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et1.cec.eu.int\jrc-services\IPR-Users\pontije\Desktop\PVC paper\dataset\"/>
    </mc:Choice>
  </mc:AlternateContent>
  <bookViews>
    <workbookView xWindow="0" yWindow="0" windowWidth="14055" windowHeight="7455"/>
  </bookViews>
  <sheets>
    <sheet name="20240802_SQ_PVC-JRCNM70508a_GB" sheetId="1" r:id="rId1"/>
    <sheet name="Processed" sheetId="2" r:id="rId2"/>
  </sheets>
  <calcPr calcId="162913"/>
</workbook>
</file>

<file path=xl/calcChain.xml><?xml version="1.0" encoding="utf-8"?>
<calcChain xmlns="http://schemas.openxmlformats.org/spreadsheetml/2006/main">
  <c r="F55" i="1" l="1"/>
  <c r="F53" i="1"/>
  <c r="F49" i="1"/>
  <c r="F47" i="1"/>
  <c r="F46" i="1"/>
  <c r="F45" i="1"/>
  <c r="F42" i="1"/>
  <c r="F33" i="1"/>
  <c r="F29" i="1"/>
  <c r="F24" i="1"/>
  <c r="F22" i="1"/>
  <c r="F20" i="1"/>
  <c r="P19" i="1"/>
  <c r="D22" i="1"/>
  <c r="D24" i="1"/>
  <c r="D29" i="1"/>
  <c r="D33" i="1"/>
  <c r="D42" i="1"/>
  <c r="D45" i="1"/>
  <c r="D46" i="1"/>
  <c r="D47" i="1"/>
  <c r="D49" i="1"/>
  <c r="D53" i="1"/>
  <c r="D55" i="1"/>
  <c r="D20" i="1"/>
  <c r="B18" i="1"/>
  <c r="B20" i="1"/>
  <c r="B22" i="1"/>
  <c r="B24" i="1"/>
  <c r="B26" i="1"/>
  <c r="B28" i="1"/>
  <c r="B30" i="1"/>
  <c r="B32" i="1"/>
  <c r="B34" i="1"/>
  <c r="B36" i="1"/>
  <c r="B38" i="1"/>
  <c r="B40" i="1"/>
  <c r="B42" i="1"/>
  <c r="B44" i="1"/>
  <c r="B46" i="1"/>
  <c r="B48" i="1"/>
  <c r="B50" i="1"/>
  <c r="B52" i="1"/>
  <c r="B54" i="1"/>
  <c r="B56" i="1"/>
  <c r="B58" i="1"/>
  <c r="B60" i="1"/>
  <c r="B62" i="1"/>
  <c r="B64" i="1"/>
  <c r="B66" i="1"/>
  <c r="B68" i="1"/>
  <c r="B70" i="1"/>
  <c r="B72" i="1"/>
  <c r="B74" i="1"/>
  <c r="B76" i="1"/>
  <c r="B78" i="1"/>
  <c r="B80" i="1"/>
  <c r="B82" i="1"/>
  <c r="B84" i="1"/>
  <c r="B86" i="1"/>
  <c r="B88" i="1"/>
  <c r="B90" i="1"/>
  <c r="B92" i="1"/>
  <c r="B16" i="1"/>
  <c r="V20" i="1" l="1"/>
  <c r="V21" i="1" s="1"/>
  <c r="V22" i="1" s="1"/>
  <c r="V23" i="1" s="1"/>
  <c r="Q19" i="1"/>
  <c r="P20" i="1"/>
  <c r="Q20" i="1" s="1"/>
  <c r="P21" i="1"/>
  <c r="Q21" i="1" s="1"/>
  <c r="P22" i="1"/>
  <c r="Q22" i="1" s="1"/>
  <c r="P23" i="1"/>
  <c r="Q23" i="1" s="1"/>
  <c r="P24" i="1"/>
  <c r="Q24" i="1" s="1"/>
  <c r="P28" i="1"/>
  <c r="Q28" i="1" s="1"/>
  <c r="P29" i="1"/>
  <c r="Q29" i="1" s="1"/>
  <c r="P31" i="1"/>
  <c r="Q31" i="1" s="1"/>
  <c r="P32" i="1"/>
  <c r="Q32" i="1" s="1"/>
  <c r="P33" i="1"/>
  <c r="Q33" i="1" s="1"/>
  <c r="P34" i="1"/>
  <c r="Q34" i="1" s="1"/>
  <c r="P35" i="1"/>
  <c r="Q35" i="1" s="1"/>
  <c r="P37" i="1"/>
  <c r="Q37" i="1" s="1"/>
  <c r="P40" i="1"/>
  <c r="Q40" i="1" s="1"/>
  <c r="P42" i="1"/>
  <c r="Q42" i="1" s="1"/>
  <c r="P45" i="1"/>
  <c r="Q45" i="1" s="1"/>
  <c r="P46" i="1"/>
  <c r="Q46" i="1" s="1"/>
  <c r="P47" i="1"/>
  <c r="Q47" i="1" s="1"/>
  <c r="P49" i="1"/>
  <c r="Q49" i="1" s="1"/>
  <c r="P51" i="1"/>
  <c r="Q51" i="1" s="1"/>
  <c r="P53" i="1"/>
  <c r="Q53" i="1" s="1"/>
  <c r="P54" i="1"/>
  <c r="Q54" i="1" s="1"/>
  <c r="P55" i="1"/>
  <c r="Q55" i="1" s="1"/>
  <c r="J18" i="1"/>
  <c r="J20" i="1"/>
  <c r="J22" i="1"/>
  <c r="J24" i="1"/>
  <c r="J26" i="1"/>
  <c r="J28" i="1"/>
  <c r="J30" i="1"/>
  <c r="J32" i="1"/>
  <c r="J34" i="1"/>
  <c r="J36" i="1"/>
  <c r="J38" i="1"/>
  <c r="J40" i="1"/>
  <c r="J42" i="1"/>
  <c r="J44" i="1"/>
  <c r="J46" i="1"/>
  <c r="J48" i="1"/>
  <c r="J50" i="1"/>
  <c r="J52" i="1"/>
  <c r="J54" i="1"/>
  <c r="J56" i="1"/>
  <c r="J58" i="1"/>
  <c r="J60" i="1"/>
  <c r="J62" i="1"/>
  <c r="J64" i="1"/>
  <c r="J66" i="1"/>
  <c r="J68" i="1"/>
  <c r="J70" i="1"/>
  <c r="J72" i="1"/>
  <c r="J74" i="1"/>
  <c r="J76" i="1"/>
  <c r="J78" i="1"/>
  <c r="J80" i="1"/>
  <c r="J82" i="1"/>
  <c r="J84" i="1"/>
  <c r="J86" i="1"/>
  <c r="J88" i="1"/>
  <c r="J90" i="1"/>
  <c r="J92" i="1"/>
  <c r="J16" i="1"/>
</calcChain>
</file>

<file path=xl/comments1.xml><?xml version="1.0" encoding="utf-8"?>
<comments xmlns="http://schemas.openxmlformats.org/spreadsheetml/2006/main">
  <authors>
    <author>BUCHER Guillaume (JRC-ISPRA)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BUCHER Guillaume (JRC-ISPRA):</t>
        </r>
        <r>
          <rPr>
            <sz val="9"/>
            <color indexed="81"/>
            <rFont val="Tahoma"/>
            <family val="2"/>
          </rPr>
          <t xml:space="preserve">
Concentration of the sample injected in ICP-MS:
20.3 mg of powder + 4 mL HNO3 --&gt; MW Digestion --&gt; bring to 50 mL with H2O --&gt; Dilute 1:4 for analysis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BUCHER Guillaume (JRC-ISPRA):</t>
        </r>
        <r>
          <rPr>
            <sz val="9"/>
            <color indexed="81"/>
            <rFont val="Tahoma"/>
            <family val="2"/>
          </rPr>
          <t xml:space="preserve">
Original concentration in PVC</t>
        </r>
      </text>
    </comment>
  </commentList>
</comments>
</file>

<file path=xl/sharedStrings.xml><?xml version="1.0" encoding="utf-8"?>
<sst xmlns="http://schemas.openxmlformats.org/spreadsheetml/2006/main" count="1063" uniqueCount="178">
  <si>
    <t>Sample</t>
  </si>
  <si>
    <t>Rjct</t>
  </si>
  <si>
    <t>Data File</t>
  </si>
  <si>
    <t>Acq. Date-Time</t>
  </si>
  <si>
    <t>Type</t>
  </si>
  <si>
    <t>Sample Name</t>
  </si>
  <si>
    <t>Total Dil.</t>
  </si>
  <si>
    <t>Conc.</t>
  </si>
  <si>
    <t>SQ Unit</t>
  </si>
  <si>
    <t>55  Mn  [ He ] :  Possible Oxide ion interference from mass 39 (K) [Count Ratio: 0.48%, Allowed Min.: 1.00%]</t>
  </si>
  <si>
    <t>001SMPL.d</t>
  </si>
  <si>
    <t>Cond</t>
  </si>
  <si>
    <t>&lt;103.653</t>
  </si>
  <si>
    <t>ng/L</t>
  </si>
  <si>
    <t>&lt;125.313</t>
  </si>
  <si>
    <t>ug/L</t>
  </si>
  <si>
    <t>mg/L</t>
  </si>
  <si>
    <t>&lt;8.210</t>
  </si>
  <si>
    <t>&lt;169.622</t>
  </si>
  <si>
    <t>&lt;0.886</t>
  </si>
  <si>
    <t>55  Mn  [ He ] :  Possible Oxide ion interference from mass 39 (K) [Count Ratio: 0.30%, Allowed Min.: 1.00%]</t>
  </si>
  <si>
    <t>002SMPL.d</t>
  </si>
  <si>
    <t>Rinse</t>
  </si>
  <si>
    <t>&lt;32.595</t>
  </si>
  <si>
    <t>&lt;238.221</t>
  </si>
  <si>
    <t>&lt;4.015</t>
  </si>
  <si>
    <t>&lt;9.153</t>
  </si>
  <si>
    <t>&lt;11.625</t>
  </si>
  <si>
    <t>003_BKG.d</t>
  </si>
  <si>
    <t>Bkgnd</t>
  </si>
  <si>
    <t>Cal_Blank</t>
  </si>
  <si>
    <t>&lt;5.548</t>
  </si>
  <si>
    <t>&lt;1.955</t>
  </si>
  <si>
    <t>&lt;1.107</t>
  </si>
  <si>
    <t>28  Si  [ He ] :  Possible SQ Bkg [Count Ratio: 2.33%, Allowed Min.: 3.00%]45  Sc  [ He ] :  Possible Doubly Charged ion interference from mass 90 (Zr) [Count Ratio: 0.13%, Allowed Min.: 1.00%]89  Y  [ He ] :  Possible Hydride ion interference from mass 88 (Sr) [Count Ratio: 0.08%, Allowed Min.: 1.00%]</t>
  </si>
  <si>
    <t>004_SSD.d</t>
  </si>
  <si>
    <t>SQStd</t>
  </si>
  <si>
    <t>Cal_Std</t>
  </si>
  <si>
    <t>28  Si  [ He ] :  Possible SQ Bkg [Count Ratio: 2.44%, Allowed Min.: 3.00%]45  Sc  [ He ] :  Possible Doubly Charged ion interference from mass 90 (Zr) [Count Ratio: 0.11%, Allowed Min.: 1.00%]89  Y  [ He ] :  Possible Hydride ion interference from mass 88 (Sr) [Count Ratio: 0.16%, Allowed Min.: 1.00%]</t>
  </si>
  <si>
    <t>005SMPL.d</t>
  </si>
  <si>
    <t>Ctrl_Std_Start</t>
  </si>
  <si>
    <t>&lt;0.835</t>
  </si>
  <si>
    <t>006SMPL.d</t>
  </si>
  <si>
    <t>&lt;491.152</t>
  </si>
  <si>
    <t>&lt;337.281</t>
  </si>
  <si>
    <t>&lt;610.823</t>
  </si>
  <si>
    <t>&lt;25.986</t>
  </si>
  <si>
    <t>&lt;247.261</t>
  </si>
  <si>
    <t>&lt;26.047</t>
  </si>
  <si>
    <t>&lt;5.060</t>
  </si>
  <si>
    <t>&lt;4.564</t>
  </si>
  <si>
    <t>&lt;75.311</t>
  </si>
  <si>
    <t>&lt;2.259</t>
  </si>
  <si>
    <t>&lt;3.490</t>
  </si>
  <si>
    <t>&lt;2.572</t>
  </si>
  <si>
    <t>&lt;5.679</t>
  </si>
  <si>
    <t>&lt;2.062</t>
  </si>
  <si>
    <t>&lt;10.532</t>
  </si>
  <si>
    <t>&lt;16.635</t>
  </si>
  <si>
    <t>&lt;129.978</t>
  </si>
  <si>
    <t>&lt;3.126</t>
  </si>
  <si>
    <t>&lt;1.247</t>
  </si>
  <si>
    <t>&lt;4.349</t>
  </si>
  <si>
    <t>&lt;10.665</t>
  </si>
  <si>
    <t>&lt;1.376</t>
  </si>
  <si>
    <t>28  Si  [ He ] :  Possible SQ Bkg [Count Ratio: 2.00%, Allowed Min.: 3.00%]75  As  [ He ] :  Possible Argide ion interference from mass 35 (Cl) [Count Ratio: 0.10%, Allowed Min.: 0.10%]75  As  [ He ] :  Possible Oxide ion interference from mass 59 (Co) [Count Ratio: 0.00%, Allowed Min.: 1.00%]103  Rh  [ He ] :  Possible Argide ion interference from mass 63 (Cu) [Count Ratio: 0.03%, Allowed Min.: 0.10%]</t>
  </si>
  <si>
    <t>007SMPL.d</t>
  </si>
  <si>
    <t>PVC_Digest_3</t>
  </si>
  <si>
    <t>&lt;3.819</t>
  </si>
  <si>
    <t>&lt;5.277</t>
  </si>
  <si>
    <t>&lt;3.000</t>
  </si>
  <si>
    <t>&lt;8.902</t>
  </si>
  <si>
    <t>008SMPL.d</t>
  </si>
  <si>
    <t xml:space="preserve">7  Li </t>
  </si>
  <si>
    <t xml:space="preserve">9  Be </t>
  </si>
  <si>
    <t xml:space="preserve">11  B </t>
  </si>
  <si>
    <t xml:space="preserve">23  Na </t>
  </si>
  <si>
    <t xml:space="preserve">24  Mg </t>
  </si>
  <si>
    <t xml:space="preserve">27  Al </t>
  </si>
  <si>
    <t xml:space="preserve">28  Si </t>
  </si>
  <si>
    <t xml:space="preserve">35  Cl </t>
  </si>
  <si>
    <t xml:space="preserve">39  K </t>
  </si>
  <si>
    <t xml:space="preserve">43  Ca </t>
  </si>
  <si>
    <t xml:space="preserve">45  Sc </t>
  </si>
  <si>
    <t xml:space="preserve">47  Ti </t>
  </si>
  <si>
    <t xml:space="preserve">51  V </t>
  </si>
  <si>
    <t xml:space="preserve">52  Cr </t>
  </si>
  <si>
    <t xml:space="preserve">55  Mn </t>
  </si>
  <si>
    <t xml:space="preserve">56  Fe </t>
  </si>
  <si>
    <t xml:space="preserve">59  Co </t>
  </si>
  <si>
    <t xml:space="preserve">60  Ni </t>
  </si>
  <si>
    <t xml:space="preserve">63  Cu </t>
  </si>
  <si>
    <t xml:space="preserve">66  Zn </t>
  </si>
  <si>
    <t xml:space="preserve">75  As </t>
  </si>
  <si>
    <t xml:space="preserve">78  Se </t>
  </si>
  <si>
    <t xml:space="preserve">85  Rb </t>
  </si>
  <si>
    <t xml:space="preserve">88  Sr </t>
  </si>
  <si>
    <t xml:space="preserve">89  Y </t>
  </si>
  <si>
    <t xml:space="preserve">90  Zr </t>
  </si>
  <si>
    <t xml:space="preserve">95  Mo </t>
  </si>
  <si>
    <t xml:space="preserve">101  Ru </t>
  </si>
  <si>
    <t xml:space="preserve">103  Rh </t>
  </si>
  <si>
    <t xml:space="preserve">105  Pd </t>
  </si>
  <si>
    <t xml:space="preserve">107  Ag </t>
  </si>
  <si>
    <t xml:space="preserve">111  Cd </t>
  </si>
  <si>
    <t xml:space="preserve">115  In </t>
  </si>
  <si>
    <t xml:space="preserve">118  Sn </t>
  </si>
  <si>
    <t xml:space="preserve">137  Ba </t>
  </si>
  <si>
    <t xml:space="preserve">153  Eu </t>
  </si>
  <si>
    <t xml:space="preserve">197  Au </t>
  </si>
  <si>
    <t xml:space="preserve">208  Pb </t>
  </si>
  <si>
    <t xml:space="preserve">209  Bi </t>
  </si>
  <si>
    <t>Li</t>
  </si>
  <si>
    <t>Be</t>
  </si>
  <si>
    <t>B</t>
  </si>
  <si>
    <t>Na</t>
  </si>
  <si>
    <t>Mg</t>
  </si>
  <si>
    <t>Al</t>
  </si>
  <si>
    <t>Si</t>
  </si>
  <si>
    <t>Cl</t>
  </si>
  <si>
    <t>K</t>
  </si>
  <si>
    <t>Ca</t>
  </si>
  <si>
    <t>Sc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</si>
  <si>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</si>
  <si>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</si>
  <si>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</si>
  <si>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</si>
  <si>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</si>
  <si>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</si>
  <si>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</si>
  <si>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</si>
  <si>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</si>
  <si>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As</t>
  </si>
  <si>
    <t>Se</t>
  </si>
  <si>
    <t>Rb</t>
  </si>
  <si>
    <t>Sr</t>
  </si>
  <si>
    <t>Y</t>
  </si>
  <si>
    <t>Zr</t>
  </si>
  <si>
    <t>Mo</t>
  </si>
  <si>
    <t>Ru</t>
  </si>
  <si>
    <t>Rh</t>
  </si>
  <si>
    <t>Pd</t>
  </si>
  <si>
    <t>Ag</t>
  </si>
  <si>
    <t>Cd</t>
  </si>
  <si>
    <t>In</t>
  </si>
  <si>
    <t>Sn</t>
  </si>
  <si>
    <t>Ba</t>
  </si>
  <si>
    <t>Eu</t>
  </si>
  <si>
    <t>Au</t>
  </si>
  <si>
    <t>Pb</t>
  </si>
  <si>
    <t>Bi</t>
  </si>
  <si>
    <t>ND (&lt; LOQ)</t>
  </si>
  <si>
    <t>m</t>
  </si>
  <si>
    <t>mg</t>
  </si>
  <si>
    <t>mL</t>
  </si>
  <si>
    <t>D</t>
  </si>
  <si>
    <t>ng/mL</t>
  </si>
  <si>
    <t>ds 50 mL</t>
  </si>
  <si>
    <t>ng</t>
  </si>
  <si>
    <t>ng/mg</t>
  </si>
  <si>
    <t>mg/mg</t>
  </si>
  <si>
    <t>56.72%Cl</t>
  </si>
  <si>
    <t>in PVC</t>
  </si>
  <si>
    <t>ug/kg</t>
  </si>
  <si>
    <t>%wt</t>
  </si>
  <si>
    <t>injected</t>
  </si>
  <si>
    <t>Warning: digestion in quartz vessel (SiO2)</t>
  </si>
  <si>
    <t>Element</t>
  </si>
  <si>
    <t>Comment</t>
  </si>
  <si>
    <t>56.72%Cl in PVC and Cl hard to analyse by ICP-MS</t>
  </si>
  <si>
    <t>µg/kg</t>
  </si>
  <si>
    <t>m/z</t>
  </si>
  <si>
    <t>ND (&lt;LOQ)</t>
  </si>
  <si>
    <t>PVC</t>
  </si>
  <si>
    <t>Blank</t>
  </si>
  <si>
    <t xml:space="preserve">ng/mL </t>
  </si>
  <si>
    <t>Digested PVC Sample</t>
  </si>
  <si>
    <t>Raw conc.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</si>
</sst>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%"/>
    <numFmt numFmtId="165" formatCode="0.000%"/>
    <numFmt numFmtId="166" formatCode="0.00000%"/>
    <numFmt numFmtId="167" formatCode="0.000000%"/>
    <numFmt numFmtId="168" formatCode="0.0000"/>
    <numFmt numFmtId="169" formatCode="0.0"/>
    <numFmt numFmtId="170" formatCode="0.0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22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10" fontId="0" fillId="0" borderId="0" xfId="1" applyNumberFormat="1" applyFont="1" applyAlignment="1">
      <alignment horizontal="center"/>
    </xf>
    <xf numFmtId="0" fontId="16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9" fontId="0" fillId="0" borderId="0" xfId="1" applyFont="1"/>
    <xf numFmtId="1" fontId="0" fillId="0" borderId="0" xfId="0" applyNumberFormat="1"/>
    <xf numFmtId="0" fontId="0" fillId="33" borderId="0" xfId="0" applyFill="1"/>
    <xf numFmtId="0" fontId="16" fillId="34" borderId="11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8" fillId="0" borderId="10" xfId="0" applyFont="1" applyBorder="1" applyAlignment="1">
      <alignment horizontal="center"/>
    </xf>
    <xf numFmtId="1" fontId="18" fillId="0" borderId="10" xfId="0" applyNumberFormat="1" applyFont="1" applyBorder="1" applyAlignment="1">
      <alignment horizontal="center"/>
    </xf>
    <xf numFmtId="164" fontId="16" fillId="0" borderId="10" xfId="1" applyNumberFormat="1" applyFont="1" applyBorder="1" applyAlignment="1">
      <alignment horizontal="center"/>
    </xf>
    <xf numFmtId="10" fontId="16" fillId="0" borderId="10" xfId="1" applyNumberFormat="1" applyFont="1" applyBorder="1" applyAlignment="1">
      <alignment horizontal="center"/>
    </xf>
    <xf numFmtId="165" fontId="16" fillId="0" borderId="10" xfId="1" applyNumberFormat="1" applyFont="1" applyBorder="1" applyAlignment="1">
      <alignment horizontal="center"/>
    </xf>
    <xf numFmtId="166" fontId="16" fillId="0" borderId="10" xfId="1" applyNumberFormat="1" applyFont="1" applyBorder="1" applyAlignment="1">
      <alignment horizontal="center"/>
    </xf>
    <xf numFmtId="167" fontId="16" fillId="0" borderId="10" xfId="1" applyNumberFormat="1" applyFont="1" applyBorder="1" applyAlignment="1">
      <alignment horizontal="center"/>
    </xf>
    <xf numFmtId="167" fontId="16" fillId="0" borderId="11" xfId="1" applyNumberFormat="1" applyFont="1" applyBorder="1" applyAlignment="1">
      <alignment horizontal="center"/>
    </xf>
    <xf numFmtId="170" fontId="16" fillId="0" borderId="10" xfId="1" applyNumberFormat="1" applyFont="1" applyBorder="1" applyAlignment="1">
      <alignment horizontal="center"/>
    </xf>
    <xf numFmtId="168" fontId="18" fillId="0" borderId="10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169" fontId="0" fillId="0" borderId="10" xfId="0" applyNumberFormat="1" applyBorder="1" applyAlignment="1">
      <alignment horizontal="center"/>
    </xf>
    <xf numFmtId="168" fontId="0" fillId="0" borderId="10" xfId="0" applyNumberFormat="1" applyBorder="1" applyAlignment="1">
      <alignment horizontal="center"/>
    </xf>
    <xf numFmtId="168" fontId="0" fillId="0" borderId="11" xfId="0" applyNumberFormat="1" applyBorder="1" applyAlignment="1">
      <alignment horizontal="center"/>
    </xf>
    <xf numFmtId="168" fontId="18" fillId="0" borderId="11" xfId="0" applyNumberFormat="1" applyFont="1" applyBorder="1" applyAlignment="1">
      <alignment horizontal="center"/>
    </xf>
    <xf numFmtId="1" fontId="16" fillId="0" borderId="10" xfId="0" applyNumberFormat="1" applyFont="1" applyBorder="1" applyAlignment="1">
      <alignment horizontal="center"/>
    </xf>
    <xf numFmtId="1" fontId="16" fillId="0" borderId="11" xfId="0" applyNumberFormat="1" applyFont="1" applyBorder="1" applyAlignment="1">
      <alignment horizontal="center"/>
    </xf>
    <xf numFmtId="0" fontId="16" fillId="34" borderId="11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11">
    <dxf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0.0000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numFmt numFmtId="1" formatCode="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3:H42" totalsRowShown="0" headerRowDxfId="10" headerRowBorderDxfId="9" tableBorderDxfId="8" totalsRowBorderDxfId="7">
  <autoFilter ref="B3:H42"/>
  <sortState ref="B4:H42">
    <sortCondition descending="1" ref="G3:G42"/>
  </sortState>
  <tableColumns count="7">
    <tableColumn id="1" name="m/z" dataDxfId="6"/>
    <tableColumn id="2" name="Element" dataDxfId="5"/>
    <tableColumn id="7" name="ng/mL " dataDxfId="4"/>
    <tableColumn id="3" name="ng/mL" dataDxfId="3"/>
    <tableColumn id="4" name="µg/kg" dataDxfId="2"/>
    <tableColumn id="5" name="%wt" dataDxfId="1" dataCellStyle="Percent"/>
    <tableColumn id="6" name="Comme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93"/>
  <sheetViews>
    <sheetView tabSelected="1" workbookViewId="0">
      <selection activeCell="S46" sqref="S46"/>
    </sheetView>
  </sheetViews>
  <sheetFormatPr defaultRowHeight="15" x14ac:dyDescent="0.25"/>
  <cols>
    <col min="6" max="6" width="13.42578125" bestFit="1" customWidth="1"/>
    <col min="15" max="15" width="10.7109375" bestFit="1" customWidth="1"/>
    <col min="16" max="16" width="12.5703125" style="3" bestFit="1" customWidth="1"/>
  </cols>
  <sheetData>
    <row r="1" spans="1:85" x14ac:dyDescent="0.25">
      <c r="A1" t="s">
        <v>0</v>
      </c>
      <c r="H1" t="s">
        <v>73</v>
      </c>
      <c r="J1" t="s">
        <v>74</v>
      </c>
      <c r="L1" t="s">
        <v>75</v>
      </c>
      <c r="N1" t="s">
        <v>76</v>
      </c>
      <c r="P1" s="3" t="s">
        <v>77</v>
      </c>
      <c r="R1" t="s">
        <v>78</v>
      </c>
      <c r="T1" t="s">
        <v>79</v>
      </c>
      <c r="V1" t="s">
        <v>80</v>
      </c>
      <c r="X1" t="s">
        <v>81</v>
      </c>
      <c r="Z1" t="s">
        <v>82</v>
      </c>
      <c r="AB1" t="s">
        <v>83</v>
      </c>
      <c r="AD1" t="s">
        <v>84</v>
      </c>
      <c r="AF1" t="s">
        <v>85</v>
      </c>
      <c r="AH1" t="s">
        <v>86</v>
      </c>
      <c r="AJ1" t="s">
        <v>87</v>
      </c>
      <c r="AL1" t="s">
        <v>88</v>
      </c>
      <c r="AN1" t="s">
        <v>89</v>
      </c>
      <c r="AP1" t="s">
        <v>90</v>
      </c>
      <c r="AR1" t="s">
        <v>91</v>
      </c>
      <c r="AT1" t="s">
        <v>92</v>
      </c>
      <c r="AV1" t="s">
        <v>93</v>
      </c>
      <c r="AX1" t="s">
        <v>94</v>
      </c>
      <c r="AZ1" t="s">
        <v>95</v>
      </c>
      <c r="BB1" t="s">
        <v>96</v>
      </c>
      <c r="BD1" t="s">
        <v>97</v>
      </c>
      <c r="BF1" t="s">
        <v>98</v>
      </c>
      <c r="BH1" t="s">
        <v>99</v>
      </c>
      <c r="BJ1" t="s">
        <v>100</v>
      </c>
      <c r="BL1" t="s">
        <v>101</v>
      </c>
      <c r="BN1" t="s">
        <v>102</v>
      </c>
      <c r="BP1" t="s">
        <v>103</v>
      </c>
      <c r="BR1" t="s">
        <v>104</v>
      </c>
      <c r="BT1" t="s">
        <v>105</v>
      </c>
      <c r="BV1" t="s">
        <v>106</v>
      </c>
      <c r="BX1" t="s">
        <v>107</v>
      </c>
      <c r="BZ1" t="s">
        <v>108</v>
      </c>
      <c r="CB1" t="s">
        <v>109</v>
      </c>
      <c r="CD1" t="s">
        <v>110</v>
      </c>
      <c r="CF1" t="s">
        <v>111</v>
      </c>
    </row>
    <row r="2" spans="1:85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7</v>
      </c>
      <c r="K2" t="s">
        <v>8</v>
      </c>
      <c r="L2" t="s">
        <v>7</v>
      </c>
      <c r="M2" t="s">
        <v>8</v>
      </c>
      <c r="N2" t="s">
        <v>7</v>
      </c>
      <c r="O2" t="s">
        <v>8</v>
      </c>
      <c r="P2" s="3" t="s">
        <v>7</v>
      </c>
      <c r="Q2" t="s">
        <v>8</v>
      </c>
      <c r="R2" t="s">
        <v>7</v>
      </c>
      <c r="S2" t="s">
        <v>8</v>
      </c>
      <c r="T2" t="s">
        <v>7</v>
      </c>
      <c r="U2" t="s">
        <v>8</v>
      </c>
      <c r="V2" t="s">
        <v>7</v>
      </c>
      <c r="W2" t="s">
        <v>8</v>
      </c>
      <c r="X2" t="s">
        <v>7</v>
      </c>
      <c r="Y2" t="s">
        <v>8</v>
      </c>
      <c r="Z2" t="s">
        <v>7</v>
      </c>
      <c r="AA2" t="s">
        <v>8</v>
      </c>
      <c r="AB2" t="s">
        <v>7</v>
      </c>
      <c r="AC2" t="s">
        <v>8</v>
      </c>
      <c r="AD2" t="s">
        <v>7</v>
      </c>
      <c r="AE2" t="s">
        <v>8</v>
      </c>
      <c r="AF2" t="s">
        <v>7</v>
      </c>
      <c r="AG2" t="s">
        <v>8</v>
      </c>
      <c r="AH2" t="s">
        <v>7</v>
      </c>
      <c r="AI2" t="s">
        <v>8</v>
      </c>
      <c r="AJ2" t="s">
        <v>7</v>
      </c>
      <c r="AK2" t="s">
        <v>8</v>
      </c>
      <c r="AL2" t="s">
        <v>7</v>
      </c>
      <c r="AM2" t="s">
        <v>8</v>
      </c>
      <c r="AN2" t="s">
        <v>7</v>
      </c>
      <c r="AO2" t="s">
        <v>8</v>
      </c>
      <c r="AP2" t="s">
        <v>7</v>
      </c>
      <c r="AQ2" t="s">
        <v>8</v>
      </c>
      <c r="AR2" t="s">
        <v>7</v>
      </c>
      <c r="AS2" t="s">
        <v>8</v>
      </c>
      <c r="AT2" t="s">
        <v>7</v>
      </c>
      <c r="AU2" t="s">
        <v>8</v>
      </c>
      <c r="AV2" t="s">
        <v>7</v>
      </c>
      <c r="AW2" t="s">
        <v>8</v>
      </c>
      <c r="AX2" t="s">
        <v>7</v>
      </c>
      <c r="AY2" t="s">
        <v>8</v>
      </c>
      <c r="AZ2" t="s">
        <v>7</v>
      </c>
      <c r="BA2" t="s">
        <v>8</v>
      </c>
      <c r="BB2" t="s">
        <v>7</v>
      </c>
      <c r="BC2" t="s">
        <v>8</v>
      </c>
      <c r="BD2" t="s">
        <v>7</v>
      </c>
      <c r="BE2" t="s">
        <v>8</v>
      </c>
      <c r="BF2" t="s">
        <v>7</v>
      </c>
      <c r="BG2" t="s">
        <v>8</v>
      </c>
      <c r="BH2" t="s">
        <v>7</v>
      </c>
      <c r="BI2" t="s">
        <v>8</v>
      </c>
      <c r="BJ2" t="s">
        <v>7</v>
      </c>
      <c r="BK2" t="s">
        <v>8</v>
      </c>
      <c r="BL2" t="s">
        <v>7</v>
      </c>
      <c r="BM2" t="s">
        <v>8</v>
      </c>
      <c r="BN2" t="s">
        <v>7</v>
      </c>
      <c r="BO2" t="s">
        <v>8</v>
      </c>
      <c r="BP2" t="s">
        <v>7</v>
      </c>
      <c r="BQ2" t="s">
        <v>8</v>
      </c>
      <c r="BR2" t="s">
        <v>7</v>
      </c>
      <c r="BS2" t="s">
        <v>8</v>
      </c>
      <c r="BT2" t="s">
        <v>7</v>
      </c>
      <c r="BU2" t="s">
        <v>8</v>
      </c>
      <c r="BV2" t="s">
        <v>7</v>
      </c>
      <c r="BW2" t="s">
        <v>8</v>
      </c>
      <c r="BX2" t="s">
        <v>7</v>
      </c>
      <c r="BY2" t="s">
        <v>8</v>
      </c>
      <c r="BZ2" t="s">
        <v>7</v>
      </c>
      <c r="CA2" t="s">
        <v>8</v>
      </c>
      <c r="CB2" t="s">
        <v>7</v>
      </c>
      <c r="CC2" t="s">
        <v>8</v>
      </c>
      <c r="CD2" t="s">
        <v>7</v>
      </c>
      <c r="CE2" t="s">
        <v>8</v>
      </c>
      <c r="CF2" t="s">
        <v>7</v>
      </c>
      <c r="CG2" t="s">
        <v>8</v>
      </c>
    </row>
    <row r="3" spans="1:85" x14ac:dyDescent="0.25">
      <c r="A3" t="s">
        <v>9</v>
      </c>
      <c r="B3" t="b">
        <v>0</v>
      </c>
      <c r="C3" t="s">
        <v>10</v>
      </c>
      <c r="D3" s="1">
        <v>45506.511828703704</v>
      </c>
      <c r="E3" t="s">
        <v>0</v>
      </c>
      <c r="F3" t="s">
        <v>11</v>
      </c>
      <c r="G3">
        <v>1</v>
      </c>
      <c r="H3" t="s">
        <v>12</v>
      </c>
      <c r="I3" t="s">
        <v>13</v>
      </c>
      <c r="J3" t="s">
        <v>14</v>
      </c>
      <c r="K3" t="s">
        <v>13</v>
      </c>
      <c r="L3">
        <v>759.774</v>
      </c>
      <c r="M3" t="s">
        <v>13</v>
      </c>
      <c r="N3">
        <v>25.361000000000001</v>
      </c>
      <c r="O3" t="s">
        <v>15</v>
      </c>
      <c r="P3" s="3">
        <v>376.96100000000001</v>
      </c>
      <c r="Q3" t="s">
        <v>13</v>
      </c>
      <c r="R3">
        <v>5.9080000000000004</v>
      </c>
      <c r="S3" t="s">
        <v>15</v>
      </c>
      <c r="T3">
        <v>45.793999999999997</v>
      </c>
      <c r="U3" t="s">
        <v>16</v>
      </c>
      <c r="V3">
        <v>2.1579999999999999</v>
      </c>
      <c r="W3" t="s">
        <v>16</v>
      </c>
      <c r="X3">
        <v>66.438999999999993</v>
      </c>
      <c r="Y3" t="s">
        <v>15</v>
      </c>
      <c r="Z3" t="s">
        <v>17</v>
      </c>
      <c r="AA3" t="s">
        <v>15</v>
      </c>
      <c r="AB3">
        <v>191.62100000000001</v>
      </c>
      <c r="AC3" t="s">
        <v>13</v>
      </c>
      <c r="AD3" t="s">
        <v>18</v>
      </c>
      <c r="AE3" t="s">
        <v>13</v>
      </c>
      <c r="AF3">
        <v>97.224999999999994</v>
      </c>
      <c r="AG3" t="s">
        <v>13</v>
      </c>
      <c r="AH3">
        <v>506.46600000000001</v>
      </c>
      <c r="AI3" t="s">
        <v>13</v>
      </c>
      <c r="AJ3">
        <v>39.192999999999998</v>
      </c>
      <c r="AK3" t="s">
        <v>13</v>
      </c>
      <c r="AL3">
        <v>674.58699999999999</v>
      </c>
      <c r="AM3" t="s">
        <v>13</v>
      </c>
      <c r="AN3">
        <v>15.994999999999999</v>
      </c>
      <c r="AO3" t="s">
        <v>13</v>
      </c>
      <c r="AP3">
        <v>27.923999999999999</v>
      </c>
      <c r="AQ3" t="s">
        <v>13</v>
      </c>
      <c r="AR3">
        <v>231.68700000000001</v>
      </c>
      <c r="AS3" t="s">
        <v>13</v>
      </c>
      <c r="AT3">
        <v>607.529</v>
      </c>
      <c r="AU3" t="s">
        <v>13</v>
      </c>
      <c r="AV3">
        <v>69.849000000000004</v>
      </c>
      <c r="AW3" t="s">
        <v>13</v>
      </c>
      <c r="AX3">
        <v>567.22699999999998</v>
      </c>
      <c r="AY3" t="s">
        <v>13</v>
      </c>
      <c r="AZ3">
        <v>25.100999999999999</v>
      </c>
      <c r="BA3" t="s">
        <v>13</v>
      </c>
      <c r="BB3">
        <v>24.672999999999998</v>
      </c>
      <c r="BC3" t="s">
        <v>13</v>
      </c>
      <c r="BD3">
        <v>5.12</v>
      </c>
      <c r="BE3" t="s">
        <v>13</v>
      </c>
      <c r="BF3">
        <v>31.177</v>
      </c>
      <c r="BG3" t="s">
        <v>13</v>
      </c>
      <c r="BH3">
        <v>1.4670000000000001</v>
      </c>
      <c r="BI3" t="s">
        <v>15</v>
      </c>
      <c r="BJ3">
        <v>16.254000000000001</v>
      </c>
      <c r="BK3" t="s">
        <v>13</v>
      </c>
      <c r="BL3">
        <v>16.140999999999998</v>
      </c>
      <c r="BM3" t="s">
        <v>13</v>
      </c>
      <c r="BN3">
        <v>33.130000000000003</v>
      </c>
      <c r="BO3" t="s">
        <v>13</v>
      </c>
      <c r="BP3">
        <v>25.562000000000001</v>
      </c>
      <c r="BQ3" t="s">
        <v>13</v>
      </c>
      <c r="BR3">
        <v>17.434999999999999</v>
      </c>
      <c r="BS3" t="s">
        <v>13</v>
      </c>
      <c r="BT3">
        <v>26.931999999999999</v>
      </c>
      <c r="BU3" t="s">
        <v>13</v>
      </c>
      <c r="BV3">
        <v>53.195999999999998</v>
      </c>
      <c r="BW3" t="s">
        <v>13</v>
      </c>
      <c r="BX3">
        <v>30.448</v>
      </c>
      <c r="BY3" t="s">
        <v>13</v>
      </c>
      <c r="BZ3" t="s">
        <v>19</v>
      </c>
      <c r="CA3" t="s">
        <v>13</v>
      </c>
      <c r="CB3">
        <v>40.564999999999998</v>
      </c>
      <c r="CC3" t="s">
        <v>13</v>
      </c>
      <c r="CD3">
        <v>13.329000000000001</v>
      </c>
      <c r="CE3" t="s">
        <v>13</v>
      </c>
      <c r="CF3">
        <v>21.931000000000001</v>
      </c>
      <c r="CG3" t="s">
        <v>13</v>
      </c>
    </row>
    <row r="4" spans="1:85" x14ac:dyDescent="0.25">
      <c r="A4" t="s">
        <v>20</v>
      </c>
      <c r="B4" t="b">
        <v>0</v>
      </c>
      <c r="C4" t="s">
        <v>21</v>
      </c>
      <c r="D4" s="1">
        <v>45506.514027777775</v>
      </c>
      <c r="E4" t="s">
        <v>0</v>
      </c>
      <c r="F4" t="s">
        <v>22</v>
      </c>
      <c r="G4">
        <v>1</v>
      </c>
      <c r="H4" t="s">
        <v>12</v>
      </c>
      <c r="I4" t="s">
        <v>13</v>
      </c>
      <c r="J4" t="s">
        <v>14</v>
      </c>
      <c r="K4" t="s">
        <v>13</v>
      </c>
      <c r="L4">
        <v>237.429</v>
      </c>
      <c r="M4" t="s">
        <v>13</v>
      </c>
      <c r="N4">
        <v>25.236999999999998</v>
      </c>
      <c r="O4" t="s">
        <v>15</v>
      </c>
      <c r="P4" s="3">
        <v>194.761</v>
      </c>
      <c r="Q4" t="s">
        <v>13</v>
      </c>
      <c r="R4">
        <v>4.4989999999999997</v>
      </c>
      <c r="S4" t="s">
        <v>15</v>
      </c>
      <c r="T4">
        <v>49.792999999999999</v>
      </c>
      <c r="U4" t="s">
        <v>16</v>
      </c>
      <c r="V4">
        <v>1.0129999999999999</v>
      </c>
      <c r="W4" t="s">
        <v>16</v>
      </c>
      <c r="X4">
        <v>70.337000000000003</v>
      </c>
      <c r="Y4" t="s">
        <v>15</v>
      </c>
      <c r="Z4">
        <v>11.73</v>
      </c>
      <c r="AA4" t="s">
        <v>15</v>
      </c>
      <c r="AB4">
        <v>124.235</v>
      </c>
      <c r="AC4" t="s">
        <v>13</v>
      </c>
      <c r="AD4" t="s">
        <v>18</v>
      </c>
      <c r="AE4" t="s">
        <v>13</v>
      </c>
      <c r="AF4">
        <v>48.610999999999997</v>
      </c>
      <c r="AG4" t="s">
        <v>13</v>
      </c>
      <c r="AH4">
        <v>505.15</v>
      </c>
      <c r="AI4" t="s">
        <v>13</v>
      </c>
      <c r="AJ4">
        <v>26.129000000000001</v>
      </c>
      <c r="AK4" t="s">
        <v>13</v>
      </c>
      <c r="AL4">
        <v>676.61500000000001</v>
      </c>
      <c r="AM4" t="s">
        <v>13</v>
      </c>
      <c r="AN4">
        <v>9.6639999999999997</v>
      </c>
      <c r="AO4" t="s">
        <v>13</v>
      </c>
      <c r="AP4">
        <v>6.3460000000000001</v>
      </c>
      <c r="AQ4" t="s">
        <v>13</v>
      </c>
      <c r="AR4">
        <v>216.84899999999999</v>
      </c>
      <c r="AS4" t="s">
        <v>13</v>
      </c>
      <c r="AT4">
        <v>639.01</v>
      </c>
      <c r="AU4" t="s">
        <v>13</v>
      </c>
      <c r="AV4" t="s">
        <v>23</v>
      </c>
      <c r="AW4" t="s">
        <v>13</v>
      </c>
      <c r="AX4" t="s">
        <v>24</v>
      </c>
      <c r="AY4" t="s">
        <v>13</v>
      </c>
      <c r="AZ4">
        <v>10.569000000000001</v>
      </c>
      <c r="BA4" t="s">
        <v>13</v>
      </c>
      <c r="BB4">
        <v>9.8689999999999998</v>
      </c>
      <c r="BC4" t="s">
        <v>13</v>
      </c>
      <c r="BD4">
        <v>5.585</v>
      </c>
      <c r="BE4" t="s">
        <v>13</v>
      </c>
      <c r="BF4">
        <v>20.488</v>
      </c>
      <c r="BG4" t="s">
        <v>13</v>
      </c>
      <c r="BH4">
        <v>458.57600000000002</v>
      </c>
      <c r="BI4" t="s">
        <v>13</v>
      </c>
      <c r="BJ4" t="s">
        <v>25</v>
      </c>
      <c r="BK4" t="s">
        <v>13</v>
      </c>
      <c r="BL4">
        <v>4.0350000000000001</v>
      </c>
      <c r="BM4" t="s">
        <v>13</v>
      </c>
      <c r="BN4">
        <v>19.262</v>
      </c>
      <c r="BO4" t="s">
        <v>13</v>
      </c>
      <c r="BP4">
        <v>3.1619999999999999</v>
      </c>
      <c r="BQ4" t="s">
        <v>13</v>
      </c>
      <c r="BR4" t="s">
        <v>26</v>
      </c>
      <c r="BS4" t="s">
        <v>13</v>
      </c>
      <c r="BT4">
        <v>9.3510000000000009</v>
      </c>
      <c r="BU4" t="s">
        <v>13</v>
      </c>
      <c r="BV4">
        <v>14.776</v>
      </c>
      <c r="BW4" t="s">
        <v>13</v>
      </c>
      <c r="BX4" t="s">
        <v>27</v>
      </c>
      <c r="BY4" t="s">
        <v>13</v>
      </c>
      <c r="BZ4" t="s">
        <v>19</v>
      </c>
      <c r="CA4" t="s">
        <v>13</v>
      </c>
      <c r="CB4">
        <v>15.775</v>
      </c>
      <c r="CC4" t="s">
        <v>13</v>
      </c>
      <c r="CD4">
        <v>5.57</v>
      </c>
      <c r="CE4" t="s">
        <v>13</v>
      </c>
      <c r="CF4">
        <v>6.0309999999999997</v>
      </c>
      <c r="CG4" t="s">
        <v>13</v>
      </c>
    </row>
    <row r="5" spans="1:85" x14ac:dyDescent="0.25">
      <c r="A5" t="s">
        <v>9</v>
      </c>
      <c r="B5" t="b">
        <v>0</v>
      </c>
      <c r="C5" t="s">
        <v>28</v>
      </c>
      <c r="D5" s="1">
        <v>45506.516261574077</v>
      </c>
      <c r="E5" t="s">
        <v>29</v>
      </c>
      <c r="F5" t="s">
        <v>30</v>
      </c>
      <c r="G5">
        <v>1</v>
      </c>
      <c r="H5" t="s">
        <v>12</v>
      </c>
      <c r="I5" t="s">
        <v>13</v>
      </c>
      <c r="J5" t="s">
        <v>14</v>
      </c>
      <c r="K5" t="s">
        <v>13</v>
      </c>
      <c r="L5">
        <v>332.40499999999997</v>
      </c>
      <c r="M5" t="s">
        <v>13</v>
      </c>
      <c r="N5">
        <v>24.138000000000002</v>
      </c>
      <c r="O5" t="s">
        <v>15</v>
      </c>
      <c r="P5" s="3">
        <v>452.36</v>
      </c>
      <c r="Q5" t="s">
        <v>13</v>
      </c>
      <c r="R5">
        <v>3.859</v>
      </c>
      <c r="S5" t="s">
        <v>15</v>
      </c>
      <c r="T5">
        <v>52.472000000000001</v>
      </c>
      <c r="U5" t="s">
        <v>16</v>
      </c>
      <c r="V5">
        <v>716.22</v>
      </c>
      <c r="W5" t="s">
        <v>15</v>
      </c>
      <c r="X5">
        <v>74.349999999999994</v>
      </c>
      <c r="Y5" t="s">
        <v>15</v>
      </c>
      <c r="Z5">
        <v>15.64</v>
      </c>
      <c r="AA5" t="s">
        <v>15</v>
      </c>
      <c r="AB5">
        <v>134.76599999999999</v>
      </c>
      <c r="AC5" t="s">
        <v>13</v>
      </c>
      <c r="AD5" t="s">
        <v>18</v>
      </c>
      <c r="AE5" t="s">
        <v>13</v>
      </c>
      <c r="AF5">
        <v>28.594999999999999</v>
      </c>
      <c r="AG5" t="s">
        <v>13</v>
      </c>
      <c r="AH5">
        <v>541.85199999999998</v>
      </c>
      <c r="AI5" t="s">
        <v>13</v>
      </c>
      <c r="AJ5">
        <v>44.216999999999999</v>
      </c>
      <c r="AK5" t="s">
        <v>13</v>
      </c>
      <c r="AL5">
        <v>2.1219999999999999</v>
      </c>
      <c r="AM5" t="s">
        <v>15</v>
      </c>
      <c r="AN5">
        <v>6.665</v>
      </c>
      <c r="AO5" t="s">
        <v>13</v>
      </c>
      <c r="AP5">
        <v>91.39</v>
      </c>
      <c r="AQ5" t="s">
        <v>13</v>
      </c>
      <c r="AR5">
        <v>322.464</v>
      </c>
      <c r="AS5" t="s">
        <v>13</v>
      </c>
      <c r="AT5">
        <v>1.143</v>
      </c>
      <c r="AU5" t="s">
        <v>15</v>
      </c>
      <c r="AV5" t="s">
        <v>23</v>
      </c>
      <c r="AW5" t="s">
        <v>13</v>
      </c>
      <c r="AX5" t="s">
        <v>24</v>
      </c>
      <c r="AY5" t="s">
        <v>13</v>
      </c>
      <c r="AZ5" t="s">
        <v>31</v>
      </c>
      <c r="BA5" t="s">
        <v>13</v>
      </c>
      <c r="BB5">
        <v>15.791</v>
      </c>
      <c r="BC5" t="s">
        <v>13</v>
      </c>
      <c r="BD5" t="s">
        <v>32</v>
      </c>
      <c r="BE5" t="s">
        <v>13</v>
      </c>
      <c r="BF5">
        <v>8.9079999999999995</v>
      </c>
      <c r="BG5" t="s">
        <v>13</v>
      </c>
      <c r="BH5">
        <v>231.25299999999999</v>
      </c>
      <c r="BI5" t="s">
        <v>13</v>
      </c>
      <c r="BJ5" t="s">
        <v>25</v>
      </c>
      <c r="BK5" t="s">
        <v>13</v>
      </c>
      <c r="BL5">
        <v>2.0179999999999998</v>
      </c>
      <c r="BM5" t="s">
        <v>13</v>
      </c>
      <c r="BN5">
        <v>4.6230000000000002</v>
      </c>
      <c r="BO5" t="s">
        <v>13</v>
      </c>
      <c r="BP5" t="s">
        <v>33</v>
      </c>
      <c r="BQ5" t="s">
        <v>13</v>
      </c>
      <c r="BR5" t="s">
        <v>26</v>
      </c>
      <c r="BS5" t="s">
        <v>13</v>
      </c>
      <c r="BT5">
        <v>3.3660000000000001</v>
      </c>
      <c r="BU5" t="s">
        <v>13</v>
      </c>
      <c r="BV5">
        <v>32.508000000000003</v>
      </c>
      <c r="BW5" t="s">
        <v>13</v>
      </c>
      <c r="BX5">
        <v>44.287999999999997</v>
      </c>
      <c r="BY5" t="s">
        <v>13</v>
      </c>
      <c r="BZ5" t="s">
        <v>19</v>
      </c>
      <c r="CA5" t="s">
        <v>13</v>
      </c>
      <c r="CB5">
        <v>3.7559999999999998</v>
      </c>
      <c r="CC5" t="s">
        <v>13</v>
      </c>
      <c r="CD5">
        <v>7.56</v>
      </c>
      <c r="CE5" t="s">
        <v>13</v>
      </c>
      <c r="CF5">
        <v>1.919</v>
      </c>
      <c r="CG5" t="s">
        <v>13</v>
      </c>
    </row>
    <row r="6" spans="1:85" x14ac:dyDescent="0.25">
      <c r="A6" t="s">
        <v>34</v>
      </c>
      <c r="B6" t="b">
        <v>0</v>
      </c>
      <c r="C6" t="s">
        <v>35</v>
      </c>
      <c r="D6" s="1">
        <v>45506.518437500003</v>
      </c>
      <c r="E6" t="s">
        <v>36</v>
      </c>
      <c r="F6" t="s">
        <v>37</v>
      </c>
      <c r="G6">
        <v>1</v>
      </c>
      <c r="H6">
        <v>40</v>
      </c>
      <c r="I6" t="s">
        <v>15</v>
      </c>
      <c r="J6">
        <v>40</v>
      </c>
      <c r="K6" t="s">
        <v>15</v>
      </c>
      <c r="L6">
        <v>40</v>
      </c>
      <c r="M6" t="s">
        <v>15</v>
      </c>
      <c r="N6">
        <v>41.676000000000002</v>
      </c>
      <c r="O6" t="s">
        <v>15</v>
      </c>
      <c r="P6" s="3">
        <v>40</v>
      </c>
      <c r="Q6" t="s">
        <v>15</v>
      </c>
      <c r="R6">
        <v>40</v>
      </c>
      <c r="S6" t="s">
        <v>15</v>
      </c>
      <c r="T6">
        <v>880.89700000000005</v>
      </c>
      <c r="U6" t="s">
        <v>15</v>
      </c>
      <c r="V6">
        <v>232.68100000000001</v>
      </c>
      <c r="W6" t="s">
        <v>16</v>
      </c>
      <c r="X6">
        <v>40</v>
      </c>
      <c r="Y6" t="s">
        <v>15</v>
      </c>
      <c r="Z6">
        <v>165.071</v>
      </c>
      <c r="AA6" t="s">
        <v>15</v>
      </c>
      <c r="AB6">
        <v>111.953</v>
      </c>
      <c r="AC6" t="s">
        <v>13</v>
      </c>
      <c r="AD6">
        <v>40</v>
      </c>
      <c r="AE6" t="s">
        <v>15</v>
      </c>
      <c r="AF6">
        <v>40</v>
      </c>
      <c r="AG6" t="s">
        <v>15</v>
      </c>
      <c r="AH6">
        <v>40</v>
      </c>
      <c r="AI6" t="s">
        <v>15</v>
      </c>
      <c r="AJ6">
        <v>40</v>
      </c>
      <c r="AK6" t="s">
        <v>15</v>
      </c>
      <c r="AL6">
        <v>40</v>
      </c>
      <c r="AM6" t="s">
        <v>15</v>
      </c>
      <c r="AN6">
        <v>40</v>
      </c>
      <c r="AO6" t="s">
        <v>15</v>
      </c>
      <c r="AP6">
        <v>40</v>
      </c>
      <c r="AQ6" t="s">
        <v>15</v>
      </c>
      <c r="AR6">
        <v>40</v>
      </c>
      <c r="AS6" t="s">
        <v>15</v>
      </c>
      <c r="AT6">
        <v>40</v>
      </c>
      <c r="AU6" t="s">
        <v>15</v>
      </c>
      <c r="AV6">
        <v>40</v>
      </c>
      <c r="AW6" t="s">
        <v>15</v>
      </c>
      <c r="AX6">
        <v>28.574000000000002</v>
      </c>
      <c r="AY6" t="s">
        <v>15</v>
      </c>
      <c r="AZ6">
        <v>34.338999999999999</v>
      </c>
      <c r="BA6" t="s">
        <v>15</v>
      </c>
      <c r="BB6">
        <v>40</v>
      </c>
      <c r="BC6" t="s">
        <v>15</v>
      </c>
      <c r="BD6">
        <v>12.475</v>
      </c>
      <c r="BE6" t="s">
        <v>13</v>
      </c>
      <c r="BF6">
        <v>40</v>
      </c>
      <c r="BG6" t="s">
        <v>15</v>
      </c>
      <c r="BH6">
        <v>43.93</v>
      </c>
      <c r="BI6" t="s">
        <v>15</v>
      </c>
      <c r="BJ6">
        <v>35.091999999999999</v>
      </c>
      <c r="BK6" t="s">
        <v>15</v>
      </c>
      <c r="BL6">
        <v>34.045000000000002</v>
      </c>
      <c r="BM6" t="s">
        <v>15</v>
      </c>
      <c r="BN6">
        <v>40</v>
      </c>
      <c r="BO6" t="s">
        <v>15</v>
      </c>
      <c r="BP6">
        <v>26.22</v>
      </c>
      <c r="BQ6" t="s">
        <v>15</v>
      </c>
      <c r="BR6">
        <v>40</v>
      </c>
      <c r="BS6" t="s">
        <v>15</v>
      </c>
      <c r="BT6">
        <v>40</v>
      </c>
      <c r="BU6" t="s">
        <v>15</v>
      </c>
      <c r="BV6">
        <v>40</v>
      </c>
      <c r="BW6" t="s">
        <v>15</v>
      </c>
      <c r="BX6">
        <v>40</v>
      </c>
      <c r="BY6" t="s">
        <v>15</v>
      </c>
      <c r="BZ6">
        <v>4.3739999999999997</v>
      </c>
      <c r="CA6" t="s">
        <v>13</v>
      </c>
      <c r="CB6">
        <v>40</v>
      </c>
      <c r="CC6" t="s">
        <v>15</v>
      </c>
      <c r="CD6">
        <v>40</v>
      </c>
      <c r="CE6" t="s">
        <v>15</v>
      </c>
      <c r="CF6">
        <v>40.095999999999997</v>
      </c>
      <c r="CG6" t="s">
        <v>15</v>
      </c>
    </row>
    <row r="7" spans="1:85" x14ac:dyDescent="0.25">
      <c r="A7" t="s">
        <v>38</v>
      </c>
      <c r="B7" t="b">
        <v>0</v>
      </c>
      <c r="C7" t="s">
        <v>39</v>
      </c>
      <c r="D7" s="1">
        <v>45506.520648148151</v>
      </c>
      <c r="E7" t="s">
        <v>0</v>
      </c>
      <c r="F7" t="s">
        <v>40</v>
      </c>
      <c r="G7">
        <v>1</v>
      </c>
      <c r="H7">
        <v>23.625</v>
      </c>
      <c r="I7" t="s">
        <v>15</v>
      </c>
      <c r="J7">
        <v>23.934999999999999</v>
      </c>
      <c r="K7" t="s">
        <v>15</v>
      </c>
      <c r="L7">
        <v>19.199000000000002</v>
      </c>
      <c r="M7" t="s">
        <v>15</v>
      </c>
      <c r="N7">
        <v>22.372</v>
      </c>
      <c r="O7" t="s">
        <v>15</v>
      </c>
      <c r="P7" s="3">
        <v>19.852</v>
      </c>
      <c r="Q7" t="s">
        <v>15</v>
      </c>
      <c r="R7">
        <v>20.154</v>
      </c>
      <c r="S7" t="s">
        <v>15</v>
      </c>
      <c r="T7">
        <v>920.83799999999997</v>
      </c>
      <c r="U7" t="s">
        <v>15</v>
      </c>
      <c r="V7">
        <v>115.462</v>
      </c>
      <c r="W7" t="s">
        <v>16</v>
      </c>
      <c r="X7">
        <v>17.478000000000002</v>
      </c>
      <c r="Y7" t="s">
        <v>15</v>
      </c>
      <c r="Z7">
        <v>68.677999999999997</v>
      </c>
      <c r="AA7" t="s">
        <v>15</v>
      </c>
      <c r="AB7">
        <v>47.822000000000003</v>
      </c>
      <c r="AC7" t="s">
        <v>13</v>
      </c>
      <c r="AD7">
        <v>20.038</v>
      </c>
      <c r="AE7" t="s">
        <v>15</v>
      </c>
      <c r="AF7">
        <v>20.187000000000001</v>
      </c>
      <c r="AG7" t="s">
        <v>15</v>
      </c>
      <c r="AH7">
        <v>19.895</v>
      </c>
      <c r="AI7" t="s">
        <v>15</v>
      </c>
      <c r="AJ7">
        <v>19.928999999999998</v>
      </c>
      <c r="AK7" t="s">
        <v>15</v>
      </c>
      <c r="AL7">
        <v>18.904</v>
      </c>
      <c r="AM7" t="s">
        <v>15</v>
      </c>
      <c r="AN7">
        <v>19.87</v>
      </c>
      <c r="AO7" t="s">
        <v>15</v>
      </c>
      <c r="AP7">
        <v>20.405999999999999</v>
      </c>
      <c r="AQ7" t="s">
        <v>15</v>
      </c>
      <c r="AR7">
        <v>20.183</v>
      </c>
      <c r="AS7" t="s">
        <v>15</v>
      </c>
      <c r="AT7">
        <v>20.683</v>
      </c>
      <c r="AU7" t="s">
        <v>15</v>
      </c>
      <c r="AV7">
        <v>20.818999999999999</v>
      </c>
      <c r="AW7" t="s">
        <v>15</v>
      </c>
      <c r="AX7">
        <v>13.496</v>
      </c>
      <c r="AY7" t="s">
        <v>15</v>
      </c>
      <c r="AZ7">
        <v>17.640999999999998</v>
      </c>
      <c r="BA7" t="s">
        <v>15</v>
      </c>
      <c r="BB7">
        <v>20.172000000000001</v>
      </c>
      <c r="BC7" t="s">
        <v>15</v>
      </c>
      <c r="BD7">
        <v>12.772</v>
      </c>
      <c r="BE7" t="s">
        <v>13</v>
      </c>
      <c r="BF7">
        <v>20.184999999999999</v>
      </c>
      <c r="BG7" t="s">
        <v>15</v>
      </c>
      <c r="BH7">
        <v>22.532</v>
      </c>
      <c r="BI7" t="s">
        <v>15</v>
      </c>
      <c r="BJ7">
        <v>17.263999999999999</v>
      </c>
      <c r="BK7" t="s">
        <v>15</v>
      </c>
      <c r="BL7">
        <v>17.585999999999999</v>
      </c>
      <c r="BM7" t="s">
        <v>15</v>
      </c>
      <c r="BN7">
        <v>20.155000000000001</v>
      </c>
      <c r="BO7" t="s">
        <v>15</v>
      </c>
      <c r="BP7">
        <v>13.323</v>
      </c>
      <c r="BQ7" t="s">
        <v>15</v>
      </c>
      <c r="BR7">
        <v>20.623000000000001</v>
      </c>
      <c r="BS7" t="s">
        <v>15</v>
      </c>
      <c r="BT7">
        <v>20.620999999999999</v>
      </c>
      <c r="BU7" t="s">
        <v>15</v>
      </c>
      <c r="BV7">
        <v>20.472999999999999</v>
      </c>
      <c r="BW7" t="s">
        <v>15</v>
      </c>
      <c r="BX7">
        <v>20.276</v>
      </c>
      <c r="BY7" t="s">
        <v>15</v>
      </c>
      <c r="BZ7" t="s">
        <v>41</v>
      </c>
      <c r="CA7" t="s">
        <v>13</v>
      </c>
      <c r="CB7">
        <v>19.829999999999998</v>
      </c>
      <c r="CC7" t="s">
        <v>15</v>
      </c>
      <c r="CD7">
        <v>20.253</v>
      </c>
      <c r="CE7" t="s">
        <v>15</v>
      </c>
      <c r="CF7">
        <v>20.102</v>
      </c>
      <c r="CG7" t="s">
        <v>15</v>
      </c>
    </row>
    <row r="8" spans="1:85" x14ac:dyDescent="0.25">
      <c r="B8" t="b">
        <v>0</v>
      </c>
      <c r="C8" t="s">
        <v>42</v>
      </c>
      <c r="D8" s="1">
        <v>45506.522824074076</v>
      </c>
      <c r="E8" t="s">
        <v>0</v>
      </c>
      <c r="F8" t="s">
        <v>22</v>
      </c>
      <c r="G8">
        <v>1</v>
      </c>
      <c r="H8" t="s">
        <v>43</v>
      </c>
      <c r="I8" t="s">
        <v>13</v>
      </c>
      <c r="J8" t="s">
        <v>44</v>
      </c>
      <c r="K8" t="s">
        <v>13</v>
      </c>
      <c r="L8" t="s">
        <v>45</v>
      </c>
      <c r="M8" t="s">
        <v>13</v>
      </c>
      <c r="N8">
        <v>1.8740000000000001</v>
      </c>
      <c r="O8" t="s">
        <v>15</v>
      </c>
      <c r="P8" s="3" t="s">
        <v>46</v>
      </c>
      <c r="Q8" t="s">
        <v>13</v>
      </c>
      <c r="R8">
        <v>247.57</v>
      </c>
      <c r="S8" t="s">
        <v>13</v>
      </c>
      <c r="T8" t="s">
        <v>47</v>
      </c>
      <c r="U8" t="s">
        <v>13</v>
      </c>
      <c r="V8">
        <v>301.68799999999999</v>
      </c>
      <c r="W8" t="s">
        <v>15</v>
      </c>
      <c r="X8" t="s">
        <v>48</v>
      </c>
      <c r="Y8" t="s">
        <v>13</v>
      </c>
      <c r="Z8" t="s">
        <v>49</v>
      </c>
      <c r="AA8" t="s">
        <v>15</v>
      </c>
      <c r="AB8" t="s">
        <v>50</v>
      </c>
      <c r="AC8" t="s">
        <v>13</v>
      </c>
      <c r="AD8" t="s">
        <v>51</v>
      </c>
      <c r="AE8" t="s">
        <v>13</v>
      </c>
      <c r="AF8">
        <v>9.9860000000000007</v>
      </c>
      <c r="AG8" t="s">
        <v>13</v>
      </c>
      <c r="AH8" t="s">
        <v>52</v>
      </c>
      <c r="AI8" t="s">
        <v>13</v>
      </c>
      <c r="AJ8" t="s">
        <v>53</v>
      </c>
      <c r="AK8" t="s">
        <v>13</v>
      </c>
      <c r="AL8" t="s">
        <v>54</v>
      </c>
      <c r="AM8" t="s">
        <v>13</v>
      </c>
      <c r="AN8">
        <v>2.4470000000000001</v>
      </c>
      <c r="AO8" t="s">
        <v>13</v>
      </c>
      <c r="AP8" t="s">
        <v>55</v>
      </c>
      <c r="AQ8" t="s">
        <v>13</v>
      </c>
      <c r="AR8" t="s">
        <v>56</v>
      </c>
      <c r="AS8" t="s">
        <v>13</v>
      </c>
      <c r="AT8" t="s">
        <v>57</v>
      </c>
      <c r="AU8" t="s">
        <v>13</v>
      </c>
      <c r="AV8" t="s">
        <v>58</v>
      </c>
      <c r="AW8" t="s">
        <v>13</v>
      </c>
      <c r="AX8" t="s">
        <v>59</v>
      </c>
      <c r="AY8" t="s">
        <v>13</v>
      </c>
      <c r="AZ8">
        <v>8.1839999999999993</v>
      </c>
      <c r="BA8" t="s">
        <v>13</v>
      </c>
      <c r="BB8" t="s">
        <v>60</v>
      </c>
      <c r="BC8" t="s">
        <v>13</v>
      </c>
      <c r="BD8" t="s">
        <v>61</v>
      </c>
      <c r="BE8" t="s">
        <v>13</v>
      </c>
      <c r="BF8">
        <v>7.8840000000000003</v>
      </c>
      <c r="BG8" t="s">
        <v>13</v>
      </c>
      <c r="BH8">
        <v>153.30000000000001</v>
      </c>
      <c r="BI8" t="s">
        <v>13</v>
      </c>
      <c r="BJ8">
        <v>9.2870000000000008</v>
      </c>
      <c r="BK8" t="s">
        <v>13</v>
      </c>
      <c r="BL8">
        <v>7.3719999999999999</v>
      </c>
      <c r="BM8" t="s">
        <v>13</v>
      </c>
      <c r="BN8">
        <v>23.734999999999999</v>
      </c>
      <c r="BO8" t="s">
        <v>13</v>
      </c>
      <c r="BP8">
        <v>11.867000000000001</v>
      </c>
      <c r="BQ8" t="s">
        <v>13</v>
      </c>
      <c r="BR8">
        <v>16.957999999999998</v>
      </c>
      <c r="BS8" t="s">
        <v>13</v>
      </c>
      <c r="BT8">
        <v>9.4459999999999997</v>
      </c>
      <c r="BU8" t="s">
        <v>13</v>
      </c>
      <c r="BV8" t="s">
        <v>62</v>
      </c>
      <c r="BW8" t="s">
        <v>13</v>
      </c>
      <c r="BX8" t="s">
        <v>63</v>
      </c>
      <c r="BY8" t="s">
        <v>13</v>
      </c>
      <c r="BZ8" t="s">
        <v>41</v>
      </c>
      <c r="CA8" t="s">
        <v>13</v>
      </c>
      <c r="CB8">
        <v>29.029</v>
      </c>
      <c r="CC8" t="s">
        <v>13</v>
      </c>
      <c r="CD8" t="s">
        <v>64</v>
      </c>
      <c r="CE8" t="s">
        <v>13</v>
      </c>
      <c r="CF8">
        <v>13.319000000000001</v>
      </c>
      <c r="CG8" t="s">
        <v>13</v>
      </c>
    </row>
    <row r="9" spans="1:85" x14ac:dyDescent="0.25">
      <c r="A9" t="s">
        <v>65</v>
      </c>
      <c r="B9" t="b">
        <v>0</v>
      </c>
      <c r="C9" t="s">
        <v>66</v>
      </c>
      <c r="D9" s="1">
        <v>45506.525069444448</v>
      </c>
      <c r="E9" t="s">
        <v>0</v>
      </c>
      <c r="F9" t="s">
        <v>67</v>
      </c>
      <c r="G9">
        <v>1</v>
      </c>
      <c r="H9" t="s">
        <v>43</v>
      </c>
      <c r="I9" t="s">
        <v>13</v>
      </c>
      <c r="J9" t="s">
        <v>44</v>
      </c>
      <c r="K9" t="s">
        <v>13</v>
      </c>
      <c r="L9">
        <v>7.1269999999999998</v>
      </c>
      <c r="M9" t="s">
        <v>15</v>
      </c>
      <c r="N9">
        <v>18.321999999999999</v>
      </c>
      <c r="O9" t="s">
        <v>15</v>
      </c>
      <c r="P9" s="3">
        <v>606.41899999999998</v>
      </c>
      <c r="Q9" t="s">
        <v>13</v>
      </c>
      <c r="R9">
        <v>9.9570000000000007</v>
      </c>
      <c r="S9" t="s">
        <v>15</v>
      </c>
      <c r="T9">
        <v>755.92399999999998</v>
      </c>
      <c r="U9" t="s">
        <v>15</v>
      </c>
      <c r="V9">
        <v>42.279000000000003</v>
      </c>
      <c r="W9" t="s">
        <v>16</v>
      </c>
      <c r="X9" t="s">
        <v>48</v>
      </c>
      <c r="Y9" t="s">
        <v>13</v>
      </c>
      <c r="Z9" t="s">
        <v>49</v>
      </c>
      <c r="AA9" t="s">
        <v>15</v>
      </c>
      <c r="AB9" t="s">
        <v>50</v>
      </c>
      <c r="AC9" t="s">
        <v>13</v>
      </c>
      <c r="AD9">
        <v>161.38999999999999</v>
      </c>
      <c r="AE9" t="s">
        <v>13</v>
      </c>
      <c r="AF9">
        <v>51.927999999999997</v>
      </c>
      <c r="AG9" t="s">
        <v>13</v>
      </c>
      <c r="AH9" t="s">
        <v>52</v>
      </c>
      <c r="AI9" t="s">
        <v>13</v>
      </c>
      <c r="AJ9">
        <v>1.137</v>
      </c>
      <c r="AK9" t="s">
        <v>15</v>
      </c>
      <c r="AL9">
        <v>1.0940000000000001</v>
      </c>
      <c r="AM9" t="s">
        <v>15</v>
      </c>
      <c r="AN9">
        <v>574.25099999999998</v>
      </c>
      <c r="AO9" t="s">
        <v>15</v>
      </c>
      <c r="AP9">
        <v>134.73099999999999</v>
      </c>
      <c r="AQ9" t="s">
        <v>15</v>
      </c>
      <c r="AR9">
        <v>38.889000000000003</v>
      </c>
      <c r="AS9" t="s">
        <v>15</v>
      </c>
      <c r="AT9" t="s">
        <v>57</v>
      </c>
      <c r="AU9" t="s">
        <v>13</v>
      </c>
      <c r="AV9">
        <v>95.061999999999998</v>
      </c>
      <c r="AW9" t="s">
        <v>13</v>
      </c>
      <c r="AX9" t="s">
        <v>59</v>
      </c>
      <c r="AY9" t="s">
        <v>13</v>
      </c>
      <c r="AZ9" t="s">
        <v>68</v>
      </c>
      <c r="BA9" t="s">
        <v>13</v>
      </c>
      <c r="BB9">
        <v>11.907</v>
      </c>
      <c r="BC9" t="s">
        <v>13</v>
      </c>
      <c r="BD9" t="s">
        <v>61</v>
      </c>
      <c r="BE9" t="s">
        <v>13</v>
      </c>
      <c r="BF9">
        <v>59.625999999999998</v>
      </c>
      <c r="BG9" t="s">
        <v>13</v>
      </c>
      <c r="BH9" t="s">
        <v>69</v>
      </c>
      <c r="BI9" t="s">
        <v>13</v>
      </c>
      <c r="BJ9" t="s">
        <v>70</v>
      </c>
      <c r="BK9" t="s">
        <v>13</v>
      </c>
      <c r="BL9">
        <v>3.4319999999999999</v>
      </c>
      <c r="BM9" t="s">
        <v>13</v>
      </c>
      <c r="BN9">
        <v>44.679000000000002</v>
      </c>
      <c r="BO9" t="s">
        <v>13</v>
      </c>
      <c r="BP9">
        <v>26.454000000000001</v>
      </c>
      <c r="BQ9" t="s">
        <v>13</v>
      </c>
      <c r="BR9" t="s">
        <v>71</v>
      </c>
      <c r="BS9" t="s">
        <v>13</v>
      </c>
      <c r="BT9">
        <v>6.5149999999999997</v>
      </c>
      <c r="BU9" t="s">
        <v>13</v>
      </c>
      <c r="BV9" t="s">
        <v>62</v>
      </c>
      <c r="BW9" t="s">
        <v>13</v>
      </c>
      <c r="BX9">
        <v>30.474</v>
      </c>
      <c r="BY9" t="s">
        <v>13</v>
      </c>
      <c r="BZ9" t="s">
        <v>41</v>
      </c>
      <c r="CA9" t="s">
        <v>13</v>
      </c>
      <c r="CB9">
        <v>172.86600000000001</v>
      </c>
      <c r="CC9" t="s">
        <v>13</v>
      </c>
      <c r="CD9">
        <v>83.233000000000004</v>
      </c>
      <c r="CE9" t="s">
        <v>13</v>
      </c>
      <c r="CF9">
        <v>2.7090000000000001</v>
      </c>
      <c r="CG9" t="s">
        <v>13</v>
      </c>
    </row>
    <row r="10" spans="1:85" x14ac:dyDescent="0.25">
      <c r="B10" t="b">
        <v>0</v>
      </c>
      <c r="C10" t="s">
        <v>72</v>
      </c>
      <c r="D10" s="1">
        <v>45506.527268518519</v>
      </c>
      <c r="E10" t="s">
        <v>0</v>
      </c>
      <c r="F10" t="s">
        <v>22</v>
      </c>
      <c r="G10">
        <v>1</v>
      </c>
      <c r="H10" t="s">
        <v>43</v>
      </c>
      <c r="I10" t="s">
        <v>13</v>
      </c>
      <c r="J10" t="s">
        <v>44</v>
      </c>
      <c r="K10" t="s">
        <v>13</v>
      </c>
      <c r="L10" t="s">
        <v>45</v>
      </c>
      <c r="M10" t="s">
        <v>13</v>
      </c>
      <c r="N10">
        <v>1.679</v>
      </c>
      <c r="O10" t="s">
        <v>15</v>
      </c>
      <c r="P10" s="3" t="s">
        <v>46</v>
      </c>
      <c r="Q10" t="s">
        <v>13</v>
      </c>
      <c r="R10">
        <v>938.20699999999999</v>
      </c>
      <c r="S10" t="s">
        <v>13</v>
      </c>
      <c r="T10" t="s">
        <v>47</v>
      </c>
      <c r="U10" t="s">
        <v>13</v>
      </c>
      <c r="V10">
        <v>142.47</v>
      </c>
      <c r="W10" t="s">
        <v>15</v>
      </c>
      <c r="X10" t="s">
        <v>48</v>
      </c>
      <c r="Y10" t="s">
        <v>13</v>
      </c>
      <c r="Z10" t="s">
        <v>49</v>
      </c>
      <c r="AA10" t="s">
        <v>15</v>
      </c>
      <c r="AB10" t="s">
        <v>50</v>
      </c>
      <c r="AC10" t="s">
        <v>13</v>
      </c>
      <c r="AD10" t="s">
        <v>51</v>
      </c>
      <c r="AE10" t="s">
        <v>13</v>
      </c>
      <c r="AF10">
        <v>7.3230000000000004</v>
      </c>
      <c r="AG10" t="s">
        <v>13</v>
      </c>
      <c r="AH10" t="s">
        <v>52</v>
      </c>
      <c r="AI10" t="s">
        <v>13</v>
      </c>
      <c r="AJ10" t="s">
        <v>53</v>
      </c>
      <c r="AK10" t="s">
        <v>13</v>
      </c>
      <c r="AL10" t="s">
        <v>54</v>
      </c>
      <c r="AM10" t="s">
        <v>13</v>
      </c>
      <c r="AN10">
        <v>86.369</v>
      </c>
      <c r="AO10" t="s">
        <v>13</v>
      </c>
      <c r="AP10" t="s">
        <v>55</v>
      </c>
      <c r="AQ10" t="s">
        <v>13</v>
      </c>
      <c r="AR10" t="s">
        <v>56</v>
      </c>
      <c r="AS10" t="s">
        <v>13</v>
      </c>
      <c r="AT10" t="s">
        <v>57</v>
      </c>
      <c r="AU10" t="s">
        <v>13</v>
      </c>
      <c r="AV10" t="s">
        <v>58</v>
      </c>
      <c r="AW10" t="s">
        <v>13</v>
      </c>
      <c r="AX10">
        <v>154.749</v>
      </c>
      <c r="AY10" t="s">
        <v>13</v>
      </c>
      <c r="AZ10">
        <v>5.4560000000000004</v>
      </c>
      <c r="BA10" t="s">
        <v>13</v>
      </c>
      <c r="BB10" t="s">
        <v>60</v>
      </c>
      <c r="BC10" t="s">
        <v>13</v>
      </c>
      <c r="BD10">
        <v>2.673</v>
      </c>
      <c r="BE10" t="s">
        <v>13</v>
      </c>
      <c r="BF10">
        <v>11.334</v>
      </c>
      <c r="BG10" t="s">
        <v>13</v>
      </c>
      <c r="BH10" t="s">
        <v>69</v>
      </c>
      <c r="BI10" t="s">
        <v>13</v>
      </c>
      <c r="BJ10" t="s">
        <v>70</v>
      </c>
      <c r="BK10" t="s">
        <v>13</v>
      </c>
      <c r="BL10">
        <v>4.0679999999999996</v>
      </c>
      <c r="BM10" t="s">
        <v>13</v>
      </c>
      <c r="BN10">
        <v>4.1879999999999997</v>
      </c>
      <c r="BO10" t="s">
        <v>13</v>
      </c>
      <c r="BP10">
        <v>3.4609999999999999</v>
      </c>
      <c r="BQ10" t="s">
        <v>13</v>
      </c>
      <c r="BR10" t="s">
        <v>71</v>
      </c>
      <c r="BS10" t="s">
        <v>13</v>
      </c>
      <c r="BT10">
        <v>4.2350000000000003</v>
      </c>
      <c r="BU10" t="s">
        <v>13</v>
      </c>
      <c r="BV10" t="s">
        <v>62</v>
      </c>
      <c r="BW10" t="s">
        <v>13</v>
      </c>
      <c r="BX10" t="s">
        <v>63</v>
      </c>
      <c r="BY10" t="s">
        <v>13</v>
      </c>
      <c r="BZ10" t="s">
        <v>41</v>
      </c>
      <c r="CA10" t="s">
        <v>13</v>
      </c>
      <c r="CB10">
        <v>5.6719999999999997</v>
      </c>
      <c r="CC10" t="s">
        <v>13</v>
      </c>
      <c r="CD10" t="s">
        <v>64</v>
      </c>
      <c r="CE10" t="s">
        <v>13</v>
      </c>
      <c r="CF10">
        <v>1.806</v>
      </c>
      <c r="CG10" t="s">
        <v>13</v>
      </c>
    </row>
    <row r="12" spans="1:85" x14ac:dyDescent="0.25">
      <c r="A12" t="s">
        <v>0</v>
      </c>
      <c r="H12" t="s">
        <v>73</v>
      </c>
      <c r="J12" t="s">
        <v>74</v>
      </c>
      <c r="L12" t="s">
        <v>75</v>
      </c>
      <c r="N12" t="s">
        <v>76</v>
      </c>
      <c r="P12" s="3" t="s">
        <v>77</v>
      </c>
      <c r="R12" t="s">
        <v>78</v>
      </c>
      <c r="T12" t="s">
        <v>79</v>
      </c>
      <c r="V12" t="s">
        <v>80</v>
      </c>
      <c r="X12" t="s">
        <v>81</v>
      </c>
      <c r="Z12" t="s">
        <v>82</v>
      </c>
      <c r="AB12" t="s">
        <v>83</v>
      </c>
      <c r="AD12" t="s">
        <v>84</v>
      </c>
      <c r="AF12" t="s">
        <v>85</v>
      </c>
      <c r="AH12" t="s">
        <v>86</v>
      </c>
      <c r="AJ12" t="s">
        <v>87</v>
      </c>
      <c r="AL12" t="s">
        <v>88</v>
      </c>
      <c r="AN12" t="s">
        <v>89</v>
      </c>
      <c r="AP12" t="s">
        <v>90</v>
      </c>
      <c r="AR12" t="s">
        <v>91</v>
      </c>
      <c r="AT12" t="s">
        <v>92</v>
      </c>
      <c r="AV12" t="s">
        <v>93</v>
      </c>
      <c r="AX12" t="s">
        <v>94</v>
      </c>
      <c r="AZ12" t="s">
        <v>95</v>
      </c>
      <c r="BB12" t="s">
        <v>96</v>
      </c>
      <c r="BD12" t="s">
        <v>97</v>
      </c>
      <c r="BF12" t="s">
        <v>98</v>
      </c>
      <c r="BH12" t="s">
        <v>99</v>
      </c>
      <c r="BJ12" t="s">
        <v>100</v>
      </c>
      <c r="BL12" t="s">
        <v>101</v>
      </c>
      <c r="BN12" t="s">
        <v>102</v>
      </c>
      <c r="BP12" t="s">
        <v>103</v>
      </c>
      <c r="BR12" t="s">
        <v>104</v>
      </c>
      <c r="BT12" t="s">
        <v>105</v>
      </c>
      <c r="BV12" t="s">
        <v>106</v>
      </c>
      <c r="BX12" t="s">
        <v>107</v>
      </c>
      <c r="BZ12" t="s">
        <v>108</v>
      </c>
      <c r="CB12" t="s">
        <v>109</v>
      </c>
      <c r="CD12" t="s">
        <v>110</v>
      </c>
      <c r="CF12" t="s">
        <v>111</v>
      </c>
    </row>
    <row r="13" spans="1:85" x14ac:dyDescent="0.25">
      <c r="A13" t="s">
        <v>65</v>
      </c>
      <c r="B13" t="b">
        <v>0</v>
      </c>
      <c r="C13" t="s">
        <v>66</v>
      </c>
      <c r="D13" s="1">
        <v>45506.525069444448</v>
      </c>
      <c r="E13" t="s">
        <v>0</v>
      </c>
      <c r="F13" t="s">
        <v>67</v>
      </c>
      <c r="G13">
        <v>1</v>
      </c>
      <c r="H13" t="s">
        <v>43</v>
      </c>
      <c r="I13" t="s">
        <v>13</v>
      </c>
      <c r="J13" t="s">
        <v>44</v>
      </c>
      <c r="K13" t="s">
        <v>13</v>
      </c>
      <c r="L13">
        <v>7.1269999999999998</v>
      </c>
      <c r="M13" t="s">
        <v>15</v>
      </c>
      <c r="N13">
        <v>18.321999999999999</v>
      </c>
      <c r="O13" t="s">
        <v>15</v>
      </c>
      <c r="P13" s="3">
        <v>606.41899999999998</v>
      </c>
      <c r="Q13" t="s">
        <v>13</v>
      </c>
      <c r="R13">
        <v>9.9570000000000007</v>
      </c>
      <c r="S13" t="s">
        <v>15</v>
      </c>
      <c r="T13">
        <v>755.92399999999998</v>
      </c>
      <c r="U13" t="s">
        <v>15</v>
      </c>
      <c r="V13">
        <v>42.279000000000003</v>
      </c>
      <c r="W13" t="s">
        <v>16</v>
      </c>
      <c r="X13" t="s">
        <v>48</v>
      </c>
      <c r="Y13" t="s">
        <v>13</v>
      </c>
      <c r="Z13" t="s">
        <v>49</v>
      </c>
      <c r="AA13" t="s">
        <v>15</v>
      </c>
      <c r="AB13" t="s">
        <v>50</v>
      </c>
      <c r="AC13" t="s">
        <v>13</v>
      </c>
      <c r="AD13">
        <v>161.38999999999999</v>
      </c>
      <c r="AE13" t="s">
        <v>13</v>
      </c>
      <c r="AF13">
        <v>51.927999999999997</v>
      </c>
      <c r="AG13" t="s">
        <v>13</v>
      </c>
      <c r="AH13" t="s">
        <v>52</v>
      </c>
      <c r="AI13" t="s">
        <v>13</v>
      </c>
      <c r="AJ13">
        <v>1.137</v>
      </c>
      <c r="AK13" t="s">
        <v>15</v>
      </c>
      <c r="AL13">
        <v>1.0940000000000001</v>
      </c>
      <c r="AM13" t="s">
        <v>15</v>
      </c>
      <c r="AN13">
        <v>574.25099999999998</v>
      </c>
      <c r="AO13" t="s">
        <v>15</v>
      </c>
      <c r="AP13">
        <v>134.73099999999999</v>
      </c>
      <c r="AQ13" t="s">
        <v>15</v>
      </c>
      <c r="AR13">
        <v>38.889000000000003</v>
      </c>
      <c r="AS13" t="s">
        <v>15</v>
      </c>
      <c r="AT13" t="s">
        <v>57</v>
      </c>
      <c r="AU13" t="s">
        <v>13</v>
      </c>
      <c r="AV13">
        <v>95.061999999999998</v>
      </c>
      <c r="AW13" t="s">
        <v>13</v>
      </c>
      <c r="AX13" t="s">
        <v>59</v>
      </c>
      <c r="AY13" t="s">
        <v>13</v>
      </c>
      <c r="AZ13" t="s">
        <v>68</v>
      </c>
      <c r="BA13" t="s">
        <v>13</v>
      </c>
      <c r="BB13">
        <v>11.907</v>
      </c>
      <c r="BC13" t="s">
        <v>13</v>
      </c>
      <c r="BD13" t="s">
        <v>61</v>
      </c>
      <c r="BE13" t="s">
        <v>13</v>
      </c>
      <c r="BF13">
        <v>59.625999999999998</v>
      </c>
      <c r="BG13" t="s">
        <v>13</v>
      </c>
      <c r="BH13" t="s">
        <v>69</v>
      </c>
      <c r="BI13" t="s">
        <v>13</v>
      </c>
      <c r="BJ13" t="s">
        <v>70</v>
      </c>
      <c r="BK13" t="s">
        <v>13</v>
      </c>
      <c r="BL13">
        <v>3.4319999999999999</v>
      </c>
      <c r="BM13" t="s">
        <v>13</v>
      </c>
      <c r="BN13">
        <v>44.679000000000002</v>
      </c>
      <c r="BO13" t="s">
        <v>13</v>
      </c>
      <c r="BP13">
        <v>26.454000000000001</v>
      </c>
      <c r="BQ13" t="s">
        <v>13</v>
      </c>
      <c r="BR13" t="s">
        <v>71</v>
      </c>
      <c r="BS13" t="s">
        <v>13</v>
      </c>
      <c r="BT13">
        <v>6.5149999999999997</v>
      </c>
      <c r="BU13" t="s">
        <v>13</v>
      </c>
      <c r="BV13" t="s">
        <v>62</v>
      </c>
      <c r="BW13" t="s">
        <v>13</v>
      </c>
      <c r="BX13">
        <v>30.474</v>
      </c>
      <c r="BY13" t="s">
        <v>13</v>
      </c>
      <c r="BZ13" t="s">
        <v>41</v>
      </c>
      <c r="CA13" t="s">
        <v>13</v>
      </c>
      <c r="CB13">
        <v>172.86600000000001</v>
      </c>
      <c r="CC13" t="s">
        <v>13</v>
      </c>
      <c r="CD13">
        <v>83.233000000000004</v>
      </c>
      <c r="CE13" t="s">
        <v>13</v>
      </c>
      <c r="CF13">
        <v>2.7090000000000001</v>
      </c>
      <c r="CG13" t="s">
        <v>13</v>
      </c>
    </row>
    <row r="15" spans="1:85" x14ac:dyDescent="0.25">
      <c r="A15" s="18" t="s">
        <v>174</v>
      </c>
      <c r="H15" s="18" t="s">
        <v>173</v>
      </c>
      <c r="J15" t="s">
        <v>15</v>
      </c>
      <c r="O15" t="s">
        <v>165</v>
      </c>
      <c r="P15" s="3" t="s">
        <v>162</v>
      </c>
      <c r="U15" t="s">
        <v>152</v>
      </c>
      <c r="V15">
        <v>20.3</v>
      </c>
      <c r="W15" t="s">
        <v>153</v>
      </c>
    </row>
    <row r="16" spans="1:85" x14ac:dyDescent="0.25">
      <c r="A16" t="s">
        <v>43</v>
      </c>
      <c r="B16" t="e">
        <f>A16*A17</f>
        <v>#VALUE!</v>
      </c>
      <c r="C16" t="s">
        <v>156</v>
      </c>
      <c r="H16" t="s">
        <v>73</v>
      </c>
      <c r="I16" t="s">
        <v>43</v>
      </c>
      <c r="J16" t="e">
        <f>I16*I17</f>
        <v>#VALUE!</v>
      </c>
      <c r="L16" t="s">
        <v>0</v>
      </c>
      <c r="O16" t="s">
        <v>156</v>
      </c>
      <c r="P16" s="3" t="s">
        <v>163</v>
      </c>
      <c r="Q16" t="s">
        <v>164</v>
      </c>
      <c r="U16" t="s">
        <v>124</v>
      </c>
      <c r="V16">
        <v>50</v>
      </c>
      <c r="W16" t="s">
        <v>154</v>
      </c>
    </row>
    <row r="17" spans="1:25" x14ac:dyDescent="0.25">
      <c r="A17">
        <v>1E-3</v>
      </c>
      <c r="C17" t="s">
        <v>172</v>
      </c>
      <c r="D17" s="16"/>
      <c r="E17" t="s">
        <v>112</v>
      </c>
      <c r="I17">
        <v>1E-3</v>
      </c>
      <c r="K17">
        <v>7</v>
      </c>
      <c r="L17" t="s">
        <v>73</v>
      </c>
      <c r="N17" t="s">
        <v>112</v>
      </c>
      <c r="O17" t="s">
        <v>151</v>
      </c>
      <c r="P17" s="3" t="s">
        <v>151</v>
      </c>
      <c r="Q17" s="3" t="s">
        <v>151</v>
      </c>
      <c r="U17" t="s">
        <v>155</v>
      </c>
      <c r="V17">
        <v>4</v>
      </c>
    </row>
    <row r="18" spans="1:25" x14ac:dyDescent="0.25">
      <c r="A18" t="s">
        <v>44</v>
      </c>
      <c r="B18" t="e">
        <f t="shared" ref="B18" si="0">A18*A19</f>
        <v>#VALUE!</v>
      </c>
      <c r="C18" t="s">
        <v>172</v>
      </c>
      <c r="D18" s="16"/>
      <c r="E18" t="s">
        <v>113</v>
      </c>
      <c r="H18" t="s">
        <v>74</v>
      </c>
      <c r="I18" t="s">
        <v>44</v>
      </c>
      <c r="J18" t="e">
        <f t="shared" ref="J18" si="1">I18*I19</f>
        <v>#VALUE!</v>
      </c>
      <c r="K18">
        <v>9</v>
      </c>
      <c r="L18" t="s">
        <v>74</v>
      </c>
      <c r="N18" t="s">
        <v>113</v>
      </c>
      <c r="O18" t="s">
        <v>151</v>
      </c>
      <c r="P18" s="3" t="s">
        <v>151</v>
      </c>
      <c r="Q18" s="3" t="s">
        <v>151</v>
      </c>
    </row>
    <row r="19" spans="1:25" x14ac:dyDescent="0.25">
      <c r="A19">
        <v>1E-3</v>
      </c>
      <c r="C19" t="s">
        <v>172</v>
      </c>
      <c r="D19" s="16"/>
      <c r="E19" t="s">
        <v>114</v>
      </c>
      <c r="I19">
        <v>1E-3</v>
      </c>
      <c r="K19">
        <v>11</v>
      </c>
      <c r="L19" t="s">
        <v>75</v>
      </c>
      <c r="N19" t="s">
        <v>114</v>
      </c>
      <c r="O19">
        <v>7.1269999999999998</v>
      </c>
      <c r="P19" s="2">
        <f>O19*$V$17*$V$16/$V$15*1000</f>
        <v>70216.748768472899</v>
      </c>
      <c r="Q19" s="4">
        <f t="shared" ref="Q19:Q55" si="2">P19/1000000000</f>
        <v>7.0216748768472904E-5</v>
      </c>
    </row>
    <row r="20" spans="1:25" x14ac:dyDescent="0.25">
      <c r="A20" t="s">
        <v>45</v>
      </c>
      <c r="B20" t="e">
        <f t="shared" ref="B20" si="3">A20*A21</f>
        <v>#VALUE!</v>
      </c>
      <c r="C20">
        <v>1.679</v>
      </c>
      <c r="D20" s="16">
        <f>C20/O20</f>
        <v>9.1638467416220948E-2</v>
      </c>
      <c r="E20" t="s">
        <v>115</v>
      </c>
      <c r="F20" s="17">
        <f>C20*$V$17*$V$16/$V$15*1000</f>
        <v>16541.871921182268</v>
      </c>
      <c r="H20" t="s">
        <v>75</v>
      </c>
      <c r="I20">
        <v>7.1269999999999998</v>
      </c>
      <c r="J20">
        <f t="shared" ref="J20" si="4">I20*I21</f>
        <v>7.1269999999999998</v>
      </c>
      <c r="K20">
        <v>23</v>
      </c>
      <c r="L20" t="s">
        <v>76</v>
      </c>
      <c r="N20" t="s">
        <v>115</v>
      </c>
      <c r="O20">
        <v>18.321999999999999</v>
      </c>
      <c r="P20" s="2">
        <f t="shared" ref="P20:P55" si="5">O20*$V$17*$V$16/$V$15*1000</f>
        <v>180512.31527093594</v>
      </c>
      <c r="Q20" s="4">
        <f t="shared" si="2"/>
        <v>1.8051231527093595E-4</v>
      </c>
      <c r="V20">
        <f>V13*4</f>
        <v>169.11600000000001</v>
      </c>
      <c r="W20" t="s">
        <v>16</v>
      </c>
      <c r="X20" t="s">
        <v>157</v>
      </c>
      <c r="Y20" t="s">
        <v>156</v>
      </c>
    </row>
    <row r="21" spans="1:25" x14ac:dyDescent="0.25">
      <c r="A21">
        <v>1E-3</v>
      </c>
      <c r="C21" t="s">
        <v>172</v>
      </c>
      <c r="D21" s="16"/>
      <c r="E21" t="s">
        <v>116</v>
      </c>
      <c r="I21">
        <v>1</v>
      </c>
      <c r="K21">
        <v>24</v>
      </c>
      <c r="L21" t="s">
        <v>77</v>
      </c>
      <c r="N21" t="s">
        <v>116</v>
      </c>
      <c r="O21">
        <v>0.60641900000000004</v>
      </c>
      <c r="P21" s="2">
        <f t="shared" si="5"/>
        <v>5974.5714285714294</v>
      </c>
      <c r="Q21" s="4">
        <f t="shared" si="2"/>
        <v>5.9745714285714292E-6</v>
      </c>
      <c r="V21">
        <f>V20*50</f>
        <v>8455.8000000000011</v>
      </c>
      <c r="W21" t="s">
        <v>158</v>
      </c>
    </row>
    <row r="22" spans="1:25" x14ac:dyDescent="0.25">
      <c r="A22">
        <v>1.679</v>
      </c>
      <c r="B22">
        <f t="shared" ref="B22" si="6">A22*A23</f>
        <v>1.679</v>
      </c>
      <c r="C22">
        <v>0.93820700000000001</v>
      </c>
      <c r="D22" s="16">
        <f>C22/O22</f>
        <v>9.4225871246359338E-2</v>
      </c>
      <c r="E22" t="s">
        <v>117</v>
      </c>
      <c r="F22" s="17">
        <f>C22*$V$17*$V$16/$V$15*1000</f>
        <v>9243.4187192118225</v>
      </c>
      <c r="H22" t="s">
        <v>76</v>
      </c>
      <c r="I22">
        <v>18.321999999999999</v>
      </c>
      <c r="J22">
        <f t="shared" ref="J22" si="7">I22*I23</f>
        <v>18.321999999999999</v>
      </c>
      <c r="K22">
        <v>27</v>
      </c>
      <c r="L22" t="s">
        <v>78</v>
      </c>
      <c r="N22" t="s">
        <v>117</v>
      </c>
      <c r="O22">
        <v>9.9570000000000007</v>
      </c>
      <c r="P22" s="2">
        <f t="shared" si="5"/>
        <v>98098.522167487681</v>
      </c>
      <c r="Q22" s="4">
        <f t="shared" si="2"/>
        <v>9.8098522167487683E-5</v>
      </c>
      <c r="V22">
        <f>V21/V15</f>
        <v>416.54187192118229</v>
      </c>
      <c r="W22" t="s">
        <v>159</v>
      </c>
    </row>
    <row r="23" spans="1:25" x14ac:dyDescent="0.25">
      <c r="A23">
        <v>1</v>
      </c>
      <c r="C23" t="s">
        <v>172</v>
      </c>
      <c r="D23" s="16"/>
      <c r="E23" t="s">
        <v>118</v>
      </c>
      <c r="I23">
        <v>1</v>
      </c>
      <c r="K23">
        <v>28</v>
      </c>
      <c r="L23" t="s">
        <v>79</v>
      </c>
      <c r="N23" t="s">
        <v>118</v>
      </c>
      <c r="O23">
        <v>755.92399999999998</v>
      </c>
      <c r="P23" s="2">
        <f t="shared" si="5"/>
        <v>7447527.093596058</v>
      </c>
      <c r="Q23" s="4">
        <f t="shared" si="2"/>
        <v>7.4475270935960578E-3</v>
      </c>
      <c r="V23">
        <f>V22/1000</f>
        <v>0.41654187192118231</v>
      </c>
      <c r="W23" t="s">
        <v>160</v>
      </c>
      <c r="X23" t="s">
        <v>161</v>
      </c>
      <c r="Y23" t="s">
        <v>162</v>
      </c>
    </row>
    <row r="24" spans="1:25" x14ac:dyDescent="0.25">
      <c r="A24" s="3" t="s">
        <v>46</v>
      </c>
      <c r="B24" t="e">
        <f t="shared" ref="B24" si="8">A24*A25</f>
        <v>#VALUE!</v>
      </c>
      <c r="C24">
        <v>142.47</v>
      </c>
      <c r="D24" s="16">
        <f>C24/O24</f>
        <v>3.3697580359043498E-3</v>
      </c>
      <c r="E24" t="s">
        <v>119</v>
      </c>
      <c r="F24" s="17">
        <f>C24*$V$17*$V$16/$V$15*1000</f>
        <v>1403645.3201970444</v>
      </c>
      <c r="H24" t="s">
        <v>77</v>
      </c>
      <c r="I24">
        <v>606.41899999999998</v>
      </c>
      <c r="J24">
        <f t="shared" ref="J24" si="9">I24*I25</f>
        <v>0.60641900000000004</v>
      </c>
      <c r="K24">
        <v>35</v>
      </c>
      <c r="L24" t="s">
        <v>80</v>
      </c>
      <c r="N24" t="s">
        <v>119</v>
      </c>
      <c r="O24">
        <v>42279</v>
      </c>
      <c r="P24" s="2">
        <f t="shared" si="5"/>
        <v>416541871.92118227</v>
      </c>
      <c r="Q24" s="4">
        <f t="shared" si="2"/>
        <v>0.41654187192118225</v>
      </c>
      <c r="R24" t="s">
        <v>161</v>
      </c>
      <c r="S24" t="s">
        <v>162</v>
      </c>
    </row>
    <row r="25" spans="1:25" x14ac:dyDescent="0.25">
      <c r="A25">
        <v>1E-3</v>
      </c>
      <c r="C25" t="s">
        <v>172</v>
      </c>
      <c r="D25" s="16"/>
      <c r="E25" t="s">
        <v>120</v>
      </c>
      <c r="I25">
        <v>1E-3</v>
      </c>
      <c r="K25">
        <v>39</v>
      </c>
      <c r="L25" t="s">
        <v>81</v>
      </c>
      <c r="N25" t="s">
        <v>120</v>
      </c>
      <c r="O25" t="s">
        <v>151</v>
      </c>
      <c r="P25" s="3" t="s">
        <v>151</v>
      </c>
      <c r="Q25" s="3" t="s">
        <v>151</v>
      </c>
    </row>
    <row r="26" spans="1:25" x14ac:dyDescent="0.25">
      <c r="A26">
        <v>938.20699999999999</v>
      </c>
      <c r="B26">
        <f t="shared" ref="B26" si="10">A26*A27</f>
        <v>0.93820700000000001</v>
      </c>
      <c r="C26" t="s">
        <v>172</v>
      </c>
      <c r="D26" s="16"/>
      <c r="E26" t="s">
        <v>121</v>
      </c>
      <c r="H26" t="s">
        <v>78</v>
      </c>
      <c r="I26">
        <v>9.9570000000000007</v>
      </c>
      <c r="J26">
        <f t="shared" ref="J26" si="11">I26*I27</f>
        <v>9.9570000000000007</v>
      </c>
      <c r="K26">
        <v>43</v>
      </c>
      <c r="L26" t="s">
        <v>82</v>
      </c>
      <c r="N26" t="s">
        <v>121</v>
      </c>
      <c r="O26" t="s">
        <v>151</v>
      </c>
      <c r="P26" s="3" t="s">
        <v>151</v>
      </c>
      <c r="Q26" s="3" t="s">
        <v>151</v>
      </c>
    </row>
    <row r="27" spans="1:25" x14ac:dyDescent="0.25">
      <c r="A27">
        <v>1E-3</v>
      </c>
      <c r="C27" t="s">
        <v>172</v>
      </c>
      <c r="D27" s="16"/>
      <c r="E27" t="s">
        <v>122</v>
      </c>
      <c r="I27">
        <v>1</v>
      </c>
      <c r="K27">
        <v>45</v>
      </c>
      <c r="L27" t="s">
        <v>83</v>
      </c>
      <c r="N27" t="s">
        <v>122</v>
      </c>
      <c r="O27" t="s">
        <v>151</v>
      </c>
      <c r="P27" s="3" t="s">
        <v>151</v>
      </c>
      <c r="Q27" s="3" t="s">
        <v>151</v>
      </c>
    </row>
    <row r="28" spans="1:25" x14ac:dyDescent="0.25">
      <c r="A28" t="s">
        <v>47</v>
      </c>
      <c r="B28" t="e">
        <f t="shared" ref="B28" si="12">A28*A29</f>
        <v>#VALUE!</v>
      </c>
      <c r="C28" t="s">
        <v>172</v>
      </c>
      <c r="D28" s="16"/>
      <c r="E28" t="s">
        <v>123</v>
      </c>
      <c r="H28" t="s">
        <v>79</v>
      </c>
      <c r="I28">
        <v>755.92399999999998</v>
      </c>
      <c r="J28">
        <f t="shared" ref="J28" si="13">I28*I29</f>
        <v>755.92399999999998</v>
      </c>
      <c r="K28">
        <v>47</v>
      </c>
      <c r="L28" t="s">
        <v>84</v>
      </c>
      <c r="N28" t="s">
        <v>123</v>
      </c>
      <c r="O28">
        <v>0.16138999999999998</v>
      </c>
      <c r="P28" s="2">
        <f t="shared" si="5"/>
        <v>1590.0492610837439</v>
      </c>
      <c r="Q28" s="4">
        <f t="shared" si="2"/>
        <v>1.5900492610837439E-6</v>
      </c>
      <c r="V28">
        <v>42279</v>
      </c>
      <c r="W28" t="s">
        <v>15</v>
      </c>
    </row>
    <row r="29" spans="1:25" x14ac:dyDescent="0.25">
      <c r="A29">
        <v>1E-3</v>
      </c>
      <c r="C29">
        <v>7.3230000000000005E-3</v>
      </c>
      <c r="D29" s="16">
        <f>C29/O29</f>
        <v>0.14102218456324145</v>
      </c>
      <c r="E29" t="s">
        <v>124</v>
      </c>
      <c r="F29" s="17">
        <f>C29*$V$17*$V$16/$V$15*1000</f>
        <v>72.14778325123153</v>
      </c>
      <c r="I29">
        <v>1</v>
      </c>
      <c r="K29">
        <v>51</v>
      </c>
      <c r="L29" t="s">
        <v>85</v>
      </c>
      <c r="N29" t="s">
        <v>124</v>
      </c>
      <c r="O29">
        <v>5.1927999999999995E-2</v>
      </c>
      <c r="P29" s="2">
        <f t="shared" si="5"/>
        <v>511.6059113300492</v>
      </c>
      <c r="Q29" s="4">
        <f t="shared" si="2"/>
        <v>5.116059113300492E-7</v>
      </c>
    </row>
    <row r="30" spans="1:25" x14ac:dyDescent="0.25">
      <c r="A30">
        <v>142.47</v>
      </c>
      <c r="B30">
        <f t="shared" ref="B30" si="14">A30*A31</f>
        <v>142.47</v>
      </c>
      <c r="C30" t="s">
        <v>172</v>
      </c>
      <c r="D30" s="16"/>
      <c r="E30" t="s">
        <v>125</v>
      </c>
      <c r="H30" t="s">
        <v>80</v>
      </c>
      <c r="I30">
        <v>42.279000000000003</v>
      </c>
      <c r="J30">
        <f t="shared" ref="J30" si="15">I30*I31</f>
        <v>42279</v>
      </c>
      <c r="K30">
        <v>52</v>
      </c>
      <c r="L30" t="s">
        <v>86</v>
      </c>
      <c r="N30" t="s">
        <v>125</v>
      </c>
      <c r="O30" t="s">
        <v>151</v>
      </c>
      <c r="P30" s="3" t="s">
        <v>151</v>
      </c>
      <c r="Q30" s="3" t="s">
        <v>151</v>
      </c>
    </row>
    <row r="31" spans="1:25" x14ac:dyDescent="0.25">
      <c r="A31">
        <v>1</v>
      </c>
      <c r="C31" t="s">
        <v>172</v>
      </c>
      <c r="D31" s="16"/>
      <c r="E31" t="s">
        <v>126</v>
      </c>
      <c r="I31">
        <v>1000</v>
      </c>
      <c r="K31">
        <v>55</v>
      </c>
      <c r="L31" t="s">
        <v>87</v>
      </c>
      <c r="N31" t="s">
        <v>126</v>
      </c>
      <c r="O31">
        <v>1.137</v>
      </c>
      <c r="P31" s="2">
        <f t="shared" si="5"/>
        <v>11201.970443349754</v>
      </c>
      <c r="Q31" s="4">
        <f t="shared" si="2"/>
        <v>1.1201970443349754E-5</v>
      </c>
    </row>
    <row r="32" spans="1:25" x14ac:dyDescent="0.25">
      <c r="A32" t="s">
        <v>48</v>
      </c>
      <c r="B32" t="e">
        <f t="shared" ref="B32" si="16">A32*A33</f>
        <v>#VALUE!</v>
      </c>
      <c r="C32" t="s">
        <v>172</v>
      </c>
      <c r="D32" s="16"/>
      <c r="E32" t="s">
        <v>127</v>
      </c>
      <c r="H32" t="s">
        <v>81</v>
      </c>
      <c r="I32" t="s">
        <v>48</v>
      </c>
      <c r="J32" t="e">
        <f t="shared" ref="J32" si="17">I32*I33</f>
        <v>#VALUE!</v>
      </c>
      <c r="K32">
        <v>56</v>
      </c>
      <c r="L32" t="s">
        <v>88</v>
      </c>
      <c r="N32" t="s">
        <v>127</v>
      </c>
      <c r="O32">
        <v>1.0940000000000001</v>
      </c>
      <c r="P32" s="2">
        <f t="shared" si="5"/>
        <v>10778.32512315271</v>
      </c>
      <c r="Q32" s="4">
        <f t="shared" si="2"/>
        <v>1.077832512315271E-5</v>
      </c>
    </row>
    <row r="33" spans="1:17" x14ac:dyDescent="0.25">
      <c r="A33">
        <v>1E-3</v>
      </c>
      <c r="C33">
        <v>8.6369000000000001E-2</v>
      </c>
      <c r="D33" s="16">
        <f>C33/O33</f>
        <v>1.5040287261145388E-4</v>
      </c>
      <c r="E33" t="s">
        <v>128</v>
      </c>
      <c r="F33" s="17">
        <f>C33*$V$17*$V$16/$V$15*1000</f>
        <v>850.92610837438428</v>
      </c>
      <c r="I33">
        <v>1E-3</v>
      </c>
      <c r="K33">
        <v>59</v>
      </c>
      <c r="L33" t="s">
        <v>89</v>
      </c>
      <c r="N33" t="s">
        <v>128</v>
      </c>
      <c r="O33">
        <v>574.25099999999998</v>
      </c>
      <c r="P33" s="2">
        <f t="shared" si="5"/>
        <v>5657645.3201970439</v>
      </c>
      <c r="Q33" s="4">
        <f t="shared" si="2"/>
        <v>5.6576453201970436E-3</v>
      </c>
    </row>
    <row r="34" spans="1:17" x14ac:dyDescent="0.25">
      <c r="A34" t="s">
        <v>49</v>
      </c>
      <c r="B34" t="e">
        <f t="shared" ref="B34" si="18">A34*A35</f>
        <v>#VALUE!</v>
      </c>
      <c r="C34" t="s">
        <v>172</v>
      </c>
      <c r="D34" s="16"/>
      <c r="E34" t="s">
        <v>129</v>
      </c>
      <c r="H34" t="s">
        <v>82</v>
      </c>
      <c r="I34" t="s">
        <v>49</v>
      </c>
      <c r="J34" t="e">
        <f t="shared" ref="J34" si="19">I34*I35</f>
        <v>#VALUE!</v>
      </c>
      <c r="K34">
        <v>60</v>
      </c>
      <c r="L34" t="s">
        <v>90</v>
      </c>
      <c r="N34" t="s">
        <v>129</v>
      </c>
      <c r="O34">
        <v>134.73099999999999</v>
      </c>
      <c r="P34" s="2">
        <f t="shared" si="5"/>
        <v>1327399.0147783249</v>
      </c>
      <c r="Q34" s="4">
        <f t="shared" si="2"/>
        <v>1.3273990147783248E-3</v>
      </c>
    </row>
    <row r="35" spans="1:17" x14ac:dyDescent="0.25">
      <c r="A35">
        <v>1</v>
      </c>
      <c r="C35" t="s">
        <v>172</v>
      </c>
      <c r="D35" s="16"/>
      <c r="E35" t="s">
        <v>130</v>
      </c>
      <c r="I35">
        <v>1</v>
      </c>
      <c r="K35">
        <v>63</v>
      </c>
      <c r="L35" t="s">
        <v>91</v>
      </c>
      <c r="N35" t="s">
        <v>130</v>
      </c>
      <c r="O35">
        <v>38.889000000000003</v>
      </c>
      <c r="P35" s="2">
        <f t="shared" si="5"/>
        <v>383142.8571428571</v>
      </c>
      <c r="Q35" s="4">
        <f t="shared" si="2"/>
        <v>3.8314285714285712E-4</v>
      </c>
    </row>
    <row r="36" spans="1:17" x14ac:dyDescent="0.25">
      <c r="A36" t="s">
        <v>50</v>
      </c>
      <c r="B36" t="e">
        <f t="shared" ref="B36" si="20">A36*A37</f>
        <v>#VALUE!</v>
      </c>
      <c r="C36" t="s">
        <v>172</v>
      </c>
      <c r="D36" s="16"/>
      <c r="E36" t="s">
        <v>131</v>
      </c>
      <c r="H36" t="s">
        <v>83</v>
      </c>
      <c r="I36" t="s">
        <v>50</v>
      </c>
      <c r="J36" t="e">
        <f t="shared" ref="J36" si="21">I36*I37</f>
        <v>#VALUE!</v>
      </c>
      <c r="K36">
        <v>66</v>
      </c>
      <c r="L36" t="s">
        <v>92</v>
      </c>
      <c r="N36" t="s">
        <v>131</v>
      </c>
      <c r="O36" t="s">
        <v>151</v>
      </c>
      <c r="P36" s="3" t="s">
        <v>151</v>
      </c>
      <c r="Q36" s="3" t="s">
        <v>151</v>
      </c>
    </row>
    <row r="37" spans="1:17" x14ac:dyDescent="0.25">
      <c r="A37">
        <v>1E-3</v>
      </c>
      <c r="C37" t="s">
        <v>172</v>
      </c>
      <c r="D37" s="16"/>
      <c r="E37" t="s">
        <v>132</v>
      </c>
      <c r="I37">
        <v>1E-3</v>
      </c>
      <c r="K37">
        <v>75</v>
      </c>
      <c r="L37" t="s">
        <v>93</v>
      </c>
      <c r="N37" t="s">
        <v>132</v>
      </c>
      <c r="O37">
        <v>9.5061999999999994E-2</v>
      </c>
      <c r="P37" s="2">
        <f t="shared" si="5"/>
        <v>936.57142857142856</v>
      </c>
      <c r="Q37" s="4">
        <f t="shared" si="2"/>
        <v>9.3657142857142851E-7</v>
      </c>
    </row>
    <row r="38" spans="1:17" x14ac:dyDescent="0.25">
      <c r="A38" t="s">
        <v>51</v>
      </c>
      <c r="B38" t="e">
        <f t="shared" ref="B38" si="22">A38*A39</f>
        <v>#VALUE!</v>
      </c>
      <c r="C38">
        <v>0.154749</v>
      </c>
      <c r="D38" s="16"/>
      <c r="E38" t="s">
        <v>133</v>
      </c>
      <c r="H38" t="s">
        <v>84</v>
      </c>
      <c r="I38">
        <v>161.38999999999999</v>
      </c>
      <c r="J38">
        <f t="shared" ref="J38" si="23">I38*I39</f>
        <v>0.16138999999999998</v>
      </c>
      <c r="K38">
        <v>78</v>
      </c>
      <c r="L38" t="s">
        <v>94</v>
      </c>
      <c r="N38" t="s">
        <v>133</v>
      </c>
      <c r="O38" t="s">
        <v>151</v>
      </c>
      <c r="P38" s="3" t="s">
        <v>151</v>
      </c>
      <c r="Q38" s="3" t="s">
        <v>151</v>
      </c>
    </row>
    <row r="39" spans="1:17" x14ac:dyDescent="0.25">
      <c r="A39">
        <v>1E-3</v>
      </c>
      <c r="C39">
        <v>5.4560000000000008E-3</v>
      </c>
      <c r="D39" s="16"/>
      <c r="E39" t="s">
        <v>134</v>
      </c>
      <c r="I39">
        <v>1E-3</v>
      </c>
      <c r="K39">
        <v>85</v>
      </c>
      <c r="L39" t="s">
        <v>95</v>
      </c>
      <c r="N39" t="s">
        <v>134</v>
      </c>
      <c r="O39" t="s">
        <v>151</v>
      </c>
      <c r="P39" s="3" t="s">
        <v>151</v>
      </c>
      <c r="Q39" s="3" t="s">
        <v>151</v>
      </c>
    </row>
    <row r="40" spans="1:17" x14ac:dyDescent="0.25">
      <c r="A40">
        <v>7.3230000000000004</v>
      </c>
      <c r="B40">
        <f t="shared" ref="B40" si="24">A40*A41</f>
        <v>7.3230000000000005E-3</v>
      </c>
      <c r="C40" t="s">
        <v>172</v>
      </c>
      <c r="D40" s="16"/>
      <c r="E40" t="s">
        <v>135</v>
      </c>
      <c r="H40" t="s">
        <v>85</v>
      </c>
      <c r="I40">
        <v>51.927999999999997</v>
      </c>
      <c r="J40">
        <f t="shared" ref="J40" si="25">I40*I41</f>
        <v>5.1927999999999995E-2</v>
      </c>
      <c r="K40">
        <v>88</v>
      </c>
      <c r="L40" t="s">
        <v>96</v>
      </c>
      <c r="N40" t="s">
        <v>135</v>
      </c>
      <c r="O40">
        <v>1.1907000000000001E-2</v>
      </c>
      <c r="P40" s="2">
        <f t="shared" si="5"/>
        <v>117.31034482758622</v>
      </c>
      <c r="Q40" s="4">
        <f t="shared" si="2"/>
        <v>1.1731034482758622E-7</v>
      </c>
    </row>
    <row r="41" spans="1:17" x14ac:dyDescent="0.25">
      <c r="A41">
        <v>1E-3</v>
      </c>
      <c r="C41">
        <v>2.673E-3</v>
      </c>
      <c r="D41" s="16"/>
      <c r="E41" t="s">
        <v>136</v>
      </c>
      <c r="I41">
        <v>1E-3</v>
      </c>
      <c r="K41">
        <v>89</v>
      </c>
      <c r="L41" t="s">
        <v>97</v>
      </c>
      <c r="N41" t="s">
        <v>136</v>
      </c>
      <c r="O41" t="s">
        <v>151</v>
      </c>
      <c r="P41" s="3" t="s">
        <v>151</v>
      </c>
      <c r="Q41" s="3" t="s">
        <v>151</v>
      </c>
    </row>
    <row r="42" spans="1:17" x14ac:dyDescent="0.25">
      <c r="A42" t="s">
        <v>52</v>
      </c>
      <c r="B42" t="e">
        <f t="shared" ref="B42" si="26">A42*A43</f>
        <v>#VALUE!</v>
      </c>
      <c r="C42">
        <v>1.1334E-2</v>
      </c>
      <c r="D42" s="16">
        <f>C42/O42</f>
        <v>0.19008486230838897</v>
      </c>
      <c r="E42" t="s">
        <v>137</v>
      </c>
      <c r="F42" s="17">
        <f>C42*$V$17*$V$16/$V$15*1000</f>
        <v>111.66502463054186</v>
      </c>
      <c r="H42" t="s">
        <v>86</v>
      </c>
      <c r="I42" t="s">
        <v>52</v>
      </c>
      <c r="J42" t="e">
        <f t="shared" ref="J42" si="27">I42*I43</f>
        <v>#VALUE!</v>
      </c>
      <c r="K42">
        <v>90</v>
      </c>
      <c r="L42" t="s">
        <v>98</v>
      </c>
      <c r="N42" t="s">
        <v>137</v>
      </c>
      <c r="O42">
        <v>5.9625999999999998E-2</v>
      </c>
      <c r="P42" s="2">
        <f t="shared" si="5"/>
        <v>587.44827586206895</v>
      </c>
      <c r="Q42" s="4">
        <f t="shared" si="2"/>
        <v>5.8744827586206892E-7</v>
      </c>
    </row>
    <row r="43" spans="1:17" x14ac:dyDescent="0.25">
      <c r="A43">
        <v>1E-3</v>
      </c>
      <c r="C43" t="s">
        <v>172</v>
      </c>
      <c r="D43" s="16"/>
      <c r="E43" t="s">
        <v>138</v>
      </c>
      <c r="I43">
        <v>1E-3</v>
      </c>
      <c r="K43">
        <v>95</v>
      </c>
      <c r="L43" t="s">
        <v>99</v>
      </c>
      <c r="N43" t="s">
        <v>138</v>
      </c>
      <c r="O43" t="s">
        <v>151</v>
      </c>
      <c r="P43" s="3" t="s">
        <v>151</v>
      </c>
      <c r="Q43" s="3" t="s">
        <v>151</v>
      </c>
    </row>
    <row r="44" spans="1:17" x14ac:dyDescent="0.25">
      <c r="A44" t="s">
        <v>53</v>
      </c>
      <c r="B44" t="e">
        <f t="shared" ref="B44" si="28">A44*A45</f>
        <v>#VALUE!</v>
      </c>
      <c r="C44" t="s">
        <v>172</v>
      </c>
      <c r="D44" s="16"/>
      <c r="E44" t="s">
        <v>139</v>
      </c>
      <c r="H44" t="s">
        <v>87</v>
      </c>
      <c r="I44">
        <v>1.137</v>
      </c>
      <c r="J44">
        <f t="shared" ref="J44" si="29">I44*I45</f>
        <v>1.137</v>
      </c>
      <c r="K44">
        <v>101</v>
      </c>
      <c r="L44" t="s">
        <v>100</v>
      </c>
      <c r="N44" t="s">
        <v>139</v>
      </c>
      <c r="O44" t="s">
        <v>151</v>
      </c>
      <c r="P44" s="3" t="s">
        <v>151</v>
      </c>
      <c r="Q44" s="3" t="s">
        <v>151</v>
      </c>
    </row>
    <row r="45" spans="1:17" x14ac:dyDescent="0.25">
      <c r="A45">
        <v>1E-3</v>
      </c>
      <c r="C45">
        <v>4.0679999999999996E-3</v>
      </c>
      <c r="D45" s="16">
        <f>C45/O45</f>
        <v>1.1853146853146852</v>
      </c>
      <c r="E45" t="s">
        <v>140</v>
      </c>
      <c r="F45" s="17">
        <f t="shared" ref="F45:F47" si="30">C45*$V$17*$V$16/$V$15*1000</f>
        <v>40.078817733990142</v>
      </c>
      <c r="I45">
        <v>1</v>
      </c>
      <c r="K45">
        <v>103</v>
      </c>
      <c r="L45" t="s">
        <v>101</v>
      </c>
      <c r="N45" t="s">
        <v>140</v>
      </c>
      <c r="O45">
        <v>3.4320000000000002E-3</v>
      </c>
      <c r="P45" s="2">
        <f t="shared" si="5"/>
        <v>33.812807881773395</v>
      </c>
      <c r="Q45" s="4">
        <f t="shared" si="2"/>
        <v>3.3812807881773396E-8</v>
      </c>
    </row>
    <row r="46" spans="1:17" x14ac:dyDescent="0.25">
      <c r="A46" t="s">
        <v>54</v>
      </c>
      <c r="B46" t="e">
        <f t="shared" ref="B46" si="31">A46*A47</f>
        <v>#VALUE!</v>
      </c>
      <c r="C46">
        <v>4.1879999999999999E-3</v>
      </c>
      <c r="D46" s="16">
        <f>C46/O46</f>
        <v>9.3735311891492631E-2</v>
      </c>
      <c r="E46" t="s">
        <v>141</v>
      </c>
      <c r="F46" s="17">
        <f t="shared" si="30"/>
        <v>41.26108374384237</v>
      </c>
      <c r="H46" t="s">
        <v>88</v>
      </c>
      <c r="I46">
        <v>1.0940000000000001</v>
      </c>
      <c r="J46">
        <f t="shared" ref="J46" si="32">I46*I47</f>
        <v>1.0940000000000001</v>
      </c>
      <c r="K46">
        <v>105</v>
      </c>
      <c r="L46" t="s">
        <v>102</v>
      </c>
      <c r="N46" t="s">
        <v>141</v>
      </c>
      <c r="O46">
        <v>4.4679000000000003E-2</v>
      </c>
      <c r="P46" s="2">
        <f t="shared" si="5"/>
        <v>440.18719211822662</v>
      </c>
      <c r="Q46" s="4">
        <f t="shared" si="2"/>
        <v>4.4018719211822664E-7</v>
      </c>
    </row>
    <row r="47" spans="1:17" x14ac:dyDescent="0.25">
      <c r="A47">
        <v>1E-3</v>
      </c>
      <c r="C47">
        <v>3.4610000000000001E-3</v>
      </c>
      <c r="D47" s="16">
        <f>C47/O47</f>
        <v>0.13083087623799802</v>
      </c>
      <c r="E47" t="s">
        <v>142</v>
      </c>
      <c r="F47" s="17">
        <f t="shared" si="30"/>
        <v>34.09852216748768</v>
      </c>
      <c r="I47">
        <v>1</v>
      </c>
      <c r="K47">
        <v>107</v>
      </c>
      <c r="L47" t="s">
        <v>103</v>
      </c>
      <c r="N47" t="s">
        <v>142</v>
      </c>
      <c r="O47">
        <v>2.6454000000000002E-2</v>
      </c>
      <c r="P47" s="2">
        <f t="shared" si="5"/>
        <v>260.6305418719212</v>
      </c>
      <c r="Q47" s="4">
        <f t="shared" si="2"/>
        <v>2.6063054187192119E-7</v>
      </c>
    </row>
    <row r="48" spans="1:17" x14ac:dyDescent="0.25">
      <c r="A48">
        <v>86.369</v>
      </c>
      <c r="B48">
        <f t="shared" ref="B48" si="33">A48*A49</f>
        <v>8.6369000000000001E-2</v>
      </c>
      <c r="C48" t="s">
        <v>172</v>
      </c>
      <c r="D48" s="16"/>
      <c r="E48" t="s">
        <v>143</v>
      </c>
      <c r="H48" t="s">
        <v>89</v>
      </c>
      <c r="I48">
        <v>574.25099999999998</v>
      </c>
      <c r="J48">
        <f t="shared" ref="J48" si="34">I48*I49</f>
        <v>574.25099999999998</v>
      </c>
      <c r="K48">
        <v>111</v>
      </c>
      <c r="L48" t="s">
        <v>104</v>
      </c>
      <c r="N48" t="s">
        <v>143</v>
      </c>
      <c r="O48" t="s">
        <v>151</v>
      </c>
      <c r="P48" s="3" t="s">
        <v>151</v>
      </c>
      <c r="Q48" s="3" t="s">
        <v>151</v>
      </c>
    </row>
    <row r="49" spans="1:17" x14ac:dyDescent="0.25">
      <c r="A49">
        <v>1E-3</v>
      </c>
      <c r="C49">
        <v>4.235E-3</v>
      </c>
      <c r="D49" s="16">
        <f>C49/O49</f>
        <v>0.65003837298541822</v>
      </c>
      <c r="E49" t="s">
        <v>144</v>
      </c>
      <c r="F49" s="17">
        <f>C49*$V$17*$V$16/$V$15*1000</f>
        <v>41.724137931034477</v>
      </c>
      <c r="I49">
        <v>1</v>
      </c>
      <c r="K49">
        <v>115</v>
      </c>
      <c r="L49" t="s">
        <v>105</v>
      </c>
      <c r="N49" t="s">
        <v>144</v>
      </c>
      <c r="O49">
        <v>6.515E-3</v>
      </c>
      <c r="P49" s="2">
        <f t="shared" si="5"/>
        <v>64.187192118226605</v>
      </c>
      <c r="Q49" s="4">
        <f t="shared" si="2"/>
        <v>6.4187192118226608E-8</v>
      </c>
    </row>
    <row r="50" spans="1:17" x14ac:dyDescent="0.25">
      <c r="A50" t="s">
        <v>55</v>
      </c>
      <c r="B50" t="e">
        <f t="shared" ref="B50" si="35">A50*A51</f>
        <v>#VALUE!</v>
      </c>
      <c r="C50" t="s">
        <v>172</v>
      </c>
      <c r="D50" s="16"/>
      <c r="E50" t="s">
        <v>145</v>
      </c>
      <c r="H50" t="s">
        <v>90</v>
      </c>
      <c r="I50">
        <v>134.73099999999999</v>
      </c>
      <c r="J50">
        <f t="shared" ref="J50" si="36">I50*I51</f>
        <v>134.73099999999999</v>
      </c>
      <c r="K50">
        <v>118</v>
      </c>
      <c r="L50" t="s">
        <v>106</v>
      </c>
      <c r="N50" t="s">
        <v>145</v>
      </c>
      <c r="O50" t="s">
        <v>151</v>
      </c>
      <c r="P50" s="3" t="s">
        <v>151</v>
      </c>
      <c r="Q50" s="3" t="s">
        <v>151</v>
      </c>
    </row>
    <row r="51" spans="1:17" x14ac:dyDescent="0.25">
      <c r="A51">
        <v>1E-3</v>
      </c>
      <c r="C51" t="s">
        <v>172</v>
      </c>
      <c r="D51" s="16"/>
      <c r="E51" t="s">
        <v>146</v>
      </c>
      <c r="I51">
        <v>1</v>
      </c>
      <c r="K51">
        <v>137</v>
      </c>
      <c r="L51" t="s">
        <v>107</v>
      </c>
      <c r="N51" t="s">
        <v>146</v>
      </c>
      <c r="O51">
        <v>3.0474000000000001E-2</v>
      </c>
      <c r="P51" s="2">
        <f t="shared" si="5"/>
        <v>300.23645320197045</v>
      </c>
      <c r="Q51" s="4">
        <f t="shared" si="2"/>
        <v>3.0023645320197044E-7</v>
      </c>
    </row>
    <row r="52" spans="1:17" x14ac:dyDescent="0.25">
      <c r="A52" t="s">
        <v>56</v>
      </c>
      <c r="B52" t="e">
        <f t="shared" ref="B52" si="37">A52*A53</f>
        <v>#VALUE!</v>
      </c>
      <c r="C52" t="s">
        <v>172</v>
      </c>
      <c r="D52" s="16"/>
      <c r="E52" t="s">
        <v>147</v>
      </c>
      <c r="H52" t="s">
        <v>91</v>
      </c>
      <c r="I52">
        <v>38.889000000000003</v>
      </c>
      <c r="J52">
        <f t="shared" ref="J52" si="38">I52*I53</f>
        <v>38.889000000000003</v>
      </c>
      <c r="K52">
        <v>153</v>
      </c>
      <c r="L52" t="s">
        <v>108</v>
      </c>
      <c r="N52" t="s">
        <v>147</v>
      </c>
      <c r="O52" t="s">
        <v>151</v>
      </c>
      <c r="P52" s="3" t="s">
        <v>151</v>
      </c>
      <c r="Q52" s="3" t="s">
        <v>151</v>
      </c>
    </row>
    <row r="53" spans="1:17" x14ac:dyDescent="0.25">
      <c r="A53">
        <v>1E-3</v>
      </c>
      <c r="C53">
        <v>5.672E-3</v>
      </c>
      <c r="D53" s="16">
        <f>C53/O53</f>
        <v>3.2811541887936314E-2</v>
      </c>
      <c r="E53" t="s">
        <v>148</v>
      </c>
      <c r="F53" s="17">
        <f>C53*$V$17*$V$16/$V$15*1000</f>
        <v>55.881773399014783</v>
      </c>
      <c r="I53">
        <v>1</v>
      </c>
      <c r="K53">
        <v>197</v>
      </c>
      <c r="L53" t="s">
        <v>109</v>
      </c>
      <c r="N53" t="s">
        <v>148</v>
      </c>
      <c r="O53">
        <v>0.17286600000000002</v>
      </c>
      <c r="P53" s="2">
        <f t="shared" si="5"/>
        <v>1703.1133004926112</v>
      </c>
      <c r="Q53" s="4">
        <f t="shared" si="2"/>
        <v>1.7031133004926111E-6</v>
      </c>
    </row>
    <row r="54" spans="1:17" x14ac:dyDescent="0.25">
      <c r="A54" t="s">
        <v>57</v>
      </c>
      <c r="B54" t="e">
        <f t="shared" ref="B54" si="39">A54*A55</f>
        <v>#VALUE!</v>
      </c>
      <c r="C54" t="s">
        <v>172</v>
      </c>
      <c r="D54" s="16"/>
      <c r="E54" t="s">
        <v>149</v>
      </c>
      <c r="H54" t="s">
        <v>92</v>
      </c>
      <c r="I54" t="s">
        <v>57</v>
      </c>
      <c r="J54" t="e">
        <f t="shared" ref="J54" si="40">I54*I55</f>
        <v>#VALUE!</v>
      </c>
      <c r="K54">
        <v>208</v>
      </c>
      <c r="L54" t="s">
        <v>110</v>
      </c>
      <c r="N54" t="s">
        <v>149</v>
      </c>
      <c r="O54">
        <v>8.3233000000000001E-2</v>
      </c>
      <c r="P54" s="2">
        <f t="shared" si="5"/>
        <v>820.02955665024626</v>
      </c>
      <c r="Q54" s="4">
        <f t="shared" si="2"/>
        <v>8.2002955665024628E-7</v>
      </c>
    </row>
    <row r="55" spans="1:17" x14ac:dyDescent="0.25">
      <c r="A55">
        <v>1E-3</v>
      </c>
      <c r="C55">
        <v>1.8060000000000001E-3</v>
      </c>
      <c r="D55" s="16">
        <f>C55/O55</f>
        <v>0.66666666666666674</v>
      </c>
      <c r="E55" t="s">
        <v>150</v>
      </c>
      <c r="F55" s="17">
        <f>C55*$V$17*$V$16/$V$15*1000</f>
        <v>17.793103448275861</v>
      </c>
      <c r="I55">
        <v>1E-3</v>
      </c>
      <c r="K55">
        <v>209</v>
      </c>
      <c r="L55" t="s">
        <v>111</v>
      </c>
      <c r="N55" t="s">
        <v>150</v>
      </c>
      <c r="O55">
        <v>2.709E-3</v>
      </c>
      <c r="P55" s="2">
        <f t="shared" si="5"/>
        <v>26.689655172413794</v>
      </c>
      <c r="Q55" s="4">
        <f t="shared" si="2"/>
        <v>2.6689655172413793E-8</v>
      </c>
    </row>
    <row r="56" spans="1:17" x14ac:dyDescent="0.25">
      <c r="A56" t="s">
        <v>58</v>
      </c>
      <c r="B56" t="e">
        <f t="shared" ref="B56" si="41">A56*A57</f>
        <v>#VALUE!</v>
      </c>
      <c r="H56" t="s">
        <v>93</v>
      </c>
      <c r="I56">
        <v>95.061999999999998</v>
      </c>
      <c r="J56">
        <f t="shared" ref="J56" si="42">I56*I57</f>
        <v>9.5061999999999994E-2</v>
      </c>
    </row>
    <row r="57" spans="1:17" x14ac:dyDescent="0.25">
      <c r="A57">
        <v>1E-3</v>
      </c>
      <c r="I57">
        <v>1E-3</v>
      </c>
    </row>
    <row r="58" spans="1:17" x14ac:dyDescent="0.25">
      <c r="A58">
        <v>154.749</v>
      </c>
      <c r="B58">
        <f t="shared" ref="B58" si="43">A58*A59</f>
        <v>0.154749</v>
      </c>
      <c r="H58" t="s">
        <v>94</v>
      </c>
      <c r="I58" t="s">
        <v>59</v>
      </c>
      <c r="J58" t="e">
        <f t="shared" ref="J58" si="44">I58*I59</f>
        <v>#VALUE!</v>
      </c>
    </row>
    <row r="59" spans="1:17" x14ac:dyDescent="0.25">
      <c r="A59">
        <v>1E-3</v>
      </c>
      <c r="I59">
        <v>1E-3</v>
      </c>
    </row>
    <row r="60" spans="1:17" x14ac:dyDescent="0.25">
      <c r="A60">
        <v>5.4560000000000004</v>
      </c>
      <c r="B60">
        <f t="shared" ref="B60" si="45">A60*A61</f>
        <v>5.4560000000000008E-3</v>
      </c>
      <c r="H60" t="s">
        <v>95</v>
      </c>
      <c r="I60" t="s">
        <v>68</v>
      </c>
      <c r="J60" t="e">
        <f t="shared" ref="J60" si="46">I60*I61</f>
        <v>#VALUE!</v>
      </c>
    </row>
    <row r="61" spans="1:17" x14ac:dyDescent="0.25">
      <c r="A61">
        <v>1E-3</v>
      </c>
      <c r="I61">
        <v>1E-3</v>
      </c>
    </row>
    <row r="62" spans="1:17" x14ac:dyDescent="0.25">
      <c r="A62" t="s">
        <v>60</v>
      </c>
      <c r="B62" t="e">
        <f t="shared" ref="B62" si="47">A62*A63</f>
        <v>#VALUE!</v>
      </c>
      <c r="H62" t="s">
        <v>96</v>
      </c>
      <c r="I62">
        <v>11.907</v>
      </c>
      <c r="J62">
        <f t="shared" ref="J62" si="48">I62*I63</f>
        <v>1.1907000000000001E-2</v>
      </c>
    </row>
    <row r="63" spans="1:17" x14ac:dyDescent="0.25">
      <c r="A63">
        <v>1E-3</v>
      </c>
      <c r="I63">
        <v>1E-3</v>
      </c>
    </row>
    <row r="64" spans="1:17" x14ac:dyDescent="0.25">
      <c r="A64">
        <v>2.673</v>
      </c>
      <c r="B64">
        <f t="shared" ref="B64" si="49">A64*A65</f>
        <v>2.673E-3</v>
      </c>
      <c r="H64" t="s">
        <v>97</v>
      </c>
      <c r="I64" t="s">
        <v>61</v>
      </c>
      <c r="J64" t="e">
        <f t="shared" ref="J64" si="50">I64*I65</f>
        <v>#VALUE!</v>
      </c>
    </row>
    <row r="65" spans="1:10" x14ac:dyDescent="0.25">
      <c r="A65">
        <v>1E-3</v>
      </c>
      <c r="I65">
        <v>1E-3</v>
      </c>
    </row>
    <row r="66" spans="1:10" x14ac:dyDescent="0.25">
      <c r="A66">
        <v>11.334</v>
      </c>
      <c r="B66">
        <f t="shared" ref="B66" si="51">A66*A67</f>
        <v>1.1334E-2</v>
      </c>
      <c r="H66" t="s">
        <v>98</v>
      </c>
      <c r="I66">
        <v>59.625999999999998</v>
      </c>
      <c r="J66">
        <f t="shared" ref="J66" si="52">I66*I67</f>
        <v>5.9625999999999998E-2</v>
      </c>
    </row>
    <row r="67" spans="1:10" x14ac:dyDescent="0.25">
      <c r="A67">
        <v>1E-3</v>
      </c>
      <c r="I67">
        <v>1E-3</v>
      </c>
    </row>
    <row r="68" spans="1:10" x14ac:dyDescent="0.25">
      <c r="A68" t="s">
        <v>69</v>
      </c>
      <c r="B68" t="e">
        <f t="shared" ref="B68" si="53">A68*A69</f>
        <v>#VALUE!</v>
      </c>
      <c r="H68" t="s">
        <v>99</v>
      </c>
      <c r="I68" t="s">
        <v>69</v>
      </c>
      <c r="J68" t="e">
        <f t="shared" ref="J68" si="54">I68*I69</f>
        <v>#VALUE!</v>
      </c>
    </row>
    <row r="69" spans="1:10" x14ac:dyDescent="0.25">
      <c r="A69">
        <v>1E-3</v>
      </c>
      <c r="I69">
        <v>1E-3</v>
      </c>
    </row>
    <row r="70" spans="1:10" x14ac:dyDescent="0.25">
      <c r="A70" t="s">
        <v>70</v>
      </c>
      <c r="B70" t="e">
        <f t="shared" ref="B70" si="55">A70*A71</f>
        <v>#VALUE!</v>
      </c>
      <c r="H70" t="s">
        <v>100</v>
      </c>
      <c r="I70" t="s">
        <v>70</v>
      </c>
      <c r="J70" t="e">
        <f t="shared" ref="J70" si="56">I70*I71</f>
        <v>#VALUE!</v>
      </c>
    </row>
    <row r="71" spans="1:10" x14ac:dyDescent="0.25">
      <c r="A71">
        <v>1E-3</v>
      </c>
      <c r="I71">
        <v>1E-3</v>
      </c>
    </row>
    <row r="72" spans="1:10" x14ac:dyDescent="0.25">
      <c r="A72">
        <v>4.0679999999999996</v>
      </c>
      <c r="B72">
        <f t="shared" ref="B72" si="57">A72*A73</f>
        <v>4.0679999999999996E-3</v>
      </c>
      <c r="H72" t="s">
        <v>101</v>
      </c>
      <c r="I72">
        <v>3.4319999999999999</v>
      </c>
      <c r="J72">
        <f t="shared" ref="J72" si="58">I72*I73</f>
        <v>3.4320000000000002E-3</v>
      </c>
    </row>
    <row r="73" spans="1:10" x14ac:dyDescent="0.25">
      <c r="A73">
        <v>1E-3</v>
      </c>
      <c r="I73">
        <v>1E-3</v>
      </c>
    </row>
    <row r="74" spans="1:10" x14ac:dyDescent="0.25">
      <c r="A74">
        <v>4.1879999999999997</v>
      </c>
      <c r="B74">
        <f t="shared" ref="B74" si="59">A74*A75</f>
        <v>4.1879999999999999E-3</v>
      </c>
      <c r="H74" t="s">
        <v>102</v>
      </c>
      <c r="I74">
        <v>44.679000000000002</v>
      </c>
      <c r="J74">
        <f t="shared" ref="J74" si="60">I74*I75</f>
        <v>4.4679000000000003E-2</v>
      </c>
    </row>
    <row r="75" spans="1:10" x14ac:dyDescent="0.25">
      <c r="A75">
        <v>1E-3</v>
      </c>
      <c r="I75">
        <v>1E-3</v>
      </c>
    </row>
    <row r="76" spans="1:10" x14ac:dyDescent="0.25">
      <c r="A76">
        <v>3.4609999999999999</v>
      </c>
      <c r="B76">
        <f t="shared" ref="B76" si="61">A76*A77</f>
        <v>3.4610000000000001E-3</v>
      </c>
      <c r="H76" t="s">
        <v>103</v>
      </c>
      <c r="I76">
        <v>26.454000000000001</v>
      </c>
      <c r="J76">
        <f t="shared" ref="J76" si="62">I76*I77</f>
        <v>2.6454000000000002E-2</v>
      </c>
    </row>
    <row r="77" spans="1:10" x14ac:dyDescent="0.25">
      <c r="A77">
        <v>1E-3</v>
      </c>
      <c r="I77">
        <v>1E-3</v>
      </c>
    </row>
    <row r="78" spans="1:10" x14ac:dyDescent="0.25">
      <c r="A78" t="s">
        <v>71</v>
      </c>
      <c r="B78" t="e">
        <f t="shared" ref="B78" si="63">A78*A79</f>
        <v>#VALUE!</v>
      </c>
      <c r="H78" t="s">
        <v>104</v>
      </c>
      <c r="I78" t="s">
        <v>71</v>
      </c>
      <c r="J78" t="e">
        <f t="shared" ref="J78" si="64">I78*I79</f>
        <v>#VALUE!</v>
      </c>
    </row>
    <row r="79" spans="1:10" x14ac:dyDescent="0.25">
      <c r="A79">
        <v>1E-3</v>
      </c>
      <c r="I79">
        <v>1E-3</v>
      </c>
    </row>
    <row r="80" spans="1:10" x14ac:dyDescent="0.25">
      <c r="A80">
        <v>4.2350000000000003</v>
      </c>
      <c r="B80">
        <f t="shared" ref="B80" si="65">A80*A81</f>
        <v>4.235E-3</v>
      </c>
      <c r="H80" t="s">
        <v>105</v>
      </c>
      <c r="I80">
        <v>6.5149999999999997</v>
      </c>
      <c r="J80">
        <f t="shared" ref="J80" si="66">I80*I81</f>
        <v>6.515E-3</v>
      </c>
    </row>
    <row r="81" spans="1:10" x14ac:dyDescent="0.25">
      <c r="A81">
        <v>1E-3</v>
      </c>
      <c r="I81">
        <v>1E-3</v>
      </c>
    </row>
    <row r="82" spans="1:10" x14ac:dyDescent="0.25">
      <c r="A82" t="s">
        <v>62</v>
      </c>
      <c r="B82" t="e">
        <f t="shared" ref="B82" si="67">A82*A83</f>
        <v>#VALUE!</v>
      </c>
      <c r="H82" t="s">
        <v>106</v>
      </c>
      <c r="I82" t="s">
        <v>62</v>
      </c>
      <c r="J82" t="e">
        <f t="shared" ref="J82" si="68">I82*I83</f>
        <v>#VALUE!</v>
      </c>
    </row>
    <row r="83" spans="1:10" x14ac:dyDescent="0.25">
      <c r="A83">
        <v>1E-3</v>
      </c>
      <c r="I83">
        <v>1E-3</v>
      </c>
    </row>
    <row r="84" spans="1:10" x14ac:dyDescent="0.25">
      <c r="A84" t="s">
        <v>63</v>
      </c>
      <c r="B84" t="e">
        <f t="shared" ref="B84" si="69">A84*A85</f>
        <v>#VALUE!</v>
      </c>
      <c r="H84" t="s">
        <v>107</v>
      </c>
      <c r="I84">
        <v>30.474</v>
      </c>
      <c r="J84">
        <f t="shared" ref="J84" si="70">I84*I85</f>
        <v>3.0474000000000001E-2</v>
      </c>
    </row>
    <row r="85" spans="1:10" x14ac:dyDescent="0.25">
      <c r="A85">
        <v>1E-3</v>
      </c>
      <c r="I85">
        <v>1E-3</v>
      </c>
    </row>
    <row r="86" spans="1:10" x14ac:dyDescent="0.25">
      <c r="A86" t="s">
        <v>41</v>
      </c>
      <c r="B86" t="e">
        <f t="shared" ref="B86" si="71">A86*A87</f>
        <v>#VALUE!</v>
      </c>
      <c r="H86" t="s">
        <v>108</v>
      </c>
      <c r="I86" t="s">
        <v>41</v>
      </c>
      <c r="J86" t="e">
        <f t="shared" ref="J86" si="72">I86*I87</f>
        <v>#VALUE!</v>
      </c>
    </row>
    <row r="87" spans="1:10" x14ac:dyDescent="0.25">
      <c r="A87">
        <v>1E-3</v>
      </c>
      <c r="I87">
        <v>1E-3</v>
      </c>
    </row>
    <row r="88" spans="1:10" x14ac:dyDescent="0.25">
      <c r="A88">
        <v>5.6719999999999997</v>
      </c>
      <c r="B88">
        <f t="shared" ref="B88" si="73">A88*A89</f>
        <v>5.672E-3</v>
      </c>
      <c r="H88" t="s">
        <v>109</v>
      </c>
      <c r="I88">
        <v>172.86600000000001</v>
      </c>
      <c r="J88">
        <f t="shared" ref="J88" si="74">I88*I89</f>
        <v>0.17286600000000002</v>
      </c>
    </row>
    <row r="89" spans="1:10" x14ac:dyDescent="0.25">
      <c r="A89">
        <v>1E-3</v>
      </c>
      <c r="I89">
        <v>1E-3</v>
      </c>
    </row>
    <row r="90" spans="1:10" x14ac:dyDescent="0.25">
      <c r="A90" t="s">
        <v>64</v>
      </c>
      <c r="B90" t="e">
        <f t="shared" ref="B90" si="75">A90*A91</f>
        <v>#VALUE!</v>
      </c>
      <c r="H90" t="s">
        <v>110</v>
      </c>
      <c r="I90">
        <v>83.233000000000004</v>
      </c>
      <c r="J90">
        <f t="shared" ref="J90" si="76">I90*I91</f>
        <v>8.3233000000000001E-2</v>
      </c>
    </row>
    <row r="91" spans="1:10" x14ac:dyDescent="0.25">
      <c r="A91">
        <v>1E-3</v>
      </c>
      <c r="I91">
        <v>1E-3</v>
      </c>
    </row>
    <row r="92" spans="1:10" x14ac:dyDescent="0.25">
      <c r="A92">
        <v>1.806</v>
      </c>
      <c r="B92">
        <f t="shared" ref="B92" si="77">A92*A93</f>
        <v>1.8060000000000001E-3</v>
      </c>
      <c r="H92" t="s">
        <v>111</v>
      </c>
      <c r="I92">
        <v>2.7090000000000001</v>
      </c>
      <c r="J92">
        <f t="shared" ref="J92" si="78">I92*I93</f>
        <v>2.709E-3</v>
      </c>
    </row>
    <row r="93" spans="1:10" x14ac:dyDescent="0.25">
      <c r="A93">
        <v>1E-3</v>
      </c>
      <c r="I93">
        <v>1E-3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topLeftCell="A31" workbookViewId="0">
      <selection activeCell="J30" sqref="J30"/>
    </sheetView>
  </sheetViews>
  <sheetFormatPr defaultRowHeight="15" x14ac:dyDescent="0.25"/>
  <cols>
    <col min="1" max="1" width="3.5703125" customWidth="1"/>
    <col min="2" max="2" width="14.28515625" bestFit="1" customWidth="1"/>
    <col min="3" max="3" width="13" style="3" bestFit="1" customWidth="1"/>
    <col min="4" max="4" width="13" style="3" customWidth="1"/>
    <col min="5" max="5" width="17.5703125" style="3" bestFit="1" customWidth="1"/>
    <col min="6" max="6" width="12.140625" style="3" customWidth="1"/>
    <col min="7" max="7" width="13.85546875" style="3" customWidth="1"/>
    <col min="8" max="8" width="45.5703125" style="3" customWidth="1"/>
    <col min="9" max="9" width="9.140625" style="3"/>
  </cols>
  <sheetData>
    <row r="1" spans="2:8" x14ac:dyDescent="0.25">
      <c r="E1" s="40" t="s">
        <v>176</v>
      </c>
      <c r="F1" s="40"/>
      <c r="G1" s="40"/>
    </row>
    <row r="2" spans="2:8" x14ac:dyDescent="0.25">
      <c r="D2" s="20" t="s">
        <v>174</v>
      </c>
      <c r="E2" s="19" t="s">
        <v>177</v>
      </c>
      <c r="F2" s="39" t="s">
        <v>162</v>
      </c>
      <c r="G2" s="39"/>
    </row>
    <row r="3" spans="2:8" x14ac:dyDescent="0.25">
      <c r="B3" s="11" t="s">
        <v>171</v>
      </c>
      <c r="C3" s="12" t="s">
        <v>167</v>
      </c>
      <c r="D3" s="12" t="s">
        <v>175</v>
      </c>
      <c r="E3" s="12" t="s">
        <v>156</v>
      </c>
      <c r="F3" s="12" t="s">
        <v>170</v>
      </c>
      <c r="G3" s="12" t="s">
        <v>164</v>
      </c>
      <c r="H3" s="13" t="s">
        <v>168</v>
      </c>
    </row>
    <row r="4" spans="2:8" x14ac:dyDescent="0.25">
      <c r="B4" s="9">
        <v>7</v>
      </c>
      <c r="C4" s="6" t="s">
        <v>112</v>
      </c>
      <c r="D4" s="21" t="s">
        <v>172</v>
      </c>
      <c r="E4" s="5" t="s">
        <v>151</v>
      </c>
      <c r="F4" s="37" t="s">
        <v>151</v>
      </c>
      <c r="G4" s="6" t="s">
        <v>151</v>
      </c>
      <c r="H4" s="10"/>
    </row>
    <row r="5" spans="2:8" x14ac:dyDescent="0.25">
      <c r="B5" s="9">
        <v>9</v>
      </c>
      <c r="C5" s="6" t="s">
        <v>113</v>
      </c>
      <c r="D5" s="21" t="s">
        <v>172</v>
      </c>
      <c r="E5" s="5" t="s">
        <v>151</v>
      </c>
      <c r="F5" s="37" t="s">
        <v>151</v>
      </c>
      <c r="G5" s="6" t="s">
        <v>151</v>
      </c>
      <c r="H5" s="10"/>
    </row>
    <row r="6" spans="2:8" x14ac:dyDescent="0.25">
      <c r="B6" s="9">
        <v>39</v>
      </c>
      <c r="C6" s="6" t="s">
        <v>120</v>
      </c>
      <c r="D6" s="21" t="s">
        <v>172</v>
      </c>
      <c r="E6" s="5" t="s">
        <v>151</v>
      </c>
      <c r="F6" s="37" t="s">
        <v>151</v>
      </c>
      <c r="G6" s="6" t="s">
        <v>151</v>
      </c>
      <c r="H6" s="10"/>
    </row>
    <row r="7" spans="2:8" x14ac:dyDescent="0.25">
      <c r="B7" s="9">
        <v>43</v>
      </c>
      <c r="C7" s="6" t="s">
        <v>121</v>
      </c>
      <c r="D7" s="21" t="s">
        <v>172</v>
      </c>
      <c r="E7" s="5" t="s">
        <v>151</v>
      </c>
      <c r="F7" s="37" t="s">
        <v>151</v>
      </c>
      <c r="G7" s="6" t="s">
        <v>151</v>
      </c>
      <c r="H7" s="10"/>
    </row>
    <row r="8" spans="2:8" x14ac:dyDescent="0.25">
      <c r="B8" s="9">
        <v>45</v>
      </c>
      <c r="C8" s="6" t="s">
        <v>122</v>
      </c>
      <c r="D8" s="21" t="s">
        <v>172</v>
      </c>
      <c r="E8" s="5" t="s">
        <v>151</v>
      </c>
      <c r="F8" s="37" t="s">
        <v>151</v>
      </c>
      <c r="G8" s="6" t="s">
        <v>151</v>
      </c>
      <c r="H8" s="10"/>
    </row>
    <row r="9" spans="2:8" x14ac:dyDescent="0.25">
      <c r="B9" s="9">
        <v>52</v>
      </c>
      <c r="C9" s="6" t="s">
        <v>125</v>
      </c>
      <c r="D9" s="21" t="s">
        <v>172</v>
      </c>
      <c r="E9" s="5" t="s">
        <v>151</v>
      </c>
      <c r="F9" s="37" t="s">
        <v>151</v>
      </c>
      <c r="G9" s="6" t="s">
        <v>151</v>
      </c>
      <c r="H9" s="10"/>
    </row>
    <row r="10" spans="2:8" x14ac:dyDescent="0.25">
      <c r="B10" s="9">
        <v>66</v>
      </c>
      <c r="C10" s="6" t="s">
        <v>131</v>
      </c>
      <c r="D10" s="21" t="s">
        <v>172</v>
      </c>
      <c r="E10" s="5" t="s">
        <v>151</v>
      </c>
      <c r="F10" s="37" t="s">
        <v>151</v>
      </c>
      <c r="G10" s="6" t="s">
        <v>151</v>
      </c>
      <c r="H10" s="10"/>
    </row>
    <row r="11" spans="2:8" x14ac:dyDescent="0.25">
      <c r="B11" s="9">
        <v>95</v>
      </c>
      <c r="C11" s="6" t="s">
        <v>138</v>
      </c>
      <c r="D11" s="21" t="s">
        <v>172</v>
      </c>
      <c r="E11" s="5" t="s">
        <v>151</v>
      </c>
      <c r="F11" s="37" t="s">
        <v>151</v>
      </c>
      <c r="G11" s="6" t="s">
        <v>151</v>
      </c>
      <c r="H11" s="10"/>
    </row>
    <row r="12" spans="2:8" x14ac:dyDescent="0.25">
      <c r="B12" s="9">
        <v>101</v>
      </c>
      <c r="C12" s="6" t="s">
        <v>139</v>
      </c>
      <c r="D12" s="21" t="s">
        <v>172</v>
      </c>
      <c r="E12" s="5" t="s">
        <v>151</v>
      </c>
      <c r="F12" s="37" t="s">
        <v>151</v>
      </c>
      <c r="G12" s="6" t="s">
        <v>151</v>
      </c>
      <c r="H12" s="10"/>
    </row>
    <row r="13" spans="2:8" x14ac:dyDescent="0.25">
      <c r="B13" s="9">
        <v>111</v>
      </c>
      <c r="C13" s="6" t="s">
        <v>143</v>
      </c>
      <c r="D13" s="21" t="s">
        <v>172</v>
      </c>
      <c r="E13" s="5" t="s">
        <v>151</v>
      </c>
      <c r="F13" s="37" t="s">
        <v>151</v>
      </c>
      <c r="G13" s="6" t="s">
        <v>151</v>
      </c>
      <c r="H13" s="10"/>
    </row>
    <row r="14" spans="2:8" x14ac:dyDescent="0.25">
      <c r="B14" s="9">
        <v>118</v>
      </c>
      <c r="C14" s="6" t="s">
        <v>145</v>
      </c>
      <c r="D14" s="21" t="s">
        <v>172</v>
      </c>
      <c r="E14" s="5" t="s">
        <v>151</v>
      </c>
      <c r="F14" s="37" t="s">
        <v>151</v>
      </c>
      <c r="G14" s="6" t="s">
        <v>151</v>
      </c>
      <c r="H14" s="10"/>
    </row>
    <row r="15" spans="2:8" x14ac:dyDescent="0.25">
      <c r="B15" s="9">
        <v>153</v>
      </c>
      <c r="C15" s="6" t="s">
        <v>147</v>
      </c>
      <c r="D15" s="21" t="s">
        <v>172</v>
      </c>
      <c r="E15" s="5" t="s">
        <v>151</v>
      </c>
      <c r="F15" s="37" t="s">
        <v>151</v>
      </c>
      <c r="G15" s="6" t="s">
        <v>151</v>
      </c>
      <c r="H15" s="10"/>
    </row>
    <row r="16" spans="2:8" x14ac:dyDescent="0.25">
      <c r="B16" s="9">
        <v>78</v>
      </c>
      <c r="C16" s="6" t="s">
        <v>133</v>
      </c>
      <c r="D16" s="31">
        <v>0.154749</v>
      </c>
      <c r="E16" s="5" t="s">
        <v>151</v>
      </c>
      <c r="F16" s="37" t="s">
        <v>151</v>
      </c>
      <c r="G16" s="6" t="s">
        <v>151</v>
      </c>
      <c r="H16" s="10"/>
    </row>
    <row r="17" spans="2:8" x14ac:dyDescent="0.25">
      <c r="B17" s="9">
        <v>85</v>
      </c>
      <c r="C17" s="6" t="s">
        <v>134</v>
      </c>
      <c r="D17" s="30">
        <v>5.4560000000000008E-3</v>
      </c>
      <c r="E17" s="5" t="s">
        <v>151</v>
      </c>
      <c r="F17" s="37" t="s">
        <v>151</v>
      </c>
      <c r="G17" s="6" t="s">
        <v>151</v>
      </c>
      <c r="H17" s="10"/>
    </row>
    <row r="18" spans="2:8" x14ac:dyDescent="0.25">
      <c r="B18" s="9">
        <v>89</v>
      </c>
      <c r="C18" s="6" t="s">
        <v>136</v>
      </c>
      <c r="D18" s="30">
        <v>2.673E-3</v>
      </c>
      <c r="E18" s="5" t="s">
        <v>151</v>
      </c>
      <c r="F18" s="37" t="s">
        <v>151</v>
      </c>
      <c r="G18" s="6" t="s">
        <v>151</v>
      </c>
      <c r="H18" s="10"/>
    </row>
    <row r="19" spans="2:8" x14ac:dyDescent="0.25">
      <c r="B19" s="9">
        <v>35</v>
      </c>
      <c r="C19" s="6" t="s">
        <v>119</v>
      </c>
      <c r="D19" s="22">
        <v>142.47</v>
      </c>
      <c r="E19" s="5">
        <v>42279</v>
      </c>
      <c r="F19" s="37">
        <v>416541871.92118227</v>
      </c>
      <c r="G19" s="23">
        <v>0.41654187192118225</v>
      </c>
      <c r="H19" s="10" t="s">
        <v>169</v>
      </c>
    </row>
    <row r="20" spans="2:8" x14ac:dyDescent="0.25">
      <c r="B20" s="9">
        <v>28</v>
      </c>
      <c r="C20" s="6" t="s">
        <v>118</v>
      </c>
      <c r="D20" s="21" t="s">
        <v>172</v>
      </c>
      <c r="E20" s="33">
        <v>755.92399999999998</v>
      </c>
      <c r="F20" s="37">
        <v>7447527.093596058</v>
      </c>
      <c r="G20" s="24">
        <v>7.4475270935960578E-3</v>
      </c>
      <c r="H20" s="10" t="s">
        <v>166</v>
      </c>
    </row>
    <row r="21" spans="2:8" x14ac:dyDescent="0.25">
      <c r="B21" s="9">
        <v>59</v>
      </c>
      <c r="C21" s="6" t="s">
        <v>128</v>
      </c>
      <c r="D21" s="31">
        <v>8.6369000000000001E-2</v>
      </c>
      <c r="E21" s="33">
        <v>574.25099999999998</v>
      </c>
      <c r="F21" s="37">
        <v>5657645.3201970439</v>
      </c>
      <c r="G21" s="24">
        <v>5.6576453201970436E-3</v>
      </c>
      <c r="H21" s="10"/>
    </row>
    <row r="22" spans="2:8" x14ac:dyDescent="0.25">
      <c r="B22" s="9">
        <v>60</v>
      </c>
      <c r="C22" s="6" t="s">
        <v>129</v>
      </c>
      <c r="D22" s="21" t="s">
        <v>172</v>
      </c>
      <c r="E22" s="33">
        <v>134.73099999999999</v>
      </c>
      <c r="F22" s="37">
        <v>1327399.0147783249</v>
      </c>
      <c r="G22" s="24">
        <v>1.3273990147783248E-3</v>
      </c>
      <c r="H22" s="10"/>
    </row>
    <row r="23" spans="2:8" x14ac:dyDescent="0.25">
      <c r="B23" s="9">
        <v>63</v>
      </c>
      <c r="C23" s="6" t="s">
        <v>130</v>
      </c>
      <c r="D23" s="21" t="s">
        <v>172</v>
      </c>
      <c r="E23" s="33">
        <v>38.889000000000003</v>
      </c>
      <c r="F23" s="37">
        <v>383142.8571428571</v>
      </c>
      <c r="G23" s="25">
        <v>3.8314285714285712E-4</v>
      </c>
      <c r="H23" s="10"/>
    </row>
    <row r="24" spans="2:8" x14ac:dyDescent="0.25">
      <c r="B24" s="9">
        <v>23</v>
      </c>
      <c r="C24" s="6" t="s">
        <v>115</v>
      </c>
      <c r="D24" s="31">
        <v>1.679</v>
      </c>
      <c r="E24" s="33">
        <v>18.321999999999999</v>
      </c>
      <c r="F24" s="37">
        <v>180512.31527093594</v>
      </c>
      <c r="G24" s="25">
        <v>1.8051231527093595E-4</v>
      </c>
      <c r="H24" s="10"/>
    </row>
    <row r="25" spans="2:8" x14ac:dyDescent="0.25">
      <c r="B25" s="9">
        <v>27</v>
      </c>
      <c r="C25" s="6" t="s">
        <v>117</v>
      </c>
      <c r="D25" s="31">
        <v>0.93820700000000001</v>
      </c>
      <c r="E25" s="32">
        <v>9.9570000000000007</v>
      </c>
      <c r="F25" s="37">
        <v>98098.522167487681</v>
      </c>
      <c r="G25" s="25">
        <v>9.8098522167487683E-5</v>
      </c>
      <c r="H25" s="10"/>
    </row>
    <row r="26" spans="2:8" x14ac:dyDescent="0.25">
      <c r="B26" s="9">
        <v>11</v>
      </c>
      <c r="C26" s="6" t="s">
        <v>114</v>
      </c>
      <c r="D26" s="21" t="s">
        <v>172</v>
      </c>
      <c r="E26" s="32">
        <v>7.1269999999999998</v>
      </c>
      <c r="F26" s="37">
        <v>70216.748768472899</v>
      </c>
      <c r="G26" s="25">
        <v>7.0216748768472904E-5</v>
      </c>
      <c r="H26" s="10"/>
    </row>
    <row r="27" spans="2:8" x14ac:dyDescent="0.25">
      <c r="B27" s="9">
        <v>55</v>
      </c>
      <c r="C27" s="6" t="s">
        <v>126</v>
      </c>
      <c r="D27" s="21" t="s">
        <v>172</v>
      </c>
      <c r="E27" s="32">
        <v>1.137</v>
      </c>
      <c r="F27" s="37">
        <v>11201.970443349754</v>
      </c>
      <c r="G27" s="29">
        <v>1.1201970443349754E-5</v>
      </c>
      <c r="H27" s="10"/>
    </row>
    <row r="28" spans="2:8" x14ac:dyDescent="0.25">
      <c r="B28" s="9">
        <v>56</v>
      </c>
      <c r="C28" s="6" t="s">
        <v>127</v>
      </c>
      <c r="D28" s="21" t="s">
        <v>172</v>
      </c>
      <c r="E28" s="32">
        <v>1.0940000000000001</v>
      </c>
      <c r="F28" s="37">
        <v>10778.32512315271</v>
      </c>
      <c r="G28" s="29">
        <v>1.077832512315271E-5</v>
      </c>
      <c r="H28" s="10"/>
    </row>
    <row r="29" spans="2:8" x14ac:dyDescent="0.25">
      <c r="B29" s="9">
        <v>24</v>
      </c>
      <c r="C29" s="6" t="s">
        <v>116</v>
      </c>
      <c r="D29" s="21" t="s">
        <v>172</v>
      </c>
      <c r="E29" s="34">
        <v>0.60641900000000004</v>
      </c>
      <c r="F29" s="37">
        <v>5974.5714285714294</v>
      </c>
      <c r="G29" s="29">
        <v>5.9745714285714292E-6</v>
      </c>
      <c r="H29" s="10"/>
    </row>
    <row r="30" spans="2:8" x14ac:dyDescent="0.25">
      <c r="B30" s="9">
        <v>197</v>
      </c>
      <c r="C30" s="6" t="s">
        <v>148</v>
      </c>
      <c r="D30" s="30">
        <v>5.672E-3</v>
      </c>
      <c r="E30" s="34">
        <v>0.17286600000000002</v>
      </c>
      <c r="F30" s="37">
        <v>1703.1133004926112</v>
      </c>
      <c r="G30" s="26">
        <v>1.7031133004926111E-6</v>
      </c>
      <c r="H30" s="10"/>
    </row>
    <row r="31" spans="2:8" x14ac:dyDescent="0.25">
      <c r="B31" s="9">
        <v>47</v>
      </c>
      <c r="C31" s="6" t="s">
        <v>123</v>
      </c>
      <c r="D31" s="21" t="s">
        <v>172</v>
      </c>
      <c r="E31" s="34">
        <v>0.16138999999999998</v>
      </c>
      <c r="F31" s="37">
        <v>1590.0492610837439</v>
      </c>
      <c r="G31" s="26">
        <v>1.5900492610837439E-6</v>
      </c>
      <c r="H31" s="10"/>
    </row>
    <row r="32" spans="2:8" x14ac:dyDescent="0.25">
      <c r="B32" s="9">
        <v>75</v>
      </c>
      <c r="C32" s="6" t="s">
        <v>132</v>
      </c>
      <c r="D32" s="21" t="s">
        <v>172</v>
      </c>
      <c r="E32" s="34">
        <v>9.5061999999999994E-2</v>
      </c>
      <c r="F32" s="37">
        <v>936.57142857142856</v>
      </c>
      <c r="G32" s="26">
        <v>9.3657142857142851E-7</v>
      </c>
      <c r="H32" s="10"/>
    </row>
    <row r="33" spans="2:8" x14ac:dyDescent="0.25">
      <c r="B33" s="9">
        <v>208</v>
      </c>
      <c r="C33" s="6" t="s">
        <v>149</v>
      </c>
      <c r="D33" s="21" t="s">
        <v>172</v>
      </c>
      <c r="E33" s="34">
        <v>8.3233000000000001E-2</v>
      </c>
      <c r="F33" s="37">
        <v>820.02955665024626</v>
      </c>
      <c r="G33" s="26">
        <v>8.2002955665024628E-7</v>
      </c>
      <c r="H33" s="10"/>
    </row>
    <row r="34" spans="2:8" x14ac:dyDescent="0.25">
      <c r="B34" s="9">
        <v>90</v>
      </c>
      <c r="C34" s="6" t="s">
        <v>137</v>
      </c>
      <c r="D34" s="30">
        <v>1.1334E-2</v>
      </c>
      <c r="E34" s="34">
        <v>5.9625999999999998E-2</v>
      </c>
      <c r="F34" s="37">
        <v>587.44827586206895</v>
      </c>
      <c r="G34" s="26">
        <v>5.8744827586206892E-7</v>
      </c>
      <c r="H34" s="10"/>
    </row>
    <row r="35" spans="2:8" x14ac:dyDescent="0.25">
      <c r="B35" s="9">
        <v>51</v>
      </c>
      <c r="C35" s="6" t="s">
        <v>124</v>
      </c>
      <c r="D35" s="30">
        <v>7.3230000000000005E-3</v>
      </c>
      <c r="E35" s="34">
        <v>5.1927999999999995E-2</v>
      </c>
      <c r="F35" s="37">
        <v>511.6059113300492</v>
      </c>
      <c r="G35" s="26">
        <v>5.116059113300492E-7</v>
      </c>
      <c r="H35" s="10"/>
    </row>
    <row r="36" spans="2:8" x14ac:dyDescent="0.25">
      <c r="B36" s="9">
        <v>105</v>
      </c>
      <c r="C36" s="6" t="s">
        <v>141</v>
      </c>
      <c r="D36" s="30">
        <v>4.1879999999999999E-3</v>
      </c>
      <c r="E36" s="34">
        <v>4.4679000000000003E-2</v>
      </c>
      <c r="F36" s="37">
        <v>440.18719211822662</v>
      </c>
      <c r="G36" s="27">
        <v>4.4018719211822664E-7</v>
      </c>
      <c r="H36" s="10"/>
    </row>
    <row r="37" spans="2:8" x14ac:dyDescent="0.25">
      <c r="B37" s="9">
        <v>137</v>
      </c>
      <c r="C37" s="6" t="s">
        <v>146</v>
      </c>
      <c r="D37" s="21" t="s">
        <v>172</v>
      </c>
      <c r="E37" s="34">
        <v>3.0474000000000001E-2</v>
      </c>
      <c r="F37" s="37">
        <v>300.23645320197045</v>
      </c>
      <c r="G37" s="27">
        <v>3.0023645320197044E-7</v>
      </c>
      <c r="H37" s="10"/>
    </row>
    <row r="38" spans="2:8" x14ac:dyDescent="0.25">
      <c r="B38" s="9">
        <v>107</v>
      </c>
      <c r="C38" s="6" t="s">
        <v>142</v>
      </c>
      <c r="D38" s="30">
        <v>3.4610000000000001E-3</v>
      </c>
      <c r="E38" s="34">
        <v>2.6454000000000002E-2</v>
      </c>
      <c r="F38" s="37">
        <v>260.6305418719212</v>
      </c>
      <c r="G38" s="27">
        <v>2.6063054187192119E-7</v>
      </c>
      <c r="H38" s="10"/>
    </row>
    <row r="39" spans="2:8" x14ac:dyDescent="0.25">
      <c r="B39" s="9">
        <v>88</v>
      </c>
      <c r="C39" s="6" t="s">
        <v>135</v>
      </c>
      <c r="D39" s="21" t="s">
        <v>172</v>
      </c>
      <c r="E39" s="34">
        <v>1.1907000000000001E-2</v>
      </c>
      <c r="F39" s="37">
        <v>117.31034482758622</v>
      </c>
      <c r="G39" s="27">
        <v>1.1731034482758622E-7</v>
      </c>
      <c r="H39" s="10"/>
    </row>
    <row r="40" spans="2:8" x14ac:dyDescent="0.25">
      <c r="B40" s="9">
        <v>115</v>
      </c>
      <c r="C40" s="6" t="s">
        <v>144</v>
      </c>
      <c r="D40" s="30">
        <v>4.235E-3</v>
      </c>
      <c r="E40" s="34">
        <v>6.515E-3</v>
      </c>
      <c r="F40" s="37">
        <v>64.187192118226605</v>
      </c>
      <c r="G40" s="27">
        <v>6.4187192118226608E-8</v>
      </c>
      <c r="H40" s="10"/>
    </row>
    <row r="41" spans="2:8" x14ac:dyDescent="0.25">
      <c r="B41" s="9">
        <v>103</v>
      </c>
      <c r="C41" s="6" t="s">
        <v>140</v>
      </c>
      <c r="D41" s="30">
        <v>4.0679999999999996E-3</v>
      </c>
      <c r="E41" s="34">
        <v>3.4320000000000002E-3</v>
      </c>
      <c r="F41" s="37">
        <v>33.812807881773395</v>
      </c>
      <c r="G41" s="27">
        <v>3.3812807881773396E-8</v>
      </c>
      <c r="H41" s="10"/>
    </row>
    <row r="42" spans="2:8" x14ac:dyDescent="0.25">
      <c r="B42" s="14">
        <v>209</v>
      </c>
      <c r="C42" s="8" t="s">
        <v>150</v>
      </c>
      <c r="D42" s="36">
        <v>1.8060000000000001E-3</v>
      </c>
      <c r="E42" s="35">
        <v>2.709E-3</v>
      </c>
      <c r="F42" s="38">
        <v>26.689655172413794</v>
      </c>
      <c r="G42" s="28">
        <v>2.6689655172413793E-8</v>
      </c>
      <c r="H42" s="15"/>
    </row>
    <row r="43" spans="2:8" x14ac:dyDescent="0.25">
      <c r="G43" s="7"/>
    </row>
  </sheetData>
  <mergeCells count="2">
    <mergeCell ref="F2:G2"/>
    <mergeCell ref="E1:G1"/>
  </mergeCells>
  <pageMargins left="0.25" right="0.25" top="0.75" bottom="0.75" header="0.3" footer="0.3"/>
  <pageSetup paperSize="9" scale="82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20240802_SQ_PVC-JRCNM70508a_GB</vt:lpstr>
      <vt:lpstr>Processed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Guillaume (JRC-ISPRA)</dc:creator>
  <cp:lastModifiedBy>PONTI Jessica (JRC-ISPRA)</cp:lastModifiedBy>
  <cp:lastPrinted>2024-08-02T13:22:50Z</cp:lastPrinted>
  <dcterms:created xsi:type="dcterms:W3CDTF">2024-08-02T13:21:27Z</dcterms:created>
  <dcterms:modified xsi:type="dcterms:W3CDTF">2024-12-10T11:03:30Z</dcterms:modified>
</cp:coreProperties>
</file>