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https://eceuropaeu.sharepoint.com/teams/GRP-FOODSYSTEMLCA/Shared Documents/Land Footprint/Updated annexes/"/>
    </mc:Choice>
  </mc:AlternateContent>
  <bookViews>
    <workbookView xWindow="-108" yWindow="-108" windowWidth="23256" windowHeight="12456"/>
  </bookViews>
  <sheets>
    <sheet name="Index" sheetId="4" r:id="rId1"/>
    <sheet name="Table A.1.1" sheetId="5" state="hidden" r:id="rId2"/>
    <sheet name="Table A.1.2" sheetId="3" state="hidden" r:id="rId3"/>
    <sheet name="HS4_list" sheetId="1" state="hidden" r:id="rId4"/>
    <sheet name="HS6_list" sheetId="2" state="hidden" r:id="rId5"/>
    <sheet name="HS_APRO" sheetId="17" r:id="rId6"/>
    <sheet name="HS_FAO" sheetId="18" r:id="rId7"/>
    <sheet name="Crops_yields" sheetId="12" r:id="rId8"/>
    <sheet name="Grass_yields" sheetId="13" r:id="rId9"/>
    <sheet name="TF_plant" sheetId="10" r:id="rId10"/>
    <sheet name="TF_livestock" sheetId="8" r:id="rId11"/>
    <sheet name="TF_fish" sheetId="6" r:id="rId12"/>
    <sheet name="Timber_yields" sheetId="14" r:id="rId13"/>
    <sheet name="TF_timber" sheetId="11" r:id="rId14"/>
    <sheet name="Regions" sheetId="16" r:id="rId15"/>
    <sheet name="List of references" sheetId="19" r:id="rId16"/>
    <sheet name="Geographic regions" sheetId="9" state="hidden" r:id="rId17"/>
    <sheet name="TF_livestock+calculations" sheetId="15" state="hidden" r:id="rId18"/>
  </sheets>
  <externalReferences>
    <externalReference r:id="rId19"/>
  </externalReferences>
  <definedNames>
    <definedName name="_xlnm._FilterDatabase" localSheetId="7" hidden="1">Crops_yields!$A$576:$IA$1136</definedName>
    <definedName name="_xlnm._FilterDatabase" localSheetId="5" hidden="1">HS_APRO!$A$4:$E$86</definedName>
    <definedName name="_xlnm._FilterDatabase" localSheetId="6" hidden="1">HS_FAO!$A$4:$E$136</definedName>
    <definedName name="_xlnm._FilterDatabase" localSheetId="3" hidden="1">HS4_list!$A$9:$O$1286</definedName>
    <definedName name="_xlnm._FilterDatabase" localSheetId="4" hidden="1">HS6_list!$A$6:$N$738</definedName>
    <definedName name="_xlnm._FilterDatabase" localSheetId="14" hidden="1">Regions!$A$5:$E$247</definedName>
    <definedName name="_xlnm._FilterDatabase" localSheetId="2" hidden="1">'Table A.1.2'!$A$5:$H$333</definedName>
    <definedName name="_xlnm._FilterDatabase" localSheetId="10" hidden="1">TF_livestock!$A$274:$AZ$2408</definedName>
    <definedName name="FCR">TF_fish!$A$103:$C$110</definedName>
    <definedName name="FCR_table" localSheetId="17">'TF_livestock+calculations'!$A$14:$M$57</definedName>
    <definedName name="FCR_table">TF_livestock!$A$7:$M$44</definedName>
    <definedName name="fish">HS6_list!$E$6:$L$288</definedName>
    <definedName name="fish_factors">TF_fish!$A$8:$E$18</definedName>
    <definedName name="fish_map">#REF!</definedName>
    <definedName name="hs4list">#REF!</definedName>
    <definedName name="hs6list">#REF!</definedName>
    <definedName name="list_plant">#REF!</definedName>
    <definedName name="UNECE">'[1]net increment_UNECE'!$B$4:$D$50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2" i="10" l="1"/>
  <c r="E101" i="10"/>
  <c r="E87" i="10"/>
  <c r="H73" i="10"/>
  <c r="E73" i="10"/>
  <c r="H67" i="10"/>
  <c r="E67" i="10"/>
  <c r="H60" i="10"/>
  <c r="E60" i="10"/>
  <c r="K57" i="10"/>
  <c r="H57" i="10"/>
  <c r="E57" i="10"/>
  <c r="E35" i="10"/>
  <c r="E19" i="10"/>
  <c r="M36" i="8" l="1"/>
  <c r="I36" i="8"/>
  <c r="E36" i="8"/>
  <c r="D15" i="13" l="1"/>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8" i="13" l="1"/>
  <c r="D7" i="13"/>
  <c r="D13" i="13"/>
  <c r="D12" i="13"/>
  <c r="D11" i="13"/>
  <c r="D10" i="13"/>
  <c r="D9" i="13"/>
  <c r="D14" i="13" l="1"/>
  <c r="J206" i="15" l="1"/>
  <c r="J208" i="15" s="1"/>
  <c r="H110" i="15"/>
  <c r="H108" i="15"/>
  <c r="H56" i="15" s="1"/>
  <c r="H107" i="15"/>
  <c r="H52" i="15" s="1"/>
  <c r="B100" i="15"/>
  <c r="C100" i="15" s="1"/>
  <c r="C99" i="15"/>
  <c r="B98" i="15"/>
  <c r="C98" i="15" s="1"/>
  <c r="B97" i="15"/>
  <c r="C97" i="15" s="1"/>
  <c r="H68" i="15"/>
  <c r="H67" i="15"/>
  <c r="H66" i="15"/>
  <c r="H65" i="15"/>
  <c r="H55" i="15"/>
  <c r="J51" i="15"/>
  <c r="H51" i="15"/>
  <c r="N51" i="15" s="1"/>
  <c r="J50" i="15"/>
  <c r="H50" i="15"/>
  <c r="J49" i="15"/>
  <c r="H49" i="15"/>
  <c r="J27" i="15"/>
  <c r="H27" i="15"/>
  <c r="J26" i="15"/>
  <c r="H26" i="15"/>
  <c r="J25" i="15"/>
  <c r="H25" i="15"/>
  <c r="AI24" i="15"/>
  <c r="H24" i="15"/>
  <c r="AI23" i="15"/>
  <c r="H23" i="15"/>
  <c r="AI22" i="15"/>
  <c r="J22" i="15"/>
  <c r="H22" i="15"/>
  <c r="AI21" i="15"/>
  <c r="J21" i="15"/>
  <c r="H21" i="15"/>
  <c r="J20" i="15"/>
  <c r="H20" i="15"/>
  <c r="E11" i="15"/>
  <c r="M47" i="15" s="1"/>
  <c r="E10" i="15"/>
  <c r="N39" i="15" s="1"/>
  <c r="E9" i="15"/>
  <c r="M19" i="15" s="1"/>
  <c r="N19" i="15" s="1"/>
  <c r="E8" i="15"/>
  <c r="M18" i="15" s="1"/>
  <c r="E7" i="15"/>
  <c r="M17" i="15" s="1"/>
  <c r="E6" i="15"/>
  <c r="M16" i="15" s="1"/>
  <c r="N16" i="15" s="1"/>
  <c r="H53" i="15" l="1"/>
  <c r="N32" i="15"/>
  <c r="N40" i="15"/>
  <c r="N24" i="15"/>
  <c r="N29" i="15"/>
  <c r="N37" i="15"/>
  <c r="N42" i="15"/>
  <c r="H57" i="15"/>
  <c r="N57" i="15" s="1"/>
  <c r="N20" i="15"/>
  <c r="N33" i="15"/>
  <c r="N34" i="15" s="1"/>
  <c r="N41" i="15"/>
  <c r="N26" i="15"/>
  <c r="N30" i="15"/>
  <c r="N38" i="15"/>
  <c r="N50" i="15"/>
  <c r="N56" i="15" s="1"/>
  <c r="C101" i="15"/>
  <c r="J214" i="15"/>
  <c r="J217" i="15" s="1"/>
  <c r="J213" i="15"/>
  <c r="J216" i="15" s="1"/>
  <c r="N25" i="15"/>
  <c r="N17" i="15"/>
  <c r="N49" i="15"/>
  <c r="N21" i="15"/>
  <c r="N48" i="15"/>
  <c r="N47" i="15"/>
  <c r="N54" i="15"/>
  <c r="N55" i="15" s="1"/>
  <c r="N22" i="15"/>
  <c r="N18" i="15"/>
  <c r="N27" i="15"/>
  <c r="N31" i="15"/>
  <c r="N36" i="15" s="1"/>
  <c r="N35" i="15"/>
  <c r="N43" i="15" l="1"/>
  <c r="N44" i="15"/>
  <c r="N45" i="15"/>
  <c r="N52" i="15"/>
  <c r="N46" i="15"/>
  <c r="N53" i="15"/>
  <c r="E5" i="15"/>
  <c r="M15" i="15" s="1"/>
  <c r="B101" i="15"/>
  <c r="N15" i="15" l="1"/>
  <c r="N23" i="15"/>
  <c r="H65" i="3"/>
  <c r="H55" i="3"/>
  <c r="H56" i="3"/>
  <c r="H57" i="3"/>
  <c r="H58" i="3"/>
  <c r="H59" i="3"/>
  <c r="H40" i="3"/>
  <c r="E14" i="11"/>
  <c r="E13" i="11"/>
  <c r="E7" i="11"/>
  <c r="E10" i="11"/>
  <c r="E9" i="11"/>
  <c r="L3" i="3"/>
  <c r="N3" i="3"/>
  <c r="J3" i="3"/>
  <c r="H3" i="3"/>
  <c r="F3" i="3"/>
  <c r="H63" i="3"/>
  <c r="H64" i="3"/>
  <c r="H66" i="3"/>
  <c r="H67" i="3"/>
  <c r="H68" i="3"/>
  <c r="H69" i="3"/>
  <c r="H70" i="3"/>
  <c r="H71" i="3"/>
  <c r="H72" i="3"/>
  <c r="H73" i="3"/>
  <c r="H74" i="3"/>
  <c r="H75" i="3"/>
  <c r="H76" i="3"/>
  <c r="H77" i="3"/>
  <c r="H78" i="3"/>
  <c r="H79" i="3"/>
  <c r="H80" i="3"/>
  <c r="H81" i="3"/>
  <c r="H82" i="3"/>
  <c r="I2" i="5"/>
  <c r="H5" i="1"/>
  <c r="C3" i="3"/>
  <c r="H207" i="3"/>
  <c r="H208" i="3"/>
  <c r="H209" i="3"/>
  <c r="H210" i="3"/>
  <c r="H211" i="3"/>
  <c r="H212" i="3"/>
  <c r="H206" i="3"/>
  <c r="H20" i="3"/>
  <c r="H21" i="3"/>
  <c r="H22" i="3"/>
  <c r="H23" i="3"/>
  <c r="H24" i="3"/>
  <c r="H25" i="3"/>
  <c r="H26" i="3"/>
  <c r="H27" i="3"/>
  <c r="H28" i="3"/>
  <c r="H29" i="3"/>
  <c r="H30" i="3"/>
  <c r="H31" i="3"/>
  <c r="H32" i="3"/>
  <c r="H33" i="3"/>
  <c r="H34" i="3"/>
  <c r="H35" i="3"/>
  <c r="H36" i="3"/>
  <c r="H37" i="3"/>
  <c r="H38" i="3"/>
  <c r="H39" i="3"/>
  <c r="H41" i="3"/>
  <c r="H42" i="3"/>
  <c r="H43" i="3"/>
  <c r="H44" i="3"/>
  <c r="H45" i="3"/>
  <c r="H46" i="3"/>
  <c r="H47" i="3"/>
  <c r="H48" i="3"/>
  <c r="H49" i="3"/>
  <c r="H50" i="3"/>
  <c r="H51" i="3"/>
  <c r="H52" i="3"/>
  <c r="H53" i="3"/>
  <c r="H54" i="3"/>
  <c r="H60" i="3"/>
  <c r="H61" i="3"/>
  <c r="H62" i="3"/>
  <c r="H19" i="3"/>
  <c r="D18" i="6"/>
  <c r="D17" i="6"/>
  <c r="D15" i="6"/>
  <c r="D14" i="6"/>
  <c r="D12" i="6"/>
  <c r="D11" i="6"/>
  <c r="D10" i="6"/>
  <c r="D8" i="6"/>
  <c r="P3" i="3" l="1"/>
</calcChain>
</file>

<file path=xl/comments1.xml><?xml version="1.0" encoding="utf-8"?>
<comments xmlns="http://schemas.openxmlformats.org/spreadsheetml/2006/main">
  <authors>
    <author>tc={987E89C5-9285-4729-880C-A915B21C39C7}</author>
  </authors>
  <commentList>
    <comment ref="G68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to be considered as sugarcane (see sheet Table A.1.2)</t>
        </r>
      </text>
    </comment>
  </commentList>
</comments>
</file>

<file path=xl/comments2.xml><?xml version="1.0" encoding="utf-8"?>
<comments xmlns="http://schemas.openxmlformats.org/spreadsheetml/2006/main">
  <authors>
    <author>tc={3F8B3DA6-9DD4-4891-A476-7F6476B85F6B}</author>
  </authors>
  <commentList>
    <comment ref="E1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calculated by dividing the volume and the weight imported by the EU28 from the wolrd reported in UN comtrade</t>
        </r>
      </text>
    </comment>
  </commentList>
</comments>
</file>

<file path=xl/comments3.xml><?xml version="1.0" encoding="utf-8"?>
<comments xmlns="http://schemas.openxmlformats.org/spreadsheetml/2006/main">
  <authors>
    <author>tc={30C3537B-6ECB-4F52-AEE9-1783EBBED9B0}</author>
    <author>Valeria De Laurentis</author>
    <author>tc={DD6D9368-DF08-48DF-8B3B-5C0111B4687E}</author>
  </authors>
  <commentList>
    <comment ref="H4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(considering that 12% of weight is shell)</t>
        </r>
      </text>
    </comment>
    <comment ref="B64" authorId="1" shapeId="0">
      <text>
        <r>
          <rPr>
            <b/>
            <sz val="9"/>
            <color indexed="81"/>
            <rFont val="Tahoma"/>
            <family val="2"/>
          </rPr>
          <t>Valeria De Laurentis:</t>
        </r>
        <r>
          <rPr>
            <sz val="9"/>
            <color indexed="81"/>
            <rFont val="Tahoma"/>
            <family val="2"/>
          </rPr>
          <t xml:space="preserve">
TABLE s13</t>
        </r>
      </text>
    </comment>
    <comment ref="C64" authorId="1" shapeId="0">
      <text>
        <r>
          <rPr>
            <b/>
            <sz val="9"/>
            <color indexed="81"/>
            <rFont val="Tahoma"/>
            <family val="2"/>
          </rPr>
          <t>Valeria De Laurentis:</t>
        </r>
        <r>
          <rPr>
            <sz val="9"/>
            <color indexed="81"/>
            <rFont val="Tahoma"/>
            <family val="2"/>
          </rPr>
          <t xml:space="preserve">
 Table S16</t>
        </r>
      </text>
    </comment>
    <comment ref="D64" authorId="1" shapeId="0">
      <text>
        <r>
          <rPr>
            <b/>
            <sz val="9"/>
            <color indexed="81"/>
            <rFont val="Tahoma"/>
            <family val="2"/>
          </rPr>
          <t>Valeria De Laurentis:</t>
        </r>
        <r>
          <rPr>
            <sz val="9"/>
            <color indexed="81"/>
            <rFont val="Tahoma"/>
            <family val="2"/>
          </rPr>
          <t xml:space="preserve">
Table S14</t>
        </r>
      </text>
    </comment>
    <comment ref="E64" authorId="1" shapeId="0">
      <text>
        <r>
          <rPr>
            <b/>
            <sz val="9"/>
            <color indexed="81"/>
            <rFont val="Tahoma"/>
            <family val="2"/>
          </rPr>
          <t>Valeria De Laurentis:</t>
        </r>
        <r>
          <rPr>
            <sz val="9"/>
            <color indexed="81"/>
            <rFont val="Tahoma"/>
            <family val="2"/>
          </rPr>
          <t xml:space="preserve">
Table S15</t>
        </r>
      </text>
    </comment>
    <comment ref="B65" authorId="1" shapeId="0">
      <text>
        <r>
          <rPr>
            <b/>
            <sz val="9"/>
            <color indexed="81"/>
            <rFont val="Tahoma"/>
            <family val="2"/>
          </rPr>
          <t>Valeria De Laurentis:</t>
        </r>
        <r>
          <rPr>
            <sz val="9"/>
            <color indexed="81"/>
            <rFont val="Tahoma"/>
            <family val="2"/>
          </rPr>
          <t xml:space="preserve">
this is CW/live weight</t>
        </r>
      </text>
    </comment>
    <comment ref="D75"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not included in the representative products but included in the model (inside code 4103), so it is correct not to assing the full economic value to meat and offals to avoid double counting.</t>
        </r>
      </text>
    </comment>
  </commentList>
</comments>
</file>

<file path=xl/sharedStrings.xml><?xml version="1.0" encoding="utf-8"?>
<sst xmlns="http://schemas.openxmlformats.org/spreadsheetml/2006/main" count="39970" uniqueCount="9174">
  <si>
    <t>Annex 2: Input database used for the LAFO calculation</t>
  </si>
  <si>
    <t>Modelling the land footprint of EU consumption (LAFO)</t>
  </si>
  <si>
    <t>Contents</t>
  </si>
  <si>
    <t>Table A.2.1</t>
  </si>
  <si>
    <t>Mapping between HS and APRO crop classification</t>
  </si>
  <si>
    <t>Table A.2.2</t>
  </si>
  <si>
    <t>Mapping used for crop yields and crops production data selection</t>
  </si>
  <si>
    <t>Table A.2.3</t>
  </si>
  <si>
    <t>Mapping used for crop trade data selection</t>
  </si>
  <si>
    <t>Table A.2.4</t>
  </si>
  <si>
    <t>Mapping used for plant-base products trade data selection</t>
  </si>
  <si>
    <t>Table A.2.5</t>
  </si>
  <si>
    <t>Mapping used for livestock products production data selection</t>
  </si>
  <si>
    <t>Table A.2.6</t>
  </si>
  <si>
    <t>Mapping used for livestock products trade data selection</t>
  </si>
  <si>
    <t>Table A.2.7</t>
  </si>
  <si>
    <t>Cropland yields calculated from FAO (all extra EU countries, EU27 average, world average) [kg/m2]</t>
  </si>
  <si>
    <t>Table A.2.8</t>
  </si>
  <si>
    <t>Cropland yields calculated from Eurostat (EU27 average) [kg/m2]</t>
  </si>
  <si>
    <t>Table A.2.9</t>
  </si>
  <si>
    <t>Grassland yields by country/region of origin, dry mass [t/ha]</t>
  </si>
  <si>
    <t>Table A.2.10</t>
  </si>
  <si>
    <t>Technical factors to convert processed livestock products into primary livestock products</t>
  </si>
  <si>
    <t>Table A.2.11</t>
  </si>
  <si>
    <t>Feed conversion ratios for primary livestock product: input of dry mass feed per kg of live weight (LW)</t>
  </si>
  <si>
    <t>Table A.2.12</t>
  </si>
  <si>
    <t>Share of ruminant livestock biomass fed by grazing by region (%) - β</t>
  </si>
  <si>
    <t>Table A.2.13</t>
  </si>
  <si>
    <t>Diet composition (excluding grazing)</t>
  </si>
  <si>
    <t>Table A.2.14</t>
  </si>
  <si>
    <t>Mapping from Gleam-I feed ingredients to HS codes and conversion coefficients to wet mass</t>
  </si>
  <si>
    <t>Table A.2.15</t>
  </si>
  <si>
    <t>Technical factors to convert plant-based products into root-products</t>
  </si>
  <si>
    <t>Table A.2.16</t>
  </si>
  <si>
    <t>Aquaculture shares in imported/exported fish products by fish group (ε)</t>
  </si>
  <si>
    <t>Table A.2.17</t>
  </si>
  <si>
    <t>Fish group and technical factors (live weight equivalent) for fish products</t>
  </si>
  <si>
    <t>Table A.2.18</t>
  </si>
  <si>
    <t>Feed conversion ratios and aquaculture environment for fish groups</t>
  </si>
  <si>
    <t>Table A.2.19</t>
  </si>
  <si>
    <t>Diet composition: share of feed inputs (%) in marine and freshwater aquaculture systems (θ)</t>
  </si>
  <si>
    <t>Table A.2.20</t>
  </si>
  <si>
    <t>Technical factors (fresh mass/dry mass) for feed crops (δ)</t>
  </si>
  <si>
    <t>Table A.2.21</t>
  </si>
  <si>
    <t>Timber yields by country/region of origin (net annual increment and mean annual increment) [m3/ ha*yr]</t>
  </si>
  <si>
    <t>Table A.2.22</t>
  </si>
  <si>
    <t>Shares of production and of plantations forests by country</t>
  </si>
  <si>
    <t>Table A.2.23</t>
  </si>
  <si>
    <t>Technical factors to convert mass of timber based products in volume of primary raw wood (τ) [m3/Mt]</t>
  </si>
  <si>
    <t>Table A.2.24</t>
  </si>
  <si>
    <t>Technical factors to convert primary raw wood from underbark to overbark by country (ϕ)</t>
  </si>
  <si>
    <t>Table A.2.25</t>
  </si>
  <si>
    <t>Association between country name, ISO2 country code (in COMEXT and FAOSTAT), and world region</t>
  </si>
  <si>
    <t>List of references</t>
  </si>
  <si>
    <t>Table A.1.1: List of biobased products included for the estimation of land footprint</t>
  </si>
  <si>
    <t>Order</t>
  </si>
  <si>
    <t>Level</t>
  </si>
  <si>
    <t>Code</t>
  </si>
  <si>
    <t>Parent</t>
  </si>
  <si>
    <t>Description</t>
  </si>
  <si>
    <t>Self-explanatory texts</t>
  </si>
  <si>
    <t>HS4 level</t>
  </si>
  <si>
    <t>010100000080</t>
  </si>
  <si>
    <t>010020000090</t>
  </si>
  <si>
    <t>0101</t>
  </si>
  <si>
    <t>Live horses, asses, mules and hinnies</t>
  </si>
  <si>
    <t>010200000080</t>
  </si>
  <si>
    <t>0102</t>
  </si>
  <si>
    <t>Live bovine animals</t>
  </si>
  <si>
    <t>010300000080</t>
  </si>
  <si>
    <t>0103</t>
  </si>
  <si>
    <t>Live swine</t>
  </si>
  <si>
    <t>010400000080</t>
  </si>
  <si>
    <t>0104</t>
  </si>
  <si>
    <t>Live sheep and goats</t>
  </si>
  <si>
    <t>010500000080</t>
  </si>
  <si>
    <t>0105</t>
  </si>
  <si>
    <t>Live poultry, that is to say, fowls of the species Gallus domesticus, ducks, geese, turkeys and guinea fowls</t>
  </si>
  <si>
    <t>Live poultry, "fowls of the species Gallus domesticus, ducks, geese, turkeys and guinea fowls"</t>
  </si>
  <si>
    <t>010600000080</t>
  </si>
  <si>
    <t>0106</t>
  </si>
  <si>
    <t>Other live animals</t>
  </si>
  <si>
    <t>Live animals (excl. horses, asses, mules, hinnies, bovine animals, swine, sheep, goats, poultry, fish, crustaceans, molluscs and other aquatic invertebrates, and microorganic cultures etc.)</t>
  </si>
  <si>
    <t>020100000080</t>
  </si>
  <si>
    <t>020020000090</t>
  </si>
  <si>
    <t>0201</t>
  </si>
  <si>
    <t>Meat of bovine animals, fresh or chilled</t>
  </si>
  <si>
    <t>020200000080</t>
  </si>
  <si>
    <t>0202</t>
  </si>
  <si>
    <t>Meat of bovine animals, frozen</t>
  </si>
  <si>
    <t>020300000080</t>
  </si>
  <si>
    <t>0203</t>
  </si>
  <si>
    <t>Meat of swine, fresh, chilled or frozen</t>
  </si>
  <si>
    <t>020400000080</t>
  </si>
  <si>
    <t>0204</t>
  </si>
  <si>
    <t>Meat of sheep or goats, fresh, chilled or frozen</t>
  </si>
  <si>
    <t>020500000080</t>
  </si>
  <si>
    <t>0205 00</t>
  </si>
  <si>
    <t>Meat of horses, asses, mules or hinnies, fresh, chilled or frozen</t>
  </si>
  <si>
    <t>020700000080</t>
  </si>
  <si>
    <t>0207</t>
  </si>
  <si>
    <t>Meat and edible offal, of the poultry of heading No 0105, fresh, chilled or frozen</t>
  </si>
  <si>
    <t>Meat and edible offal of fowls of the species Gallus domesticus, ducks, geese, turkeys and guinea fowls, fresh, chilled or frozen</t>
  </si>
  <si>
    <t>020800000080</t>
  </si>
  <si>
    <t>0208</t>
  </si>
  <si>
    <t>Other meat and edible meat offal, fresh, chilled or frozen</t>
  </si>
  <si>
    <t>Meat and edible offal of rabbits, hares, pigeons and other animals, fresh, chilled or frozen (excl. of bovine animals, swine, sheep, goats, horses, asses, mules, hinnies, poultry "fowls of the species Gallus domesticus", ducks, geese, turkeys and guinea fowls)</t>
  </si>
  <si>
    <t>021000000080</t>
  </si>
  <si>
    <t>0210</t>
  </si>
  <si>
    <t>Meat and edible meat offal, salted, in brine, dried or smoked; edible flours and meals of meat or meat offal</t>
  </si>
  <si>
    <t>Meat and edible offal, salted, in brine, dried or smoked; edible flours and meals of meat or meat offal</t>
  </si>
  <si>
    <t>040700000080</t>
  </si>
  <si>
    <t>040020000090</t>
  </si>
  <si>
    <t>0407 00</t>
  </si>
  <si>
    <t>Birds' eggs, in shell, fresh, preserved or cooked</t>
  </si>
  <si>
    <t>040800000080</t>
  </si>
  <si>
    <t>0408</t>
  </si>
  <si>
    <t>Birds' eggs, not in shell, and egg yolks, fresh, dried, cooked by steaming or by boiling in water, moulded, frozen or otherwise preserved, whether or not containing added sugar or other sweetening matter</t>
  </si>
  <si>
    <t>070100000080</t>
  </si>
  <si>
    <t>070020000090</t>
  </si>
  <si>
    <t>0701</t>
  </si>
  <si>
    <t>Potatoes, fresh or chilled</t>
  </si>
  <si>
    <t>070200000080</t>
  </si>
  <si>
    <t>0702 00</t>
  </si>
  <si>
    <t>Tomatoes, fresh or chilled</t>
  </si>
  <si>
    <t>070300000080</t>
  </si>
  <si>
    <t>0703</t>
  </si>
  <si>
    <t>Onions, shallots, garlic, leeks and other alliaceous vegetables, fresh or chilled</t>
  </si>
  <si>
    <t>070400000080</t>
  </si>
  <si>
    <t>0704</t>
  </si>
  <si>
    <t>Cabbages, cauliflowers, kohlrabi, kale and similar edible brassicas, fresh or chilled</t>
  </si>
  <si>
    <t>070500000080</t>
  </si>
  <si>
    <t>0705</t>
  </si>
  <si>
    <t>Lettuce (Lactuca sativa) and chicory (Cichorium spp.), fresh or chilled</t>
  </si>
  <si>
    <t>Lettuce "Lactuca sativa" and chicory "Cichorium spp.", fresh or chilled</t>
  </si>
  <si>
    <t>070600000080</t>
  </si>
  <si>
    <t>0706</t>
  </si>
  <si>
    <t>Carrots, turnips, salad beetroot, salsify, celeriac, radishes and similar edible roots, fresh or chilled</t>
  </si>
  <si>
    <t>070700000080</t>
  </si>
  <si>
    <t>0707 00</t>
  </si>
  <si>
    <t>Cucumbers and gherkins, fresh or chilled</t>
  </si>
  <si>
    <t>070800000080</t>
  </si>
  <si>
    <t>0708</t>
  </si>
  <si>
    <t>Leguminous vegetables, shelled or unshelled, fresh or chilled</t>
  </si>
  <si>
    <t>070900000080</t>
  </si>
  <si>
    <t>0709</t>
  </si>
  <si>
    <t>Other vegetables, fresh or chilled</t>
  </si>
  <si>
    <t>Other vegetables, fresh or chilled (excl. potatoes, tomatoes, alliaceous vegetables, edible brassicas, lettuce "Lactuca sativa" and chicory "Cichorium spp.", carrots, turnips, salad beetroot, salsify, celeriac, radishes and similar edible roots, cucumbers and gherkins, and leguminous vegatables)</t>
  </si>
  <si>
    <t>071000000080</t>
  </si>
  <si>
    <t>0710</t>
  </si>
  <si>
    <t>Vegetables (uncooked or cooked by steaming or boiling in water), frozen</t>
  </si>
  <si>
    <t>Vegetables, uncooked or cooked by steaming or boiling in water, frozen</t>
  </si>
  <si>
    <t>071200000080</t>
  </si>
  <si>
    <t>0712</t>
  </si>
  <si>
    <t>Dried vegetables, whole, cut, sliced, broken or in powder, but not further prepared</t>
  </si>
  <si>
    <t>071300000080</t>
  </si>
  <si>
    <t>0713</t>
  </si>
  <si>
    <t>Dried leguminous vegetables, shelled, whether or not skinned or split</t>
  </si>
  <si>
    <t>071400000080</t>
  </si>
  <si>
    <t>0714</t>
  </si>
  <si>
    <t>Manioc, arrowroot, salep, Jerusalem artichokes, sweet potatoes and similar roots and tubers with high starch or inulin content, fresh, chilled, frozen or dried, whether or not sliced or in the form of pellets; sago pith</t>
  </si>
  <si>
    <t>Roots and tubers of manioc, arrowroot, salep, Jerusalem artichokes, sweet potatoes and similar roots and tubers with high starch or inulin content, fresh, chilled, frozen or dried, whether or not sliced or in the form of pellets; sago pith</t>
  </si>
  <si>
    <t>080100000080</t>
  </si>
  <si>
    <t>080020000090</t>
  </si>
  <si>
    <t>0801</t>
  </si>
  <si>
    <t>Coconuts, Brazil nuts and cashew nuts, fresh or dried, whether or not shelled or peeled</t>
  </si>
  <si>
    <t>080200000080</t>
  </si>
  <si>
    <t>0802</t>
  </si>
  <si>
    <t>Other nuts, fresh or dried, whether or not shelled or peeled</t>
  </si>
  <si>
    <t>Other nuts, fresh or dried, whether or not shelled or peeled (excl. coconuts, Brazil nuts and cashew nuts)</t>
  </si>
  <si>
    <t>080300000080</t>
  </si>
  <si>
    <t>0803 00</t>
  </si>
  <si>
    <t>Bananas, including plantains, fresh or dried</t>
  </si>
  <si>
    <t>Bananas, incl. plantains, fresh or dried</t>
  </si>
  <si>
    <t>080400000080</t>
  </si>
  <si>
    <t>0804</t>
  </si>
  <si>
    <t>Dates, figs, pineapples, avocados, guavas, mangoes and mangosteens, fresh or dried</t>
  </si>
  <si>
    <t>080500000080</t>
  </si>
  <si>
    <t>0805</t>
  </si>
  <si>
    <t>Citrus fruit, fresh or dried</t>
  </si>
  <si>
    <t>080600000080</t>
  </si>
  <si>
    <t>0806</t>
  </si>
  <si>
    <t>Grapes, fresh or dried</t>
  </si>
  <si>
    <t>080700000080</t>
  </si>
  <si>
    <t>0807</t>
  </si>
  <si>
    <t>Melons (including watermelons) and papaws (papayas), fresh</t>
  </si>
  <si>
    <t>Melons, incl. watermelons, and papaws "papayas", fresh</t>
  </si>
  <si>
    <t>081000000080</t>
  </si>
  <si>
    <t>0810</t>
  </si>
  <si>
    <t>Other fruit, fresh</t>
  </si>
  <si>
    <t>Fresh strawberries, raspberries, blackberries, back, white or redcurrants, gooseberries and other edible fruits (excl. nuts, bananas, dates, figs, pineapples, avocadoes, guavas, mangoes, mangosteens, papaws "papayas", citrus fruit, grapes, melons, apples, pears, quinces, apricots, cherries, peaches, plums and sloes)</t>
  </si>
  <si>
    <t>081100000080</t>
  </si>
  <si>
    <t>0811</t>
  </si>
  <si>
    <t>Fruit and nuts, uncooked or cooked by steaming or boiling in water, frozen, whether or not containing added sugar or other sweetening matter</t>
  </si>
  <si>
    <t>081200000080</t>
  </si>
  <si>
    <t>0812</t>
  </si>
  <si>
    <t>Fruit and nuts, provisionally preserved (for example, by sulphur dioxide gas, in brine, in sulphur water or in other preservative solutions), but unsuitable in that state for immediate consumption</t>
  </si>
  <si>
    <t>Fruit and nuts, provisionally preserved, e.g. by sulphur dioxide gas, in brine, in sulphur water or in other preservative solutions, but unsuitable in that state for immediate consumption</t>
  </si>
  <si>
    <t>090100000080</t>
  </si>
  <si>
    <t>090020000090</t>
  </si>
  <si>
    <t>0901</t>
  </si>
  <si>
    <t>Coffee, whether or not roasted or decaffeinated; coffee husks and skins; coffee substitutes containing coffee in any proportion</t>
  </si>
  <si>
    <t>090200000080</t>
  </si>
  <si>
    <t>0902</t>
  </si>
  <si>
    <t>Tea, whether or not flavoured</t>
  </si>
  <si>
    <t>090300000080</t>
  </si>
  <si>
    <t>0903 00</t>
  </si>
  <si>
    <t>Maté</t>
  </si>
  <si>
    <t>Mate</t>
  </si>
  <si>
    <t>090400000080</t>
  </si>
  <si>
    <t>0904</t>
  </si>
  <si>
    <t>Pepper of the genus Piper; dried or crushed or ground fruits of the genus Capsicum or of the genus Pimenta</t>
  </si>
  <si>
    <t>090500000080</t>
  </si>
  <si>
    <t>0905 00</t>
  </si>
  <si>
    <t>Vanilla</t>
  </si>
  <si>
    <t>090600000080</t>
  </si>
  <si>
    <t>0906</t>
  </si>
  <si>
    <t>Cinnamon and cinnamon-tree flowers</t>
  </si>
  <si>
    <t>090700000080</t>
  </si>
  <si>
    <t>0907 00</t>
  </si>
  <si>
    <t>Cloves (whole fruit, cloves and stems)</t>
  </si>
  <si>
    <t>Cloves, whole fruit, cloves and stems</t>
  </si>
  <si>
    <t>090800000080</t>
  </si>
  <si>
    <t>0908</t>
  </si>
  <si>
    <t>Nutmeg, mace and cardamoms</t>
  </si>
  <si>
    <t>090900000080</t>
  </si>
  <si>
    <t>0909</t>
  </si>
  <si>
    <t>Seeds of anise, badian, fennel, coriander, cumin or caraway; juniper berries</t>
  </si>
  <si>
    <t>Seeds of anis, badian, fennel, coriander, cumin or caraway; juniper berries</t>
  </si>
  <si>
    <t>091000000080</t>
  </si>
  <si>
    <t>0910</t>
  </si>
  <si>
    <t>Ginger, saffron, turmeric (curcuma), thyme, bay leaves, curry and other spices</t>
  </si>
  <si>
    <t>Ginger, saffron, turmeric "curcuma", thyme, bay leaves, curry and other spices (excl. pepper of the genus Piper, fruit of the genus Capsicum or of the genus Pimenta, vanilla, cinnamon, cinnamontree flowers, cloves [wholefruit], clove stems, nutmeg, mace, cardamoms, seeds of anise, badian, fennel, coriander, cumin and caraway, and juniper berries)</t>
  </si>
  <si>
    <t>100100000080</t>
  </si>
  <si>
    <t>100020000090</t>
  </si>
  <si>
    <t>1001</t>
  </si>
  <si>
    <t>Wheat and meslin</t>
  </si>
  <si>
    <t>100200000080</t>
  </si>
  <si>
    <t>1002 00</t>
  </si>
  <si>
    <t>Rye</t>
  </si>
  <si>
    <t>100300000080</t>
  </si>
  <si>
    <t>1003 00</t>
  </si>
  <si>
    <t>Barley</t>
  </si>
  <si>
    <t>100400000080</t>
  </si>
  <si>
    <t>1004 00</t>
  </si>
  <si>
    <t>Oats</t>
  </si>
  <si>
    <t>100500000080</t>
  </si>
  <si>
    <t>1005</t>
  </si>
  <si>
    <t>Maize (corn)</t>
  </si>
  <si>
    <t>Maize or corn</t>
  </si>
  <si>
    <t>100600000080</t>
  </si>
  <si>
    <t>1006</t>
  </si>
  <si>
    <t>Rice</t>
  </si>
  <si>
    <t>100700000080</t>
  </si>
  <si>
    <t>1007 00</t>
  </si>
  <si>
    <t>Grain sorghum</t>
  </si>
  <si>
    <t>100800000080</t>
  </si>
  <si>
    <t>1008</t>
  </si>
  <si>
    <t>Buckwheat, millet and canary seed; other cereals</t>
  </si>
  <si>
    <t>Buckwheat, millet, canary seed and other cereals (excl. wheat and meslin, rye, barley, oats, maize, rice and grain sorghum)</t>
  </si>
  <si>
    <t>110100000080</t>
  </si>
  <si>
    <t>110020000090</t>
  </si>
  <si>
    <t>1101 00</t>
  </si>
  <si>
    <t>Wheat or meslin flour</t>
  </si>
  <si>
    <t>110500000080</t>
  </si>
  <si>
    <t>1105</t>
  </si>
  <si>
    <t>Flour, meal, powder, flakes, granules and pellets of potatoes</t>
  </si>
  <si>
    <t>110600000080</t>
  </si>
  <si>
    <t>1106</t>
  </si>
  <si>
    <t>Flour, meal and powder of the dried leguminous vegetables of heading 0713, of sago or of roots or tubers of heading 0714 or of the products of Chapter 8</t>
  </si>
  <si>
    <t>Flour, meal and powder of peas, beans, lentils and other dried leguminous vegetables of heading 0713, of sago and manioc, arrowroot and salep, Jerusalem artichoke, sweet potatoes and similar roots and tubers with high starch or inulin content of heading 0714, produce of chapter 8 "Edible fruit and nuts; peel of citrus fruits or melons"</t>
  </si>
  <si>
    <t>110900000080</t>
  </si>
  <si>
    <t>1109 00</t>
  </si>
  <si>
    <t>Wheat gluten, whether or not dried</t>
  </si>
  <si>
    <t>120100000080</t>
  </si>
  <si>
    <t>120020000090</t>
  </si>
  <si>
    <t>1201 00</t>
  </si>
  <si>
    <t>Soya beans, whether or not broken</t>
  </si>
  <si>
    <t>120200000080</t>
  </si>
  <si>
    <t>1202</t>
  </si>
  <si>
    <t>Ground-nuts, not roasted or otherwise cooked, whether or not shelled or broken</t>
  </si>
  <si>
    <t>Ground-nuts, whether or not shelled or broken (excl. roasted or otherwise cooked)</t>
  </si>
  <si>
    <t>120300000080</t>
  </si>
  <si>
    <t>1203 00</t>
  </si>
  <si>
    <t>Copra</t>
  </si>
  <si>
    <t>120400000080</t>
  </si>
  <si>
    <t>1204 00</t>
  </si>
  <si>
    <t>Linseed, whether or not broken</t>
  </si>
  <si>
    <t>120500000080</t>
  </si>
  <si>
    <t>1205</t>
  </si>
  <si>
    <t>Rape or colza seeds, whether or not broken</t>
  </si>
  <si>
    <t>120600000080</t>
  </si>
  <si>
    <t>1206 00</t>
  </si>
  <si>
    <t>Sunflower seeds, whether or not broken</t>
  </si>
  <si>
    <t>120800000080</t>
  </si>
  <si>
    <t>1208</t>
  </si>
  <si>
    <t>Flours and meals of oil seeds or oleaginous fruits, other than those of mustard</t>
  </si>
  <si>
    <t>Flours and meals of oil seeds or oleaginous fruits (excl. mustard)</t>
  </si>
  <si>
    <t>121000000080</t>
  </si>
  <si>
    <t>1210</t>
  </si>
  <si>
    <t>Hop cones, fresh or dried, whether or not ground, powdered or in the form of pellets; lupulin</t>
  </si>
  <si>
    <t>121400000080</t>
  </si>
  <si>
    <t>1214</t>
  </si>
  <si>
    <t>Swedes, mangolds, fodder roots, hay, lucerne (alfalfa), clover, sainfoin, forage kale, lupines, vetches and similar forage products, whether or not in the form of pellets</t>
  </si>
  <si>
    <t>Swedes, mangolds, fodder roots, hay, alfalfa, clover, sainfoin, forage kale, lupines, vetches and similar forage products, whether or not in the form of pellets</t>
  </si>
  <si>
    <t>150700000080</t>
  </si>
  <si>
    <t>150020000090</t>
  </si>
  <si>
    <t>1507</t>
  </si>
  <si>
    <t>Soya-bean oil and its fractions, whether or not refined, but not chemically modified</t>
  </si>
  <si>
    <t>Soya-bean oil and its fractions, whether or not refined (excl. chemically modified)</t>
  </si>
  <si>
    <t>150800000080</t>
  </si>
  <si>
    <t>1508</t>
  </si>
  <si>
    <t>Ground-nut oil and its fractions, whether or not refined, but not chemically modified</t>
  </si>
  <si>
    <t>150900000080</t>
  </si>
  <si>
    <t>1509</t>
  </si>
  <si>
    <t>Olive oil and its fractions, whether or not refined, but not chemically modified</t>
  </si>
  <si>
    <t>Olive oil and its fractions obtained from the fruit of the olive tree solely by mechanical or other physical means under conditions that do not lead to deterioration of the oil, whether or not refined, but not chemically modified</t>
  </si>
  <si>
    <t>151000000080</t>
  </si>
  <si>
    <t>1510 00</t>
  </si>
  <si>
    <t>Other oils and their fractions, obtained solely from olives, whether or not refined, but not chemically modified, including blends of these oils or fractions with oils or fractions of heading No 1509</t>
  </si>
  <si>
    <t>Other oils and their fractions, obtained solely from olives, whether or not refined, but not chemically modified, incl. blends of these oils or fractions with oils or fractions of heading 1509</t>
  </si>
  <si>
    <t>151100000080</t>
  </si>
  <si>
    <t>1511</t>
  </si>
  <si>
    <t>Palm oil and its fractions, whether or not refined, but not chemically modified</t>
  </si>
  <si>
    <t>Palm oil and its fractions, whether or not refined (excl. chemically modified)</t>
  </si>
  <si>
    <t>151200000080</t>
  </si>
  <si>
    <t>1512</t>
  </si>
  <si>
    <t>Sunflower-seed, safflower or cotton-seed oil and fractions thereof, whether or not refined, but not chemically modified</t>
  </si>
  <si>
    <t>151400000080</t>
  </si>
  <si>
    <t>1514</t>
  </si>
  <si>
    <t>Rape, colza or mustard oil and fractions thereof, whether or not refined, but not chemically modified</t>
  </si>
  <si>
    <t>151500000080</t>
  </si>
  <si>
    <t>1515</t>
  </si>
  <si>
    <t>Other fixed vegetable fats and oils (including jojoba oil) and their fractions, whether or not refined, but not chemically modified</t>
  </si>
  <si>
    <t>Fixed vegetable fats and oils, incl. jojoba oil, and their fractions, whether or not refined, but not chemically modified (excl. soya-bean, ground-nut, olive, palm, sunflower-seed, safflower, cotton-seed, coconut, palm kernel, babassu, rape, colza and mustard oil)</t>
  </si>
  <si>
    <t>151600000080</t>
  </si>
  <si>
    <t>1516</t>
  </si>
  <si>
    <t>Animal or vegetable fats and oils and their fractions, partly or wholly hydrogenated, inter-esterified, re-esterified or elaidinised, whether or not refined, but not further prepared</t>
  </si>
  <si>
    <t>Animal or vegetable fats and oils and their fractions, partly or wholly hydrogenated, inter-esterified, re-esterified or elaidinized, whether or not refined, but not further prepared</t>
  </si>
  <si>
    <t>151700000080</t>
  </si>
  <si>
    <t>1517</t>
  </si>
  <si>
    <t>Margarine; edible mixtures or preparations of animal or vegetable fats or oils or of fractions of different fats or oils of this chapter, other than edible fats or oils or their fractions of heading No 1516</t>
  </si>
  <si>
    <t>Margarine, other edible mixtures or preparations of animal or vegetable fats or oils and edible fractions of different fats or oils (excl. fats, oils and their fractions, partly or wholly hydrogenated, inter-esterified, re-esterified or elaidinized, whether or not refined, but not further prepared, and mixtures of olive oils and their fractions)</t>
  </si>
  <si>
    <t>151800000080</t>
  </si>
  <si>
    <t>1518 00</t>
  </si>
  <si>
    <t>Animal or vegetable fats and oils and their fractions, boiled, oxidized, dehydrated, sulphurised, blown, polymerized by heat in vacuum or in inert gas or otherwise chemically modified, excluding those of heading No 1516; inedible mixtures or preparations of animal or vegetable fats or oils or of fractions of different fats or oils of this chapter, not elsewhere specified or included</t>
  </si>
  <si>
    <t>Animal or vegetable fats and oils and their fractions, boiled, oxidised, dehydrated, sulphurized, blown, polymerized by heat in vacuum or in inert gas or otherwise chemically modified, inedible mixtures or preparations of animal or vegetable fats or oils or of fractions of different fats or oils, n.e.s.</t>
  </si>
  <si>
    <t>160100000080</t>
  </si>
  <si>
    <t>160020000090</t>
  </si>
  <si>
    <t>1601 00</t>
  </si>
  <si>
    <t>Sausages and similar products, of meat, meat offal or blood; food preparations based on these products</t>
  </si>
  <si>
    <t>Sausages and similar products, of meat, offal or blood; food preparations based on these products</t>
  </si>
  <si>
    <t>160200000080</t>
  </si>
  <si>
    <t>1602</t>
  </si>
  <si>
    <t>Other prepared or preserved meat, meat offal or blood</t>
  </si>
  <si>
    <t>Prepared or preserved meat, offal or blood (excl. sausages and similar products, and meat extracts and juices)</t>
  </si>
  <si>
    <t>153479</t>
  </si>
  <si>
    <t>170300000080</t>
  </si>
  <si>
    <t>170020000090</t>
  </si>
  <si>
    <t>1703</t>
  </si>
  <si>
    <t>Molasses resulting from the extraction or refining of sugar</t>
  </si>
  <si>
    <t>170400000080</t>
  </si>
  <si>
    <t>1704</t>
  </si>
  <si>
    <t>Sugar confectionery (including white chocolate), not containing cocoa</t>
  </si>
  <si>
    <t>Sugar confectionery not containing cocoa, incl. white chocolate</t>
  </si>
  <si>
    <t>180100000080</t>
  </si>
  <si>
    <t>180020000090</t>
  </si>
  <si>
    <t>1801 00</t>
  </si>
  <si>
    <t>Cocoa beans, whole or broken, raw or roasted</t>
  </si>
  <si>
    <t>180300000080</t>
  </si>
  <si>
    <t>1803</t>
  </si>
  <si>
    <t>Cocoa paste, whether or not defatted</t>
  </si>
  <si>
    <t>180400000080</t>
  </si>
  <si>
    <t>1804 00</t>
  </si>
  <si>
    <t>Cocoa butter, fat and oil</t>
  </si>
  <si>
    <t>180500000080</t>
  </si>
  <si>
    <t>1805 00</t>
  </si>
  <si>
    <t>Cocoa powder, not containing added sugar or other sweetening matter</t>
  </si>
  <si>
    <t>180600000080</t>
  </si>
  <si>
    <t>1806</t>
  </si>
  <si>
    <t>Chocolate and other food preparations containing cocoa</t>
  </si>
  <si>
    <t>190400000080</t>
  </si>
  <si>
    <t>190020000090</t>
  </si>
  <si>
    <t>1904</t>
  </si>
  <si>
    <t>Prepared foods obtained by the swelling or roasting of cereals or cereal products (for example, corn flakes); cereals (other than maize (corn)) in grain form or in the form of flakes or other worked grains (except flour, groats and meal), pre-cooked or otherwise prepared, not elsewhere specified or included</t>
  </si>
  <si>
    <t>Prepared foods obtained by the swelling or roasting of cereals or cereal products, e.g. corn flakes; cereals (other than maize "corn") in grain form or in the form of flakes or other worked grains (except flour, groats and meal), pre-cooked or otherwise prepared, n.e.s.</t>
  </si>
  <si>
    <t>190500000080</t>
  </si>
  <si>
    <t>1905</t>
  </si>
  <si>
    <t>Bread, pastry, cakes, biscuits and other bakers' wares, whether or not containing cocoa; communion wafers, empty cachets of a kind suitable for pharmaceutical use, sealing wafers, rice paper and similar products</t>
  </si>
  <si>
    <t>200100000080</t>
  </si>
  <si>
    <t>200020000090</t>
  </si>
  <si>
    <t>2001</t>
  </si>
  <si>
    <t>Vegetables, fruit, nuts and other edible parts of plants, prepared or preserved by vinegar or acetic acid</t>
  </si>
  <si>
    <t>200200000080</t>
  </si>
  <si>
    <t>2002</t>
  </si>
  <si>
    <t>Tomatoes prepared or preserved otherwise than by vinegar or acetic acid</t>
  </si>
  <si>
    <t>Tomatoes, prepared or preserved otherwise than by vinegar or acetic acid</t>
  </si>
  <si>
    <t>200300000080</t>
  </si>
  <si>
    <t>2003</t>
  </si>
  <si>
    <t>Mushrooms and truffles, prepared or preserved otherwise than by vinegar or acetic acid</t>
  </si>
  <si>
    <t>200400000080</t>
  </si>
  <si>
    <t>2004</t>
  </si>
  <si>
    <t>Other vegetables prepared or preserved otherwise than by vinegar or acetic acid, frozen, other than products of heading 2006</t>
  </si>
  <si>
    <t>Vegetables prepared or preserved otherwise than by vinegar or acetic acid, frozen (excl. preserved by sugar, and tomatoes, mushrooms and truffles)</t>
  </si>
  <si>
    <t>200500000080</t>
  </si>
  <si>
    <t>2005</t>
  </si>
  <si>
    <t>Other vegetables prepared or preserved otherwise than by vinegar or acetic acid, not frozen, other than products of heading No 2006</t>
  </si>
  <si>
    <t>Other vegetables prepared or preserved otherwise than by vinegar or acetic acid, not frozen (excl. preserved by sugar, and tomatoes, mushrooms and truffles)</t>
  </si>
  <si>
    <t>200600000080</t>
  </si>
  <si>
    <t>2006 00</t>
  </si>
  <si>
    <t>Vegetables, fruit, nuts, fruit-peel and other parts of plants, preserved by sugar (drained, glacé or crystallised)</t>
  </si>
  <si>
    <t>Vegetables, fruit, nuts, fruit-peel and other edible parts of plants, preserved by sugar "drained, glacé or crystallized"</t>
  </si>
  <si>
    <t>200700000080</t>
  </si>
  <si>
    <t>2007</t>
  </si>
  <si>
    <t>Jams, fruit jellies, marmalades, fruit or nut purée and fruit or nut pastes, obtained by cooking, whether or not containing added sugar or other sweetening matter</t>
  </si>
  <si>
    <t>Jams, fruit jellies, marmalades, fruit or nut puree and fruit or nut pastes, obtained by cooking, whether or not containing added sugar or other sweetening matter</t>
  </si>
  <si>
    <t>200800000080</t>
  </si>
  <si>
    <t>2008</t>
  </si>
  <si>
    <t>Fruit, nuts and other edible parts of plants, otherwise prepared or preserved, whether or not containing added sugar or other sweetening matter or spirit, not elsewhere specified or included</t>
  </si>
  <si>
    <t>Fruits, nuts and other edible parts of plants, prepared or preserved, whether or not containing added sugar or other sweetening matter or spirit (excl. prepared or preserved with vinegar, preserved with sugar but not laid in syrup, and jams, fruit jellies, marmalades, fruit purée and pastes, obtained by cooking)</t>
  </si>
  <si>
    <t>210500000080</t>
  </si>
  <si>
    <t>210020000090</t>
  </si>
  <si>
    <t>2105 00</t>
  </si>
  <si>
    <t>Ice cream and other edible ice, whether or not containing cocoa</t>
  </si>
  <si>
    <t>220300000080</t>
  </si>
  <si>
    <t>220020000090</t>
  </si>
  <si>
    <t>2203 00</t>
  </si>
  <si>
    <t>Beer made from malt</t>
  </si>
  <si>
    <t>220400000080</t>
  </si>
  <si>
    <t>2204</t>
  </si>
  <si>
    <t>Wine of fresh grapes, including fortified wines; grape must other than that of heading No 2009</t>
  </si>
  <si>
    <t>Wine of fresh grapes, incl. fortified wines; grape must, partly fermented and of an actual alcoholic strength of &gt; 0,5% vol or grape must with added alcohol of an actual alcoholic strength of &gt; 0,5% vol</t>
  </si>
  <si>
    <t>220500000080</t>
  </si>
  <si>
    <t>2205</t>
  </si>
  <si>
    <t>Vermouth and other wine of fresh grapes flavoured with plants or aromatic substances</t>
  </si>
  <si>
    <t>Vermouth and other wine of fresh grapes, flavoured with plants or aromatic substances</t>
  </si>
  <si>
    <t>220600000080</t>
  </si>
  <si>
    <t>2206 00</t>
  </si>
  <si>
    <t>Other fermented beverages (for example, cider, perry, mead); mixtures of fermented beverages and mixtures of fermented beverages and non-alcoholic beverages, not elsewhere specified or included</t>
  </si>
  <si>
    <t>Cider, perry, mead and other fermented beverages and mixtures of fermented beverages and non-alcoholic beverages, n.e.s. (excl. beer, wine or fresh grapes, grape must, vermouth and other wine of fresh grapes flavoured with plants or aromatic substances)</t>
  </si>
  <si>
    <t>220900000080</t>
  </si>
  <si>
    <t>2209 00</t>
  </si>
  <si>
    <t>Vinegar and substitutes for vinegar obtained from acetic acid</t>
  </si>
  <si>
    <t>Vinegar, fermented vinegar and substitutes for vinegar obtained from acetic acid</t>
  </si>
  <si>
    <t>230400000080</t>
  </si>
  <si>
    <t>230020000090</t>
  </si>
  <si>
    <t>2304 00</t>
  </si>
  <si>
    <t>Oil-cake and other solid residues, whether or not ground or in the form of pellets, resulting from the extraction of soya-bean oil</t>
  </si>
  <si>
    <t>yes</t>
  </si>
  <si>
    <t>230500000080</t>
  </si>
  <si>
    <t>2305 00</t>
  </si>
  <si>
    <t>Oil-cake and other solid residues, whether or not ground or in the form of pellets, resulting from the extraction of ground-nut oil</t>
  </si>
  <si>
    <t>240100000080</t>
  </si>
  <si>
    <t>240020000090</t>
  </si>
  <si>
    <t>2401</t>
  </si>
  <si>
    <t>Unmanufactured tobacco; tobacco refuse</t>
  </si>
  <si>
    <t>240200000080</t>
  </si>
  <si>
    <t>2402</t>
  </si>
  <si>
    <t>Cigars, cheroots, cigarillos and cigarettes, of tobacco or of tobacco substitutes</t>
  </si>
  <si>
    <t>Cigars, cheroots, cigarillos and cigarettes of tobacco or of tobacco substitutes</t>
  </si>
  <si>
    <t>240300000080</t>
  </si>
  <si>
    <t>2403</t>
  </si>
  <si>
    <t>Other manufactured tobacco and manufactured tobacco substitutes; ‘homogenised’ or ‘reconstituted’ tobacco; tobacco extracts and essences</t>
  </si>
  <si>
    <t>Manufactured tobacco and manufactured tobacco substitutes and "homogenized" or "reconstituted" tobacco, tobacco extracts and tobacco essences (excl. cigars, incl. cheroots, cigarillos and cigarettes)</t>
  </si>
  <si>
    <t>400100000080</t>
  </si>
  <si>
    <t>400020000090</t>
  </si>
  <si>
    <t>4001</t>
  </si>
  <si>
    <t>Natural rubber, balata, gutta-percha, guayule, chicle and similar natural gums, in primary forms or in plates, sheets or strip</t>
  </si>
  <si>
    <t>410100000080</t>
  </si>
  <si>
    <t>410020000090</t>
  </si>
  <si>
    <t>4101</t>
  </si>
  <si>
    <t>Raw hides and skins of bovine (including buffalo) or equine animals (fresh, or salted, dried, limed, pickled or otherwise preserved, but not tanned, parchment-dressed or further prepared), whether or not dehaired or split</t>
  </si>
  <si>
    <t>Raw hides and skins of bovine "incl. buffalo" or equine animals, fresh, or salted, dried, limed, pickled or otherwise preserved, whether or not dehaired or split (excl. tanned, parchment-dressed or further prepared)</t>
  </si>
  <si>
    <t>410200000080</t>
  </si>
  <si>
    <t>4102</t>
  </si>
  <si>
    <t>Raw skins of sheep or lambs (fresh, or salted, dried, limed, pickled or otherwise preserved, but not tanned, parchment-dressed or further prepared), whether or not with wool on or split, other than those excluded by note 1 (c) to this chapter</t>
  </si>
  <si>
    <t>Raw skins of sheep or lambss, fresh, or salted, dried, limed, pickled or otherwise preserved, whether or not dehaired or split (excl. those with wool on, fleeces of Astrakhan, Caracul, Persian, Broadtail or similar lambs, or of Indian, Chinese, Mongolian or Tibetan lambs and tanned, parchment-dressed or further prepared)</t>
  </si>
  <si>
    <t>410300000080</t>
  </si>
  <si>
    <t>4103</t>
  </si>
  <si>
    <t>Other raw hides and skins (fresh, or salted, dried, limed, pickled or otherwise preserved, but not tanned, parchment-dressed or further prepared), whether or not dehaired or split, other than those excluded by note 1 (b) or 1 (c) to this chapter</t>
  </si>
  <si>
    <t>Other raw hides and skins, fresh, or salted, dried, limed, pickled or otherwise preserved, whether or not dehaired or split (excl. those of bovine animals, equine animals, sheep and lambs, those with wool on and those of goats or kids from Yemen, Mongolia or Tibet and tanned, parchment-dressed or further prepared)</t>
  </si>
  <si>
    <t>410400000080</t>
  </si>
  <si>
    <t>4104</t>
  </si>
  <si>
    <t>Tanned or crust hides and skins of bovine (including buffalo) or equine animals, without hair on, whether or not split, but not further prepared</t>
  </si>
  <si>
    <t>Tanned or crust hides and skins of bovine "incl. buffalo" or equine animals, without hair on, whether or not split (excl. further prepared)</t>
  </si>
  <si>
    <t>410500000080</t>
  </si>
  <si>
    <t>4105</t>
  </si>
  <si>
    <t>Tanned or crust skins of sheep or lamb, without wool on, whether or not split, but not further prepared</t>
  </si>
  <si>
    <t>Tanned or crust skins of sheep or lambs, without wool on, whether or not split (excl. further prepared)</t>
  </si>
  <si>
    <t>410600000080</t>
  </si>
  <si>
    <t>4106</t>
  </si>
  <si>
    <t>Tanned or crust hides and skins of other animals, without wool or hair on, whether or not split, but not further prepared</t>
  </si>
  <si>
    <t>Tanned or crust hides and skins of goats or kids, pigs, reptiles and other animals, without wool on, and leather of hairless animals, whether or not split (excl. further prepared and leather of bovine and equine animals, sheep and lambs)</t>
  </si>
  <si>
    <t>410700000080</t>
  </si>
  <si>
    <t>4107</t>
  </si>
  <si>
    <t>Leather further prepared after tanning or crusting, including parchment-dressed leather, of bovine (including buffalo) or equine animals, without hair on, whether or not split, other than leather of heading 4114</t>
  </si>
  <si>
    <t>Leather further prepared after tanning or crusting "incl. parchment-dressed leather", of bovine "incl. buffalo" or equine animals, without hair on, whether or not split (excl. chamois leather, patent leather and patent laminated leather, and metallized leather)</t>
  </si>
  <si>
    <t>411200000080</t>
  </si>
  <si>
    <t>4112 00</t>
  </si>
  <si>
    <t>Leather further prepared after tanning or crusting, including parchment-dressed leather, of sheep or lamb, without wool on, whether or not split, other than leather of heading 4114</t>
  </si>
  <si>
    <t>Leather further prepared after tanning or crusting "incl. parchment-dressed leather", of sheep or lambs, without wool on, whether or not split (excl. chamois leather, patent leather and patent laminated leather, and metallized leather)</t>
  </si>
  <si>
    <t>411300000080</t>
  </si>
  <si>
    <t>4113</t>
  </si>
  <si>
    <t>Leather further prepared after tanning or crusting, including parchment-dressed leather, of other animals, without wool or hair on, whether or not split, other than leather of heading 4114</t>
  </si>
  <si>
    <t>Leather further prepared after tanning or crusting "incl. parchment-dressed leather", of goats or kids, pigs, reptiles and other animals, without wool or hair on, and leather of hairless animals, whether or not split (excl. leather of bovine and equine animals, sheep and lambs, and chamois leather, patent leather and patent laminated leather, and metallized leather)</t>
  </si>
  <si>
    <t>411400000080</t>
  </si>
  <si>
    <t>4114</t>
  </si>
  <si>
    <t>Chamois (including combination chamois) leather; patent leather and patent laminated leather; metallised leather</t>
  </si>
  <si>
    <t>Chamois leather, incl. combination chamois leather (excl. glacé-tanned leather subsequently treated with formaldehyde and leather stuffed with oil only after tanning); patent leather and patent laminated leather; metallised leather (excl. lacquered or metallised reconstituted leather)</t>
  </si>
  <si>
    <t>440100000080</t>
  </si>
  <si>
    <t>440020000090</t>
  </si>
  <si>
    <t>4401</t>
  </si>
  <si>
    <t>Fuel wood, in logs, in billets, in twigs, in faggots or in similar forms; wood in chips or particles; sawdust and wood waste and scrap, whether or not agglomerated in logs, briquettes, pellets or similar forms</t>
  </si>
  <si>
    <t>Fuel wood, in logs, billets, twigs, faggots or similar forms; wood in chips or particles; sawdust and wood waste and scrap, whether or not agglomerated in logs, briquettes, pellets or similar forms</t>
  </si>
  <si>
    <t>440200000080</t>
  </si>
  <si>
    <t>4402 00</t>
  </si>
  <si>
    <t>Wood charcoal (including shell or nut charcoal), whether or not agglomerated</t>
  </si>
  <si>
    <t>Wood charcoal, incl. shell or nut charcoal, whether or not agglomerated (excl. wood charcoal used as a medicament, charcoal mixed with incense, activated charcoal and charcoal in the form of crayons)</t>
  </si>
  <si>
    <t>440300000080</t>
  </si>
  <si>
    <t>4403</t>
  </si>
  <si>
    <t>Wood in the rough, whether or not stripped of bark or sapwood, or roughly squared</t>
  </si>
  <si>
    <t>Wood in the rough, whether or not stripped of bark or sapwood, or roughly squared (excl. rough-cut wood for walking sticks, umbrellas, tool shafts and the like; wood in the form of railway sleepers; wood cut into boards or beams, etc.)</t>
  </si>
  <si>
    <t>440400000080</t>
  </si>
  <si>
    <t>4404</t>
  </si>
  <si>
    <t>Hoopwood; split poles; piles, pickets and stakes of wood, pointed but not sawn lengthwise; wooden sticks, roughly trimmed but not turned, bent or otherwise worked, suitable for the manufacture of walking-sticks, umbrellas, tool handles or the like; chipwood and the like</t>
  </si>
  <si>
    <t>Hoopwood; split poles; piles, pickets and stakes of wood, pointed but not sawn lengthwise; wooden stickes, roughly trimmed but not turned, bent or otherwise worked, for the manufacture of walking-sticks, umbrellas, tool handles or the like; chipwood, wooden slats and strips and the like (excl. hoopwood cut to length and chamfered; brush surrounds and shoe trees)</t>
  </si>
  <si>
    <t>440500000080</t>
  </si>
  <si>
    <t>4405 00</t>
  </si>
  <si>
    <t>Wood wool; wood flour</t>
  </si>
  <si>
    <t>Wood wool; wood flour, i.e. wood powder able to pass through a fine, 0,63 mm mesh, sieve with a residue of &lt;= 8% by weight</t>
  </si>
  <si>
    <t>440600000080</t>
  </si>
  <si>
    <t>4406</t>
  </si>
  <si>
    <t>Railway or tramway sleepers (cross-ties) of wood</t>
  </si>
  <si>
    <t>Railway or tramway sleepers "cross-ties" of wood</t>
  </si>
  <si>
    <t>440700000080</t>
  </si>
  <si>
    <t>4407</t>
  </si>
  <si>
    <t>Wood sawn or chipped lengthwise, sliced or peeled, whether or not planed, sanded or end-jointed, of a thickness exceeding 6 mm</t>
  </si>
  <si>
    <t>Wood sawn or chipped lengthwise, sliced or barked, whether or not planed, sanded or end-jointed, of a thickness of &gt; 6 mm</t>
  </si>
  <si>
    <t>440800000080</t>
  </si>
  <si>
    <t>4408</t>
  </si>
  <si>
    <t>Sheets for veneering (including those obtained by slicing laminated wood), for plywood or for other similar laminated wood and other wood, sawn lengthwise, sliced or peeled, whether or not planed, sanded, spliced or end-jointed, of a thickness not exceeding 6 mm</t>
  </si>
  <si>
    <t>Sheets for veneering, incl. those obtained by slicing laminated wood, for plywood or for other similar laminated wood and other wood, sawn lengthwise, sliced or peeled, whether or not planed, sanded, spliced or end-jointed, of a thickness of &lt;= 6 mm</t>
  </si>
  <si>
    <t>440900000080</t>
  </si>
  <si>
    <t>4409</t>
  </si>
  <si>
    <t>Wood (including strips and friezes for parquet flooring, not assembled) continuously shaped (tongued, grooved, rebated, chamfered, V-jointed, beaded, moulded, rounded or the like) along any of its edges, ends or faces, whether or not planed, sanded or end-jointed</t>
  </si>
  <si>
    <t>Wood, incl. strips and friezes for parquet flooring, not assembled, continuously shaped "tongued, grooved, rebated, chamfered, V-jointed beaded, moulded, rounded or the like" along any of its edges, ends or faces, whether or not planed, sanded or end-jointed</t>
  </si>
  <si>
    <t>441000000080</t>
  </si>
  <si>
    <t>4410</t>
  </si>
  <si>
    <t>Particle board and similar board (for example, oriented strand board and waferboard) of wood or other ligneous materials, whether or not agglomerated with resins or other organic binding substances</t>
  </si>
  <si>
    <t>Particle board and similar board "e.g. oriented strand board and waferboard" of wood or other ligneous materials, whether or not agglomerated with resins or other organic binding substances (excl. fibreboard, veneered particle board, hollow-core composite panels and board of ligneous materials agglomerated with cement, plaster or other mineral bonding agents)</t>
  </si>
  <si>
    <t>441100000080</t>
  </si>
  <si>
    <t>4411</t>
  </si>
  <si>
    <t>Fibreboard of wood or other ligneous materials, whether or not bonded with resins or other organic substances</t>
  </si>
  <si>
    <t>Fibreboard of wood or other ligneous materials, whether or not agglomerated with resins or other organic bonding agents (excl. particle board, whether or not bonded with one or more sheets of fibreboard; laminated wood with a layer of plywood; composite panels with outer layers of fibreboard; paperboard; furniture components identifiable as such)</t>
  </si>
  <si>
    <t>441200000080</t>
  </si>
  <si>
    <t>4412</t>
  </si>
  <si>
    <t>Plywood, veneered panels and similar laminated wood</t>
  </si>
  <si>
    <t>Plywood, veneered panel and similar laminated wood (excl. sheets of compressed wood, hollow-core composite panels, parquet panels or sheets, inlaid wood and sheets identifiable as furniture components)</t>
  </si>
  <si>
    <t>441300000080</t>
  </si>
  <si>
    <t>4413 00</t>
  </si>
  <si>
    <t>Densified wood, in blocks, plates, strips or profile shapes</t>
  </si>
  <si>
    <t>Metallized wood and other densified wood in blocks, plates, strips or profile shapes</t>
  </si>
  <si>
    <t>441400000080</t>
  </si>
  <si>
    <t>4414 00</t>
  </si>
  <si>
    <t>Wooden frames for paintings, photographs, mirrors or similar objects</t>
  </si>
  <si>
    <t>441500000080</t>
  </si>
  <si>
    <t>4415</t>
  </si>
  <si>
    <t>Packing cases, boxes, crates, drums and similar packings, of wood; cable-drums of wood; pallets, box pallets and other load boards, of wood; pallet collars of wood</t>
  </si>
  <si>
    <t>Packing cases, boxes, crates, drums and similar packings, of wood; cable-drums of wood; pallets, box pallets and other load boards, of wood; pallet collars of wood (excl. containers specially designed and equipped for one or more modes of transport)</t>
  </si>
  <si>
    <t>441600000080</t>
  </si>
  <si>
    <t>4416 00</t>
  </si>
  <si>
    <t>Casks, barrels, vats, tubs and other coopers' products and parts thereof, of wood, including staves</t>
  </si>
  <si>
    <t>Casks, barrels, vats, tubs and other coopers' products parts thereof, of wood, incl. staves</t>
  </si>
  <si>
    <t>441700000080</t>
  </si>
  <si>
    <t>4417 00</t>
  </si>
  <si>
    <t>Tools, tool bodies, tool handles, broom or brush bodies and handles, of wood; boot or shoe lasts and trees, of wood</t>
  </si>
  <si>
    <t>Tools, tool bodies, tool handles, broom or brush bodies and handles, of wood; boot or shoe lasts and shoetrees, of wood (excl. forms used in the manufacture of hats, forms of heading 8480, other machines and machine components, of wood)</t>
  </si>
  <si>
    <t>441800000080</t>
  </si>
  <si>
    <t>4418</t>
  </si>
  <si>
    <t>Builders' joinery and carpentry of wood, including cellular wood panels, assembled parquet panels, shingles and shakes</t>
  </si>
  <si>
    <t>Builders' joinery and carpentry, of wood, incl. cellular wood panels, assembled parquet panels, shingles and shakes, of wood (excl. plywood panelling, blocks, strips and friezes for parquet flooring, not assembled, and pre-fabricated buildings)</t>
  </si>
  <si>
    <t>441900000080</t>
  </si>
  <si>
    <t>4419 00</t>
  </si>
  <si>
    <t>Tableware and kitchenware, of wood</t>
  </si>
  <si>
    <t>Tableware and kitchenware, of wood (excl. interior fittings, ornaments, cooperage products, tableware and kitchenware components of wood, brushes, brooms and hand sieves)</t>
  </si>
  <si>
    <t>442000000080</t>
  </si>
  <si>
    <t>4420</t>
  </si>
  <si>
    <t>Wood marquetry and inlaid wood; caskets and cases for jewellery or cutlery, and similar articles, of wood; statuettes and other ornaments, of wood; wooden articles of furniture not falling in Chapter 94</t>
  </si>
  <si>
    <t>Wood marquetry and inlaid wood; caskets and cases for jewellery or cutlery, and similar articles, of wood; statuettes and other ornaments, of wood; wooden articles of furniture (excl. furniture, lighting fixtures and parts thereof)</t>
  </si>
  <si>
    <t>442100000080</t>
  </si>
  <si>
    <t>4421</t>
  </si>
  <si>
    <t>Other articles of wood</t>
  </si>
  <si>
    <t>Other articles of wood, n.e.s.</t>
  </si>
  <si>
    <t>450100000080</t>
  </si>
  <si>
    <t>450020000090</t>
  </si>
  <si>
    <t>4501</t>
  </si>
  <si>
    <t>Natural cork, raw or simply prepared; waste cork; crushed, granulated or ground cork</t>
  </si>
  <si>
    <t>Natural cork, raw or merely surface-worked or otherwise cleaned; cork waste; crushed, powdered or ground cork</t>
  </si>
  <si>
    <t>450200000080</t>
  </si>
  <si>
    <t>4502 00</t>
  </si>
  <si>
    <t>Natural cork, debacked or roughly squared, or in rectangular (including square) blocks, plates, sheets or strip (including sharp-edged blanks for corks or stoppers)</t>
  </si>
  <si>
    <t>Natural cork, debacked or roughly squared, or in square or rectangular blocks, plates, sheets or strip, incl. sharp-edged blanks for corks or stoppers</t>
  </si>
  <si>
    <t>450300000080</t>
  </si>
  <si>
    <t>4503</t>
  </si>
  <si>
    <t>Articles of natural cork</t>
  </si>
  <si>
    <t>Articles of natural cork (excl. cork in square or rectangular blocks, plates, sheets or strips; sharp-edged blanks for corks or stoppers; footware and parts thereof; insoles, whether or not removable; headgear and parts thereof; plugs and dividers for shotgun cartridges; toys, games and sports equipment and parts thereof)</t>
  </si>
  <si>
    <t>450400000080</t>
  </si>
  <si>
    <t>4504</t>
  </si>
  <si>
    <t>Agglomerated cork (with or without a binding substance) and articles of agglomerated cork</t>
  </si>
  <si>
    <t>Agglomerated cork, whith or without a binding substance, and articles of agglomerated cork (excl. footware and parts thereof, insoles, whether or not removable; headgear and parts thereof; plugs and dividers for shotgun cartridges; toys, games and sports equipment and parts thereof)</t>
  </si>
  <si>
    <t>470100000080</t>
  </si>
  <si>
    <t>470020000090</t>
  </si>
  <si>
    <t>4701 00</t>
  </si>
  <si>
    <t>Mechanical wood pulp</t>
  </si>
  <si>
    <t>Mechanical wood pulp, not chemically treated</t>
  </si>
  <si>
    <t>470200000080</t>
  </si>
  <si>
    <t>4702 00</t>
  </si>
  <si>
    <t>Chemical wood pulp, dissolving grades</t>
  </si>
  <si>
    <t>470300000080</t>
  </si>
  <si>
    <t>4703</t>
  </si>
  <si>
    <t>Chemical wood pulp, soda or sulphate, other than dissolving grades</t>
  </si>
  <si>
    <t>Chemical wood pulp, soda or sulphate (excl. dissolving grades)</t>
  </si>
  <si>
    <t>470400000080</t>
  </si>
  <si>
    <t>4704</t>
  </si>
  <si>
    <t>Chemical wood pulp, sulphite, other than dissolving grades</t>
  </si>
  <si>
    <t>Chemical wood pulp, sulphite (excl. dissolving grades)</t>
  </si>
  <si>
    <t>470500000080</t>
  </si>
  <si>
    <t>4705 00</t>
  </si>
  <si>
    <t>Wood pulp obtained by a combination of mechanical and chemical pulping processes</t>
  </si>
  <si>
    <t>480100000080</t>
  </si>
  <si>
    <t>480020000090</t>
  </si>
  <si>
    <t>4801 00</t>
  </si>
  <si>
    <t>Newsprint, in rolls or sheets</t>
  </si>
  <si>
    <t>Newsprint, in rolls of a width &gt; 36 cm or in square or rectangular sheets with one side &gt; 36 cm and the other side &gt; 15 cm in the unfolded state</t>
  </si>
  <si>
    <t>480200000080</t>
  </si>
  <si>
    <t>4802</t>
  </si>
  <si>
    <t>Uncoated paper and paperboard, of a kind used for writing, printing or other graphic purposes, and non-perforated punch-cards and punch tape paper, in rolls or rectangular (including square) sheets, of any size, other than paper of heading No 4801 or 4803; hand-made paper and paperboard</t>
  </si>
  <si>
    <t>Uncoated paper and paperboard, of a kind used for writing, printing or other graphic purposes, and non-perforated punch-cards and punch tape paper, in rolls or in square or rectangular sheets, of any size, and hand-made paper and paperboard (excl. newsprint of heading 4801 and paper and paperboard of heading 4803)</t>
  </si>
  <si>
    <t>480300000080</t>
  </si>
  <si>
    <t>4803 00</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</si>
  <si>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</si>
  <si>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</si>
  <si>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480400000080</t>
  </si>
  <si>
    <t>4804</t>
  </si>
  <si>
    <t>Uncoated kraft paper and paperboard, in rolls or sheets, other than that of heading No 4802 or 4803</t>
  </si>
  <si>
    <t>Uncoated kraft paper and paperboard, in rolls of a width &gt; 36 cm or in square or rectangular sheets with one side &gt; 36 cm and the other side &gt; 15 cm in the unfolded state (excl. goods of heading 4802 or 4803)</t>
  </si>
  <si>
    <t>480500000080</t>
  </si>
  <si>
    <t>4805</t>
  </si>
  <si>
    <t>Other uncoated paper and paperboard, in rolls or sheets, not further worked or processed than as specified in note 3 to this chapter</t>
  </si>
  <si>
    <t>Other paper and paperboard, uncoated, in rolls of a width &gt; 36 cm or in square or rectangular sheets with one side &gt; 36 cm and the other side &gt; 15 cm in the unfolded state, not worked other than as specified in Note 3 to this chapter, n.e.s.</t>
  </si>
  <si>
    <t>480600000080</t>
  </si>
  <si>
    <t>4806</t>
  </si>
  <si>
    <t>Vegetable parchment, greaseproof papers, tracing papers and glassine and other glazed transparent or translucent papers, in rolls or sheets</t>
  </si>
  <si>
    <t>Vegetable parchment, greaseproof papers, tracing papers and glassine and other glazed transparent or translucent papers, in rolls of a width &gt; 36 cm or in square or rectangular sheets with one side &gt; 36 cm and the other side &gt; 15 cm in the unfolded state</t>
  </si>
  <si>
    <t>480700000080</t>
  </si>
  <si>
    <t>4807 00</t>
  </si>
  <si>
    <t>Composite paper and paperboard (made by sticking flat layers of paper or paperboard together with an adhesive), not surface-coated or impregnated, whether or not internally reinforced, in rolls or sheets</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</si>
  <si>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</si>
  <si>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480800000080</t>
  </si>
  <si>
    <t>4808</t>
  </si>
  <si>
    <t>Paper and paperboard, corrugated (with or without glued flat surface sheets), creped, crinkled, embossed or perforated, in rolls or sheets, other than paper of the kind described in heading No 4803</t>
  </si>
  <si>
    <t>Corrugated paper and paperboard "with or without glued flat surface sheets", creped, crinkled, embossed or perforated, in rolls of a width &gt; 36 cm or in square or rectangular sheets with one side &gt; 36 cm and the other side &gt; 15 cm in the unfolded state (excl. goods of heading 4803)</t>
  </si>
  <si>
    <t>480900000080</t>
  </si>
  <si>
    <t>4809</t>
  </si>
  <si>
    <t>Carbon paper, self-copy paper and other copying or transfer papers (including coated or impregnated paper for duplicator stencils or offset plates), whether or not printed, in rolls or sheets</t>
  </si>
  <si>
    <t>Carbon paper, self-copy paper and other copying or transfer papers, incl. coated or impregnated paper for duplicator stencils or offset plates, whether or not printed, in rolls of a width &gt; 36 cm or in square or rectangular sheets with one side &gt; 36 cm and the other side &gt; 15 cm in the unfolded state</t>
  </si>
  <si>
    <t>481000000080</t>
  </si>
  <si>
    <t>4810</t>
  </si>
  <si>
    <t>Paper and paperboard, coated on one or both sides with kaolin (china clay) or other inorganic substances, with or without a binder, and with no other coating, whether or not surface-coloured, surface-decorated or printed, in rolls or rectangular (including square) sheets, of any size</t>
  </si>
  <si>
    <t>Paper and paperboard, coated on one or both sides with kaolin "China clay" or other inorganic substances, whith or without a binder, and with no other coating, whether or not surface-coloured, surface-decorated or printed, in rolls or in square or rectangular sheets, of any size (excl. all other coated papers and paperboards)</t>
  </si>
  <si>
    <t>481100000080</t>
  </si>
  <si>
    <t>4811</t>
  </si>
  <si>
    <t>Paper, paperboard, cellulose wadding and webs of cellulose fibres, coated, impregnated, covered, surface-coloured, surface-decorated or printed, in rolls or rectangular (including square) sheets, of any size, other than goods of the kind described in heading 4803, 4809 or 4810</t>
  </si>
  <si>
    <t>Paper, paperboard, cellulose wadding and webs of cellulose fibres, coated, impregnated, covered, surface-coloured, surface-decorated or printed, in rolls or in square or rectangular sheets, of any size (excl. goods of heading 4803, 4809 and 4810)</t>
  </si>
  <si>
    <t>481200000080</t>
  </si>
  <si>
    <t>4812 00</t>
  </si>
  <si>
    <t>Filter blocks, slabs and plates, of paper pulp</t>
  </si>
  <si>
    <t>481300000080</t>
  </si>
  <si>
    <t>4813</t>
  </si>
  <si>
    <t>Cigarette paper, whether or not cut to size or in the form of booklets or tubes</t>
  </si>
  <si>
    <t>481400000080</t>
  </si>
  <si>
    <t>4814</t>
  </si>
  <si>
    <t>Wallpaper and similar wall coverings; window transparencies of paper</t>
  </si>
  <si>
    <t>Wallpaper and similar wall coverings of paper; window transparencies of paper</t>
  </si>
  <si>
    <t>481600000080</t>
  </si>
  <si>
    <t>4816</t>
  </si>
  <si>
    <t>Carbon paper, self-copy paper and other copying or transfer papers (other than those of heading No 4809), duplicator stencils and offset plates, of paper, whether or not put up in boxes</t>
  </si>
  <si>
    <t>Carbon paper, self-copy paper and other copying or transfer papers, in rolls of a width of &lt;= 36 cm or in rectangular or square sheets with no side measuring &gt; 36 cm in the unfolded state, or cut into shapes other than rectangles or squares, together with full duplicator stencils and offset plates of paper, whether or not in boxes</t>
  </si>
  <si>
    <t>481700000080</t>
  </si>
  <si>
    <t>4817</t>
  </si>
  <si>
    <t>Envelopes, letter cards, plain postcards and correspondence cards, of paper or paperboard; boxes, pouches, wallets and writing compendiums, of paper or paperboard, containing an assortment of paper stationery</t>
  </si>
  <si>
    <t>Envelopes, letter cards, plain postcards and correspondence cards, of paper or paperboard; boxes, pouches, wallets and writing compendiums, of paper or paperboard, containing an assortment of paper stationery (excl. letter cards, postcards and correspondence cards with imprinted postage stamps)</t>
  </si>
  <si>
    <t>481800000080</t>
  </si>
  <si>
    <t>4818</t>
  </si>
  <si>
    <t>Toilet paper and similar paper, cellulose wadding or webs of cellulose fibres, of a kind used for household or sanitary purposes, in rolls of a width not exceeding 36 cm, or cut to size or shape; handkerchiefs, cleansing tissues, towels, tablecloths, serviettes, napkins for babies, tampons, bed sheets and similar household, sanitary or hospital articles, articles of apparel and clothing accessories, of paper pulp, paper, cellulose wadding or webs of cellulose fibres</t>
  </si>
  <si>
    <t>Toilet paper and similar paper, cellulose wadding or webs of cellulose fibres, of a kind used for household or sanitary purposes, in rolls of a width &lt;= 36 cm, or cut to size or shape; handkerchiefs, cleansing tissues, towels, tablecloths, serviettes, napkins for babies, tampons, bed sheets and similar household, sanitary or hospital articles, articles of apparel and clothing accessories, of paper pulp, paper, cellulose wadding or webs of cellulose fibres</t>
  </si>
  <si>
    <t>481900000080</t>
  </si>
  <si>
    <t>4819</t>
  </si>
  <si>
    <t>Cartons, boxes, cases, bags and other packing containers, of paper, paperboard, cellulose wadding or webs of cellulose fibres; box files, letter trays, and similar articles, of paper or paperboard of a kind used in offices, shops or the like</t>
  </si>
  <si>
    <t>Cartons, boxes, cases, bags and other packing containers, of paper, paperboard, cellulose wadding or webs of cellulose fibres, n.e.s.; box files, letter trays, and similar articles, of paperboard of a kind used in offices, shops or the like</t>
  </si>
  <si>
    <t>482000000080</t>
  </si>
  <si>
    <t>4820</t>
  </si>
  <si>
    <t>Registers, account books, note books, order books, receipt books, letter pads, memorandum pads, diaries and similar articles, exercise books, blotting pads, binders (loose-leaf or other), folders, file covers, manifold business forms, interleaved carbon sets and other articles of stationery, of paper or paperboard; albums for samples or for collections and book covers, of paper or paperboard</t>
  </si>
  <si>
    <t>Registers, account books, Note books, order books, receipt books, letter pads, memorandum pads, diaries and similar articles, exercise books, blotting pads, binders, folders, file covers, manifold business forms, interleaved carbon sets and other articles of stationery, of paper or paperboard; albums for samples or for collections and book covers, of paper and paperboard</t>
  </si>
  <si>
    <t>482100000080</t>
  </si>
  <si>
    <t>4821</t>
  </si>
  <si>
    <t>Paper or paperboard labels of all kinds, whether or not printed</t>
  </si>
  <si>
    <t>482200000080</t>
  </si>
  <si>
    <t>4822</t>
  </si>
  <si>
    <t>Bobbins, spools, cops and similar supports of paper pulp, paper or paperboard (whether or not perforated or hardened)</t>
  </si>
  <si>
    <t>Bobbins, spools, cops and similar supports of paper pulp, paper or paperboard, whether or not perforated or hardened</t>
  </si>
  <si>
    <t>482300000080</t>
  </si>
  <si>
    <t>4823</t>
  </si>
  <si>
    <t>Other paper, paperboard, cellulose wadding and webs of cellulose fibres, cut to size or shape; other articles of paper pulp, paper, paperboard, cellulose wadding or webs of cellulose fibres</t>
  </si>
  <si>
    <t>Paper, paperboard, cellulose wadding and webs of cellulose fibres, in strips or rolls of a width &lt;= 36 cm, in rectangular or square sheets of which no side &gt; 36 cm in the unfolded state, or cut to shape other than rectangular or square, and articles of paper pulp, paper, paperboard, cellulose wadding or webs or cellulose fibres, n.e.s.</t>
  </si>
  <si>
    <t>490100000080</t>
  </si>
  <si>
    <t>490020000090</t>
  </si>
  <si>
    <t>4901</t>
  </si>
  <si>
    <t>Printed books, brochures, leaflets and similar printed matter, whether or not in single sheets</t>
  </si>
  <si>
    <t>Printed books, brochures and similar printed matter, whether or not in single sheets (excl. periodicals and publications which are essentially devoted to advertising)</t>
  </si>
  <si>
    <t>490200000080</t>
  </si>
  <si>
    <t>4902</t>
  </si>
  <si>
    <t>Newspapers, journals and periodicals, whether or not illustrated or containing advertising material</t>
  </si>
  <si>
    <t>490300000080</t>
  </si>
  <si>
    <t>4903 00</t>
  </si>
  <si>
    <t>Children's picture, drawing or colouring books</t>
  </si>
  <si>
    <t>490400000080</t>
  </si>
  <si>
    <t>4904 00</t>
  </si>
  <si>
    <t>Music, printed or in manuscript, whether or not bound or illustrated</t>
  </si>
  <si>
    <t>490500000080</t>
  </si>
  <si>
    <t>4905</t>
  </si>
  <si>
    <t>Maps and hydrographic or similar charts of all kinds, including atlases, wall maps, topographical plans and globes, printed</t>
  </si>
  <si>
    <t>Maps and hydrographic or similar charts of all kinds, incl. atlases, wall maps, topographical plans and globes, printed (excl. maps, plans and globes, in relief)</t>
  </si>
  <si>
    <t>490600000080</t>
  </si>
  <si>
    <t>4906 00</t>
  </si>
  <si>
    <t>Plans and drawings for architectural, engineering, industrial, commercial, topographical or similar purposes, being originals drawn by hand; hand-written texts; photographic reproductions on sensitised paper and carbon copies of the foregoing</t>
  </si>
  <si>
    <t>490700000080</t>
  </si>
  <si>
    <t>4907 00</t>
  </si>
  <si>
    <t>Unused postage, revenue or similar stamps of current or new issue in the country in which they have, or will have, a recognised face value; stamp-impressed paper; banknotes; cheque forms; stock, share or bond certificates and similar documents of title</t>
  </si>
  <si>
    <t>490900000080</t>
  </si>
  <si>
    <t>4909 00</t>
  </si>
  <si>
    <t>Printed or illustrated postcards; printed cards bearing personal greetings, messages or announcements, whether or not illustrated, with or without envelopes or trimmings</t>
  </si>
  <si>
    <t>491000000080</t>
  </si>
  <si>
    <t>4910 00</t>
  </si>
  <si>
    <t>Calendars of any kind, printed, including calendar blocks</t>
  </si>
  <si>
    <t>Calendars of any kinds, printed, incl. calendars blocks</t>
  </si>
  <si>
    <t>491100000080</t>
  </si>
  <si>
    <t>4911</t>
  </si>
  <si>
    <t>Other printed matter, including printed pictures and photographs</t>
  </si>
  <si>
    <t>Printed matter, incl. printed pictures and photographs, n.e.s.</t>
  </si>
  <si>
    <t>510100000080</t>
  </si>
  <si>
    <t>510020000090</t>
  </si>
  <si>
    <t>5101</t>
  </si>
  <si>
    <t>Wool, not carded or combed</t>
  </si>
  <si>
    <t>Wool, neither carded nor combed</t>
  </si>
  <si>
    <t>510200000080</t>
  </si>
  <si>
    <t>5102</t>
  </si>
  <si>
    <t>Fine or coarse animal hair, not carded or combed</t>
  </si>
  <si>
    <t>Fine or coarse animal hair, neither carded nor combed (excl. wool, hair and bristles used in the manufacture of brooms and brushes, and horsehair from the mane or tail)</t>
  </si>
  <si>
    <t>510400000080</t>
  </si>
  <si>
    <t>5104 00</t>
  </si>
  <si>
    <t>Garnetted stock of wool or of fine or coarse animal hair</t>
  </si>
  <si>
    <t>Garnetted stock of wool or of fine or coarse animal hair, neither carded nor combed</t>
  </si>
  <si>
    <t>510500000080</t>
  </si>
  <si>
    <t>5105</t>
  </si>
  <si>
    <t>Wool and fine or coarse animal hair, carded or combed (including combed wool in fragments)</t>
  </si>
  <si>
    <t>Wool and fine or coarse animal hair, carded or combed, incl. combed wool in fragments</t>
  </si>
  <si>
    <t>510600000080</t>
  </si>
  <si>
    <t>5106</t>
  </si>
  <si>
    <t>Yarn of carded wool, not put up for retail sale</t>
  </si>
  <si>
    <t>Carded wool yarn (excl. that put up for retail sale)</t>
  </si>
  <si>
    <t>510700000080</t>
  </si>
  <si>
    <t>5107</t>
  </si>
  <si>
    <t>Yarn of combed wool, not put up for retail sale</t>
  </si>
  <si>
    <t>Yarn of combed wool (excl. that put up for retail sale)</t>
  </si>
  <si>
    <t>510800000080</t>
  </si>
  <si>
    <t>5108</t>
  </si>
  <si>
    <t>Yarn of fine animal hair (carded or combed), not put up for retail sale</t>
  </si>
  <si>
    <t>Carded or combed yarn of fine animal hair (excl. that of wool or that put up for retail sale)</t>
  </si>
  <si>
    <t>510900000080</t>
  </si>
  <si>
    <t>5109</t>
  </si>
  <si>
    <t>Yarn of wool or of fine animal hair, put up for retail sale</t>
  </si>
  <si>
    <t>Yarn of wool or fine animal hair, put up for retail sale</t>
  </si>
  <si>
    <t>511000000080</t>
  </si>
  <si>
    <t>5110 00</t>
  </si>
  <si>
    <t>Yarn of coarse animal hair or of horsehair (including gimped horsehair yarn), whether or not put up for retail sale</t>
  </si>
  <si>
    <t>Yarn of coarse animal hair or of horsehair, incl. gimped horsehair yarn, whether or not put up for retail sale (excl. horsehair and yarn not joined together)</t>
  </si>
  <si>
    <t>511100000080</t>
  </si>
  <si>
    <t>5111</t>
  </si>
  <si>
    <t>Woven fabrics of carded wool or of carded fine animal hair</t>
  </si>
  <si>
    <t>Woven fabrics of carded wool or of carded fine animal hair (excl. fabrics for technical use of heading 5911)</t>
  </si>
  <si>
    <t>511200000080</t>
  </si>
  <si>
    <t>5112</t>
  </si>
  <si>
    <t>Woven fabrics of combed wool or of combed fine animal hair</t>
  </si>
  <si>
    <t>Woven fabrics of combed wool or of combed fine animal hair (excl. fabrics for technical purposes of heading 5911)</t>
  </si>
  <si>
    <t>511300000080</t>
  </si>
  <si>
    <t>5113 00</t>
  </si>
  <si>
    <t>Woven fabrics of coarse animal hair or of horsehair</t>
  </si>
  <si>
    <t>Woven fabrics of coarse animal hair or of horsehair (excl. fabrics for technical uses of heading 5911)</t>
  </si>
  <si>
    <t>520100000080</t>
  </si>
  <si>
    <t>520020000090</t>
  </si>
  <si>
    <t>5201 00</t>
  </si>
  <si>
    <t>Cotton, not carded or combed</t>
  </si>
  <si>
    <t>Cotton, neither carded nor combed</t>
  </si>
  <si>
    <t>520300000080</t>
  </si>
  <si>
    <t>5203 00</t>
  </si>
  <si>
    <t>Cotton, carded or combed</t>
  </si>
  <si>
    <t>520400000080</t>
  </si>
  <si>
    <t>5204</t>
  </si>
  <si>
    <t>Cotton sewing thread, whether or not put up for retail sale</t>
  </si>
  <si>
    <t>520500000080</t>
  </si>
  <si>
    <t>5205</t>
  </si>
  <si>
    <t>Cotton yarn (other than sewing thread), containing 85 % or more by weight of cotton, not put up for retail sale</t>
  </si>
  <si>
    <t>Cotton yarn other than sewing thread, containing &gt;= 85% cotton by weight (excl. that put up for retail sale)</t>
  </si>
  <si>
    <t>520600000080</t>
  </si>
  <si>
    <t>5206</t>
  </si>
  <si>
    <t>Cotton yarn (other than sewing thread), containing less than 85 % by weight of cotton, not put up for retail sale</t>
  </si>
  <si>
    <t>Cotton yarn containing predominantly, but &lt; 85% cotton by weight (excl. sewing thread and yarn put up for retail sale)</t>
  </si>
  <si>
    <t>520700000080</t>
  </si>
  <si>
    <t>5207</t>
  </si>
  <si>
    <t>Cotton yarn (other than sewing thread) put up for retail sale</t>
  </si>
  <si>
    <t>Cotton yarn put up for retail sale (excl. sewing thread)</t>
  </si>
  <si>
    <t>520800000080</t>
  </si>
  <si>
    <t>5208</t>
  </si>
  <si>
    <t>Woven fabrics of cotton, containing 85 % or more by weight of cotton, weighing not more than 200 g/m2</t>
  </si>
  <si>
    <t>Woven fabrics of cotton, containing &gt;= 85% cotton by weight and weighing &lt;= 200 g/m²</t>
  </si>
  <si>
    <t>520900000080</t>
  </si>
  <si>
    <t>5209</t>
  </si>
  <si>
    <t>Woven fabrics of cotton, containing 85 % or more by weight of cotton, weighing more than 200 g/m2</t>
  </si>
  <si>
    <t>Woven fabrics of cotton, containing &gt;= 85% cotton by weight and weighing &gt; 200 g/m²</t>
  </si>
  <si>
    <t>521000000080</t>
  </si>
  <si>
    <t>5210</t>
  </si>
  <si>
    <t>Woven fabrics of cotton, containing less than 85 % by weight of cotton, mixed mainly or solely with man-made fibres, weighing not more than 200 g/m2</t>
  </si>
  <si>
    <t>Woven fabrics of cotton, containing predominantly, but &lt; 85% cotton by weight, mixed principally or solely with man-made fibres and weighing &lt;= 200 g/m²</t>
  </si>
  <si>
    <t>521100000080</t>
  </si>
  <si>
    <t>5211</t>
  </si>
  <si>
    <t>Woven fabrics of cotton, containing less than 85 % by weight of cotton, mixed mainly or solely with man-made fibres, weighing more than 200 g/m2</t>
  </si>
  <si>
    <t>Woven fabrics of cotton, containing predominantly, but &lt; 85% cotton by weight, mixed principally or solely with man-made fibres and weighing &gt; 200 g/m²</t>
  </si>
  <si>
    <t>521200000080</t>
  </si>
  <si>
    <t>5212</t>
  </si>
  <si>
    <t>Other woven fabrics of cotton</t>
  </si>
  <si>
    <t>Woven fabrics of cotton, containing predominantly, but &lt; 85% cotton by weight, other than those mixed principally or solely with man-made fibres</t>
  </si>
  <si>
    <t>530100000080</t>
  </si>
  <si>
    <t>530020000090</t>
  </si>
  <si>
    <t>5301</t>
  </si>
  <si>
    <t>Flax, raw or processed but not spun; flax tow and waste (including yarn waste and garnetted stock)</t>
  </si>
  <si>
    <t>Flax, raw or processed, but not spun; flax tow and waste, incl. yarn waste and garnetted stock</t>
  </si>
  <si>
    <t>530200000080</t>
  </si>
  <si>
    <t>5302</t>
  </si>
  <si>
    <t>True hemp (Cannabis sativa L.), raw or processed but not spun; tow and waste of true hemp (including yarn waste and garnetted stock)</t>
  </si>
  <si>
    <t>True hemp "Cannabis sativa L.", raw or processed, but not spun; tow and waste of true hemp, incl. yarn waste and garnetted stock</t>
  </si>
  <si>
    <t>530300000080</t>
  </si>
  <si>
    <t>5303</t>
  </si>
  <si>
    <t>Jute and other textile bast fibres (excluding flax, true hemp and ramie), raw or processed but not spun; tow and waste of these fibres (including yarn waste and garnetted stock)</t>
  </si>
  <si>
    <t>Jute and other textile bast fibres, raw or processed, but not spun; tow and waste of such fibres, incl. yarn waste and garnetted stock (excl. flax, true hemp and ramie)</t>
  </si>
  <si>
    <t>530500000080</t>
  </si>
  <si>
    <t>5305</t>
  </si>
  <si>
    <t>Coconut, abaca (Manila hemp or Musa textilis Nee), ramie and other vegetable textile fibres, not elsewhere specified or included, raw or processed but not spun; tow, noils and waste of these fibres (including yarn waste and garnetted stock)</t>
  </si>
  <si>
    <t>Coconut, abaca "Manila hemp or Musa textilis Nee", ramie and other vegetable textile fibres, n.e.s., raw or processed, but not spun; tow, noils and waste of such fibres, incl. yarn waste and garnetted stock</t>
  </si>
  <si>
    <t>530600000080</t>
  </si>
  <si>
    <t>5306</t>
  </si>
  <si>
    <t>Flax yarn</t>
  </si>
  <si>
    <t>530700000080</t>
  </si>
  <si>
    <t>5307</t>
  </si>
  <si>
    <t>Yarn of jute or of other textile bast fibres of heading No 5303</t>
  </si>
  <si>
    <t>Yarn of jute or of other textile bast fibres of heading 5303</t>
  </si>
  <si>
    <t>530800000080</t>
  </si>
  <si>
    <t>5308</t>
  </si>
  <si>
    <t>Yarn of other vegetable textile fibres; paper yarn</t>
  </si>
  <si>
    <t>Yarn of vegetable textile fibres; paper yarn (excl. flax yarn, yarn of jute or of other textile bast fibres of heading 5303 and cotton yarn)</t>
  </si>
  <si>
    <t>530900000080</t>
  </si>
  <si>
    <t>5309</t>
  </si>
  <si>
    <t>Woven fabrics of flax</t>
  </si>
  <si>
    <t>531000000080</t>
  </si>
  <si>
    <t>5310</t>
  </si>
  <si>
    <t>Woven fabrics of jute or of other textile bast fibres of heading 5303</t>
  </si>
  <si>
    <t>531100000080</t>
  </si>
  <si>
    <t>5311 00</t>
  </si>
  <si>
    <t>Woven fabrics of other vegetable textile fibres; woven fabrics of paper yarn</t>
  </si>
  <si>
    <t>Woven fabrics of other vegetable textile fibres; woven fabrics of paper yarn (excl. those of flax, jute, other textile bast fibres of heading 5303 and cotton yarn)</t>
  </si>
  <si>
    <t>HS6 level</t>
  </si>
  <si>
    <t>152811</t>
  </si>
  <si>
    <t>030191000080</t>
  </si>
  <si>
    <t>030100000080</t>
  </si>
  <si>
    <t>0301 91</t>
  </si>
  <si>
    <t>301</t>
  </si>
  <si>
    <t>- - Trout (Salmo trutta, Oncorhynchus mykiss, Oncorhynchus clarki, Oncorhynchus aguabonita, Oncorhynchus gilae, Oncorhynchus apache and Oncorhynchus chrysogaster)</t>
  </si>
  <si>
    <t>Live trout "Salmo trutta, Oncorhynchus mykiss, Oncorhynchus clarki, Oncorhynchus aguabonita, Oncorhynchus gilae, Oncorhynchus apache and Oncorhynchus chrysogaster"</t>
  </si>
  <si>
    <t>152812</t>
  </si>
  <si>
    <t>030192000080</t>
  </si>
  <si>
    <t>0301 92</t>
  </si>
  <si>
    <t>- - Eels (Anguilla spp.)</t>
  </si>
  <si>
    <t>Live eels "Anguilla spp."</t>
  </si>
  <si>
    <t>152813</t>
  </si>
  <si>
    <t>030193000080</t>
  </si>
  <si>
    <t>0301 93</t>
  </si>
  <si>
    <t>- - Carp</t>
  </si>
  <si>
    <t>Live carp</t>
  </si>
  <si>
    <t>152814</t>
  </si>
  <si>
    <t>030199000080</t>
  </si>
  <si>
    <t>0301 99</t>
  </si>
  <si>
    <t>- - Other</t>
  </si>
  <si>
    <t>Live fish (excl. ornamental fish, trout [Salmo trutta, Oncorhynchus mykiss, Oncorhynchus clarki, Oncorhynchus aguabonita, Oncorhynchus gilae, Oncorhynchus apache and Oncorhynchus chrysogaster], eels [Anguilla spp.] and carp)</t>
  </si>
  <si>
    <t>152817</t>
  </si>
  <si>
    <t>030211000080</t>
  </si>
  <si>
    <t>030200000080</t>
  </si>
  <si>
    <t>0302 11</t>
  </si>
  <si>
    <t>302</t>
  </si>
  <si>
    <t>Fresh or chilled trout "Salmo trutta, Oncorhynchus mykiss, Oncorhynchus clarki, Oncorhynchus aguabonita, Oncorhynchus gilae, Oncorhynchus apache and Oncorhynchus chrysogaster"</t>
  </si>
  <si>
    <t>152818</t>
  </si>
  <si>
    <t>030212000080</t>
  </si>
  <si>
    <t>0302 13</t>
  </si>
  <si>
    <t>-- Pacific salmon (Oncorhynchus nerka, Oncorhynchus gorbuscha, Oncorhynchus keta, Oncorhynchus tschawytscha, Oncorhynchus kisutch, Oncorhynchus masou and Oncorhynchus rhodurus)</t>
  </si>
  <si>
    <t>Fresh or chilled Pacific salmon "Oncorhynchus nerka, Oncorhynchus gorbuscha, Oncorhynchus keta, Oncorhynchus tschawytscha, Oncorhynchus kisutch, Oncorhynchus masou and Oncorhynchus rhodurus"(2012-2500)</t>
  </si>
  <si>
    <t>0302 14</t>
  </si>
  <si>
    <t>-- Atlantic salmon (Salmo salar) and Danube salmon (Hucho hucho)</t>
  </si>
  <si>
    <t>Fresh or chilled Atlantic salmon "Salmo salar" and Danube salmon "Hucho hucho"(2012-2500)</t>
  </si>
  <si>
    <t>152819</t>
  </si>
  <si>
    <t>030219000080</t>
  </si>
  <si>
    <t>0302 19</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</si>
  <si>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</si>
  <si>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152840</t>
  </si>
  <si>
    <t>030265000080</t>
  </si>
  <si>
    <t>0302 81</t>
  </si>
  <si>
    <t>-- Dogfish and other sharks</t>
  </si>
  <si>
    <t>Fresh or chilled dogfish and other sharks(2012-2500)</t>
  </si>
  <si>
    <t>0302 92</t>
  </si>
  <si>
    <t>-- Shark fins</t>
  </si>
  <si>
    <t>Fresh or chilled shark fins(2017-2500)</t>
  </si>
  <si>
    <t>152841</t>
  </si>
  <si>
    <t>030266000080</t>
  </si>
  <si>
    <t>0302 74</t>
  </si>
  <si>
    <t>-- Eels (Anguilla spp.)</t>
  </si>
  <si>
    <t>Fresh or chilled eels "Anguilla spp."(2012-2500)</t>
  </si>
  <si>
    <t>030269000080</t>
  </si>
  <si>
    <t>0302 46</t>
  </si>
  <si>
    <t>-- Cobia (Rachycentron canadum)</t>
  </si>
  <si>
    <t>Fresh or chilled cobia "Rachycentron canadum"(2012-2500)</t>
  </si>
  <si>
    <t>0302 71</t>
  </si>
  <si>
    <t>-- Tilapias (Oreochromis spp.)</t>
  </si>
  <si>
    <t>Fresh or chilled tilapia "Oreochromis spp."(2012-2500)</t>
  </si>
  <si>
    <t>0302 72</t>
  </si>
  <si>
    <t>-- Catfish (Pangasius spp., Silurus spp., Clarias spp., Ictalurus spp.)</t>
  </si>
  <si>
    <t>Fresh or chilled catfish "Pangasius spp., Silurus spp., Clarias spp., Ictalurus spp."(2012-2500)</t>
  </si>
  <si>
    <t>0302 73</t>
  </si>
  <si>
    <t>-- Carp (Cyprinus spp., Carassius spp., Ctenopharyngodon idellus, Hypophthalmichthys spp., Cirrhinus spp., Mylopharyngodon piceus, Catla catla, Labeo spp., Osteochilus hasselti, Leptobarbus hoeveni, Megalobrama spp.)</t>
  </si>
  <si>
    <t>Fresh or chilled carp "Cyprinus spp., Carassius spp., Ctenopharyngodon idellus, Hypophthalmichthys spp., Cirrhinus spp., Mylopharyngodon piceus, Catla catla, Labeo spp., Osteochilus hasselti, Leptobarbus hoeveni, Megalobrama spp."(2012-2500)</t>
  </si>
  <si>
    <t>0302 79</t>
  </si>
  <si>
    <t>-- Other</t>
  </si>
  <si>
    <t>Fresh or chilled, Nile perch "Lates niloticus" and snakeheads "Channa spp."(2012-2500)</t>
  </si>
  <si>
    <t>0302 82</t>
  </si>
  <si>
    <t>-- Rays and skates (Rajidae)</t>
  </si>
  <si>
    <t>Fresh or chilled, rays and skates "Rajidae"(2012-2500)</t>
  </si>
  <si>
    <t>0302 84</t>
  </si>
  <si>
    <t>-- Sea bass (Dicentrarchus spp.)</t>
  </si>
  <si>
    <t>Fresh or chilled sea bass "Dicentrarchus spp."(2012-2500)</t>
  </si>
  <si>
    <t>0302 85</t>
  </si>
  <si>
    <t>-- Sea bream (Sparidae)</t>
  </si>
  <si>
    <t>Fresh or chilled sea bream "Sparidae"(2012-2500)</t>
  </si>
  <si>
    <t>0302 89</t>
  </si>
  <si>
    <t>Fresh or chilled fish, n.e.s.(2012-2500)</t>
  </si>
  <si>
    <t>152846</t>
  </si>
  <si>
    <t>030311000080</t>
  </si>
  <si>
    <t>030300000080</t>
  </si>
  <si>
    <t>0303 11</t>
  </si>
  <si>
    <t>303</t>
  </si>
  <si>
    <t>- - Sockeye salmon (red salmon) (Oncorhynchus nerka)</t>
  </si>
  <si>
    <t>Frozen sockeye salmon [red salmon] "Oncorhynchus nerka"</t>
  </si>
  <si>
    <t>152847</t>
  </si>
  <si>
    <t>030319000080</t>
  </si>
  <si>
    <t>0303 19</t>
  </si>
  <si>
    <t>Frozen salmonidae (excl. trout and Pacific, Atlantic and Danube salmon)</t>
  </si>
  <si>
    <t>152849</t>
  </si>
  <si>
    <t>030321000080</t>
  </si>
  <si>
    <t>0303 14</t>
  </si>
  <si>
    <t>-- Trout (Salmo trutta, Oncorhynchus mykiss, Oncorhynchus clarki, Oncorhynchus aguabonita, Oncorhynchus gilae, Oncorhynchus apache and Oncorhynchus chrysogaster)</t>
  </si>
  <si>
    <t>Frozen trout "Salmo trutta, Oncorhynchus mykiss, Oncorhynchus clarki, Oncorhynchus aguabonita, Oncorhynchus gilae, Oncorhynchus apache and Oncorhynchus chrysogaster"(2012-2500)</t>
  </si>
  <si>
    <t>0303 12</t>
  </si>
  <si>
    <t>-- Other Pacific salmon (Oncorhynchus gorbuscha, Oncorhynchus keta, Oncorhynchus tschawytscha, Oncorhynchus kisutch, Oncorhynchus masou and Oncorhynchus rhodurus)</t>
  </si>
  <si>
    <t>Frozen Pacific salmon (excl. sockeye salmon "red salmon")</t>
  </si>
  <si>
    <t>152850</t>
  </si>
  <si>
    <t>030322000080</t>
  </si>
  <si>
    <t>0303 13</t>
  </si>
  <si>
    <t>Frozen, Atlantic salmon "Salmo salar" and Danube salmon "Hucho hucho"(2012-2500)</t>
  </si>
  <si>
    <t>152872</t>
  </si>
  <si>
    <t>030375000080</t>
  </si>
  <si>
    <t>0303 81</t>
  </si>
  <si>
    <t>Frozen dogfish and other sharks(2012-2500)</t>
  </si>
  <si>
    <t>0303 92</t>
  </si>
  <si>
    <t>Frozen shark fins(2017-2500)</t>
  </si>
  <si>
    <t>152873</t>
  </si>
  <si>
    <t>030376000080</t>
  </si>
  <si>
    <t>0303 26</t>
  </si>
  <si>
    <t>Frozen eels "Anguilla spp."(2012-2500)</t>
  </si>
  <si>
    <t>152874</t>
  </si>
  <si>
    <t>030377000080</t>
  </si>
  <si>
    <t>0303 84</t>
  </si>
  <si>
    <t>Frozen sea bass "Dicentrarchus spp."(2012-2500)</t>
  </si>
  <si>
    <t>152876</t>
  </si>
  <si>
    <t>030379000080</t>
  </si>
  <si>
    <t>0303 23</t>
  </si>
  <si>
    <t>Frozen tilapia "Oreochromis spp."(2012-2500)</t>
  </si>
  <si>
    <t>0303 24</t>
  </si>
  <si>
    <t>Frozen catfish "Pangasius spp., Silurus spp., Clarias spp., Ictalurus spp."(2012-2500)</t>
  </si>
  <si>
    <t>0303 25</t>
  </si>
  <si>
    <t>Frozen carp "Cyprinus spp., Carassius spp., Ctenopharyngodon idellus, Hypophthalmichthys spp., Cirrhinus spp., Mylopharyngodon piceus, Catla catla, Labeo spp., Osteochilus hasselti, Leptobarbus hoeveni, Megalobrama spp."(2012-2500)</t>
  </si>
  <si>
    <t>0303 29</t>
  </si>
  <si>
    <t>Frozen, Nile perch (Lates niloticus) and snakeheads (Channa spp.)(1988-2500)</t>
  </si>
  <si>
    <t>0303 56</t>
  </si>
  <si>
    <t>Frozen cobia "Rachycentron canadum"(2012-2500)</t>
  </si>
  <si>
    <t>0303 82</t>
  </si>
  <si>
    <t>Frozen rays and skates "Rajidae"(2012-2500)</t>
  </si>
  <si>
    <t>0303 89</t>
  </si>
  <si>
    <t>Frozen fish, n.e.s.(2012-2500)</t>
  </si>
  <si>
    <t>152879</t>
  </si>
  <si>
    <t>030410000080</t>
  </si>
  <si>
    <t>030400000080</t>
  </si>
  <si>
    <t>0304 31</t>
  </si>
  <si>
    <t>304</t>
  </si>
  <si>
    <t>Fresh or chilled fillets of tilapia "Oreochromis spp."(2012-2500)</t>
  </si>
  <si>
    <t>0304 32</t>
  </si>
  <si>
    <t>Fresh or chilled fillets of catfish "Pangasius spp., Silurus spp., Clarias spp., Ictalurus spp."(2012-2500)</t>
  </si>
  <si>
    <t>0304 33</t>
  </si>
  <si>
    <t>-- Nile perch (Lates niloticus)</t>
  </si>
  <si>
    <t>Fresh or chilled fillets of Nile perch "Lates niloticus"(2012-2500)</t>
  </si>
  <si>
    <t>0304 39</t>
  </si>
  <si>
    <t>Fresh or chilled fillets of carp "Cyprinus spp., Carassius spp., Ctenopharyngodon idellus, Hypophthalmichthys spp., Cirrhinus spp., Mylopharyngodon piceus, Catla catla, Labeo spp., Osteochilus hasselti, Leptobarbus hoeveni, Megalobrama spp.", eels "Anguilla spp." and snakeheads "Channa spp."(2012-2500)</t>
  </si>
  <si>
    <t>0304 41</t>
  </si>
  <si>
    <t>-- Pacific salmon (Oncorhynchus nerka, Oncorhynchus gorbuscha, Oncorhynchus keta, Oncorhynchus tschawytscha, Oncorhynchus kisutch, Oncorhynchus masou and Oncorhynchus rhodurus), Atlantic salmon (Salmo salar) and Danube salmon (Hucho hucho)</t>
  </si>
  <si>
    <t>Fresh or chilled fillets of Pacific salmon "Oncorhynchus nerka, Oncorhynchus gorbuscha, Oncorhynchus keta, Oncorhynchus tschawytscha, Oncorhynchus kisutch, Oncorhynchus masou and Oncorhynchus rhodurus", Atlantic salmon "Salmo salar" and Danube salmon "Hucho hucho"(2012-2500)</t>
  </si>
  <si>
    <t>0304 42</t>
  </si>
  <si>
    <t>Fresh or chilled fillets of trout "Salmo trutta, Oncorhynchus mykiss, Oncorhynchus clarki, Oncorhynchus aguabonita, Oncorhynchus gilae, Oncorhynchus apache and Oncorhynchus chrysogaster"(2012-2500)</t>
  </si>
  <si>
    <t>0304 47</t>
  </si>
  <si>
    <t>Fresh or chilled fillets of dogfish and other sharks(2017-2500)</t>
  </si>
  <si>
    <t>0304 48</t>
  </si>
  <si>
    <t>Fresh or chilled fillets of rays and skates "Rajidae"(2017-2500)</t>
  </si>
  <si>
    <t>0304 49</t>
  </si>
  <si>
    <t>Fresh or chilled fillets of fish, n.e.s.(2012-2500)</t>
  </si>
  <si>
    <t>152880</t>
  </si>
  <si>
    <t>030420000080</t>
  </si>
  <si>
    <t>0304 61</t>
  </si>
  <si>
    <t>Frozen fillets of tilapia "Oreochromis spp."(2012-2500)</t>
  </si>
  <si>
    <t>0304 62</t>
  </si>
  <si>
    <t>Frozen fillets of catfish "Pangasius spp., Silurus spp., Clarias spp., Ictalurus spp."(2012-2500)</t>
  </si>
  <si>
    <t>0304 63</t>
  </si>
  <si>
    <t>Frozen fillets of Nile perch "Lates niloticus"(2012-2500)</t>
  </si>
  <si>
    <t>0304 69</t>
  </si>
  <si>
    <t>Frozen fillets of carp "Cyprinus spp., Carassius spp., Ctenopharyngodon idellus, Hypophthalmichthys spp., Cirrhinus spp., Mylopharyngodon piceus, Catla catla, Labeo spp., Osteochilus hasselti, Leptobarbus hoeveni, Megalobrama spp.", eels "Anguilla spp." and snakeheads "Channa spp."(2012-2500)</t>
  </si>
  <si>
    <t>0304 81</t>
  </si>
  <si>
    <t>Frozen fillets of Pacific salmon "Oncorhynchus nerka, Oncorhynchus gorbuscha, Oncorhynchus keta, Oncorhynchus tschawytscha, Oncorhynchus kisutch, Oncorhynchus masou and Oncorhynchus rhodurus", Atlantic salmon "Salmo salar" and Danube salmon "Hucho hucho"(2012-2500)</t>
  </si>
  <si>
    <t>0304 82</t>
  </si>
  <si>
    <t>Frozen fillets of trout "Salmo trutta, Oncorhynchus mykiss, Oncorhynchus clarki, Oncorhynchus aguabonita, Oncorhynchus gilae, Oncorhynchus apache and Oncorhynchus chrysogaster"(2012-2500)</t>
  </si>
  <si>
    <t>0304 88</t>
  </si>
  <si>
    <t>-- Dogfish, other sharks, rays and skates (Rajidae)</t>
  </si>
  <si>
    <t>Frozen fillets of dogfish, other sharks, rays and skates "Rajidae"(2017-2500)</t>
  </si>
  <si>
    <t>0304 89</t>
  </si>
  <si>
    <t>Frozen fish fillets, n.e.s.(2012-2500)</t>
  </si>
  <si>
    <t>152885</t>
  </si>
  <si>
    <t>030530000080</t>
  </si>
  <si>
    <t>030500000080</t>
  </si>
  <si>
    <t>0305 31</t>
  </si>
  <si>
    <t>305</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</si>
  <si>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</si>
  <si>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Fillets, dried, salted or in brine, but not smoked,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spp."(2012-2500)</t>
  </si>
  <si>
    <t>0305 39</t>
  </si>
  <si>
    <t>Fish fillets, dried, salted or in brine, but not smoked (excl. tilapia, catfish, carp, eels, Nile perch, snakeheads and fish of the families Bregmacerotidae, Euclichthyidae, Gadidae, Macrouridae, Melanonidae, Merlucciidae, Moridae and Muraenolepididae)(2012-2500)</t>
  </si>
  <si>
    <t>152887</t>
  </si>
  <si>
    <t>030541000080</t>
  </si>
  <si>
    <t>0305 41</t>
  </si>
  <si>
    <t>- - Pacific salmon (Oncorhynchus nerka, Oncorhynchus gorbuscha, Oncorhynchus keta, Oncorhynchus tschawytscha, Oncorhynchus kisutch, Oncorhynchus masou and Oncorhynchus rhodurus), Atlantic salmon (Salmo salar) and Danube salmon (Hucho hucho)</t>
  </si>
  <si>
    <t>Pacific salmon "Oncorhynchus nerka, Oncorhynchus gorbuscha, Oncorhynchus keta, Oncorhynchus tschawytscha, Oncorhynchus kisutch, Oncorhynchus masou and Oncorhynchus rhodurus", Atlantic salmon "Salmo salar" and Danube salmon "Hucho hucho", smoked, incl. fillets</t>
  </si>
  <si>
    <t>0305 43</t>
  </si>
  <si>
    <t>Smoked trout "Salmo trutta, Oncorhynchus mykiss, Oncorhynchus clarki, Oncorhynchus aguabonita, Oncorhynchus gilae, Oncorhynchus apache and Oncorhynchus chrysogaster", incl. fillets (excl. offal)</t>
  </si>
  <si>
    <t>0305 44</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</si>
  <si>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</si>
  <si>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Smoked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incl. fillets (excl. offal)</t>
  </si>
  <si>
    <t>152889</t>
  </si>
  <si>
    <t>030549000080</t>
  </si>
  <si>
    <t>0305 49</t>
  </si>
  <si>
    <t>Smoked fish, incl. fillets (excl. Pacific salmon, Atlantic salmon, Danube salmon and herrings)</t>
  </si>
  <si>
    <t>0305 52</t>
  </si>
  <si>
    <t>-- 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</si>
  <si>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Dried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even salted but not smoked (excl. fillets and offal)</t>
  </si>
  <si>
    <t>152892</t>
  </si>
  <si>
    <t>030559000080</t>
  </si>
  <si>
    <t>0305 59</t>
  </si>
  <si>
    <t>Dried fish, salted, not smoked (excl. cod and other fillets)</t>
  </si>
  <si>
    <t>0305 64</t>
  </si>
  <si>
    <t>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salted or in brine only (excl. fillets and offal)</t>
  </si>
  <si>
    <t>152897</t>
  </si>
  <si>
    <t>030569000080</t>
  </si>
  <si>
    <t>0305 69</t>
  </si>
  <si>
    <t>Fish, salted or in brine only (excl. herrings, cod, anchovies and fillets in general)</t>
  </si>
  <si>
    <t>0305 71</t>
  </si>
  <si>
    <t>Shark fins, smoked, dried, salted or in brine</t>
  </si>
  <si>
    <t>152900</t>
  </si>
  <si>
    <t>030611000080</t>
  </si>
  <si>
    <t>0306 11</t>
  </si>
  <si>
    <t>306</t>
  </si>
  <si>
    <t>- - Rock lobster and other sea crawfish (Palinurus spp., Panulirus spp., Jasus spp.)</t>
  </si>
  <si>
    <t>Frozen rock lobster and other sea crawfish "Palinurus spp.", "Panulirus spp." and "Jasus spp.", whether in shell or not, incl. rock lobster and other sea crawfish in shell, cooked by steaming or by boiling in water</t>
  </si>
  <si>
    <t>152901</t>
  </si>
  <si>
    <t>030612000080</t>
  </si>
  <si>
    <t>0306 12</t>
  </si>
  <si>
    <t>- - Lobsters (Homarus spp.)</t>
  </si>
  <si>
    <t>Frozen lobsters "Homarus spp.", whether in shell or not, incl. lobsters in shell, cooked by steaming or by boiling in water</t>
  </si>
  <si>
    <t>152902</t>
  </si>
  <si>
    <t>030613000080</t>
  </si>
  <si>
    <t>0306 16</t>
  </si>
  <si>
    <t>Frozen cold-water shrimps and prawns "Pandalus spp., Crangon crangon", even smoked, whether in shell or not, incl. shrimps and prawns in shell, cooked by steaming or by boiling in water(2012-2500)</t>
  </si>
  <si>
    <t>0306 17</t>
  </si>
  <si>
    <t>Frozen shrimps and prawns, even smoked, whether in shell or not, incl. shrimps and prawns in shell, cooked by steaming or by boiling in water (excl. cold-water shrimps and prawns)(2012-2500)</t>
  </si>
  <si>
    <t>152903</t>
  </si>
  <si>
    <t>030614000080</t>
  </si>
  <si>
    <t>0306 14</t>
  </si>
  <si>
    <t>- - Crabs</t>
  </si>
  <si>
    <t>Frozen crabs, whether in shell or not, incl. crabs in shell, cooked by steaming or by boiling in water</t>
  </si>
  <si>
    <t>0306 15</t>
  </si>
  <si>
    <t>-- Norway lobsters (Nephrops norvegicus)</t>
  </si>
  <si>
    <t>Frozen Norway lobsters "Nephrops norvegicus", even smoked, whether in shell or not, incl. lobsters in shell, cooked by steaming or by boiling in water</t>
  </si>
  <si>
    <t>152904</t>
  </si>
  <si>
    <t>030619000080</t>
  </si>
  <si>
    <t>030600000080</t>
  </si>
  <si>
    <t>0306 19</t>
  </si>
  <si>
    <t>- - Other, including flours, meals and pellets of crustaceans, fit for human consumption</t>
  </si>
  <si>
    <t>Frozen crustaceans, fit for human consumption, whether in shell or not, incl. crustaceans in shell, cooked beforehand by steaming or by boiling in water (excl. rock lobster and other sea crawfish, lobsters, shrimps, prawns and crabs); frozen flours, meals, and pellets of crustaceans, fit for human consumption</t>
  </si>
  <si>
    <t>152906</t>
  </si>
  <si>
    <t>030621000080</t>
  </si>
  <si>
    <t>0306 31</t>
  </si>
  <si>
    <t>-- Rock lobster and other sea crawfish (Palinurus spp., Panulirus spp., Jasus spp.)</t>
  </si>
  <si>
    <t>Rock lobster and other sea crawfish "Palinurus spp., Panulirus spp. and Jasus spp.", whether in shell or not, live, fresh or chilled(2017-2500)</t>
  </si>
  <si>
    <t>0306 91</t>
  </si>
  <si>
    <t>Rock lobster and other sea crawfish "Palinurus spp., Panulirus spp. and Jasus spp.", whether in shell or not, dried, salted, smoked or in brine, incl. in shell, cooked by steaming or by boiling in water(2017-2500)</t>
  </si>
  <si>
    <t>152907</t>
  </si>
  <si>
    <t>030622000080</t>
  </si>
  <si>
    <t>0306 32</t>
  </si>
  <si>
    <t>-- Lobsters (Homarus spp.)</t>
  </si>
  <si>
    <t>Lobsters "Homarus spp.", whether in shell or not, live, fresh or chilled(2017-2500)</t>
  </si>
  <si>
    <t>0306 92</t>
  </si>
  <si>
    <t>Lobsters "Homarus spp.", whether in shell or not, dried, salted, smoked or in brine, incl. lobsters in shell, cooked by steaming or by boiling in water(2017-2500)</t>
  </si>
  <si>
    <t>152908</t>
  </si>
  <si>
    <t>030623000080</t>
  </si>
  <si>
    <t>0306 35</t>
  </si>
  <si>
    <t>-- Cold-water shrimps and prawns (Pandalus spp., Crangon crangon)</t>
  </si>
  <si>
    <t>Cold-water shrimps and prawns "Pandalus spp., Crangon crangon", whether in shell or not, live, fresh or chilled(2017-2500)</t>
  </si>
  <si>
    <t>0306 36</t>
  </si>
  <si>
    <t>-- Other shrimps and prawns</t>
  </si>
  <si>
    <t>Shrimps and prawns, whether in shell or not, live, fresh or chilled (excl. cold-water shrimps and prawns "Pandalus spp., Crangon crangon")(2017-2500)</t>
  </si>
  <si>
    <t>0306 95</t>
  </si>
  <si>
    <t>-- Shrimps and prawns</t>
  </si>
  <si>
    <t>Shrimps and prawns, whether in shell or not, dried, salted, smoked or in brine, incl. ones in shell, cooked by steaming or by boiling in water(2017-2500)</t>
  </si>
  <si>
    <t>152909</t>
  </si>
  <si>
    <t>030624000080</t>
  </si>
  <si>
    <t>0306 33</t>
  </si>
  <si>
    <t>-- Crabs</t>
  </si>
  <si>
    <t>Crabs, whether in shell or not, live, fresh or chilled(2017-2500)</t>
  </si>
  <si>
    <t>0306 93</t>
  </si>
  <si>
    <t>Crabs, whether in shell or not, dried, salted, smoked or in brine, incl. crabs in shell, cooked by steaming or by boiling in water(2017-2500)</t>
  </si>
  <si>
    <t>152910</t>
  </si>
  <si>
    <t>030629000080</t>
  </si>
  <si>
    <t>0306 34</t>
  </si>
  <si>
    <t>Norway lobsters "Nephrops norvegicus", whether in shell or not, live, fresh or chilled(2017-2500)</t>
  </si>
  <si>
    <t>0306 39</t>
  </si>
  <si>
    <t>-- Other, including flours, meals and pellets of crustaceans, fit for human consumption</t>
  </si>
  <si>
    <t>Crustaceans, fit for human consumption, whether in shell or not, live, fresh or chilled (excl. rock lobster and other sea crawfish, lobsters, crabs, Norway lobsters, shrimps and prawns); flours, meals and pellets of crustaceans, fit for human consumption, fresh or chilled(2017-2500)</t>
  </si>
  <si>
    <t>0306 94</t>
  </si>
  <si>
    <t>Norway lobsters "Nephrops norvegicus", whether in shell or not, dried, salted, smoked or in brine, incl. lobsters in shell, cooked by steaming or by boiling in water(2017-2500)</t>
  </si>
  <si>
    <t>0306 99</t>
  </si>
  <si>
    <t>Crustaceans, fit for human consumption, whether in shell or not, dried, salted, smoked or in brine, incl. crustaceans in shell, cooked by steaming or by boiling in water (excl. rock lobster and other sea crawfish, lobsters, crabs, Norway lobsters, shrimps and prawns); flours, meals and pellets of crustaceans, dried, salted, smoked or in brine, fit for human consumption(2017-2500)</t>
  </si>
  <si>
    <t>152931</t>
  </si>
  <si>
    <t>040110000080</t>
  </si>
  <si>
    <t>040100000080</t>
  </si>
  <si>
    <t>0401 10</t>
  </si>
  <si>
    <t xml:space="preserve"> - Of a fat content, by weight, not exceeding 1 %</t>
  </si>
  <si>
    <t>Milk and cream of a fat content by weight of &lt;= 1%, not concentrated nor containing added sugar or other sweetening matter</t>
  </si>
  <si>
    <t>152932</t>
  </si>
  <si>
    <t>040120000080</t>
  </si>
  <si>
    <t>0401 20</t>
  </si>
  <si>
    <t xml:space="preserve"> - Of a fat content, by weight, exceeding 1 % but not exceeding 6 %</t>
  </si>
  <si>
    <t>Milk and cream of a fat content by weight of &gt; 1% but &lt;= 6%, not concentrated nor containing added sugar or other sweetening matter</t>
  </si>
  <si>
    <t>152933</t>
  </si>
  <si>
    <t>040130000080</t>
  </si>
  <si>
    <t>0401 40</t>
  </si>
  <si>
    <t xml:space="preserve"> - Of a fat content, by weight, exceeding 6 % but not exceeding 10%</t>
  </si>
  <si>
    <t>Milk and cream of a fat content by weight of &gt; 6% but &lt;10%, not concentrated nor containing added sugar or other sweetening matter</t>
  </si>
  <si>
    <t>0401 50</t>
  </si>
  <si>
    <t xml:space="preserve"> - Of a fat content, by weight, exceeding 10%</t>
  </si>
  <si>
    <t>Milk and cream of a fat content by weight of &gt; 10%, not concentrated nor containing added sugar or other sweetening matter</t>
  </si>
  <si>
    <t>152935</t>
  </si>
  <si>
    <t>040210000080</t>
  </si>
  <si>
    <t>040200000080</t>
  </si>
  <si>
    <t>0402 10</t>
  </si>
  <si>
    <t xml:space="preserve"> - In powder, granules or other solid forms, of a fat content, by weight, not exceeding 1,5 %</t>
  </si>
  <si>
    <t>Milk and cream in solid forms, of a fat content by weight of &lt;= 1,5%</t>
  </si>
  <si>
    <t>152937</t>
  </si>
  <si>
    <t>040221000080</t>
  </si>
  <si>
    <t>0402 21</t>
  </si>
  <si>
    <t xml:space="preserve"> -  - Not containing added sugar or other sweetening matter</t>
  </si>
  <si>
    <t>Milk and cream in solid forms, of a fat content by weight of &gt; 1,5%, unsweetened</t>
  </si>
  <si>
    <t>152938</t>
  </si>
  <si>
    <t>040229000080</t>
  </si>
  <si>
    <t>0402 29</t>
  </si>
  <si>
    <t xml:space="preserve"> -  - Other</t>
  </si>
  <si>
    <t>Milk and cream in solid forms, of a fat content by weight of &gt; 1,5%, sweetened</t>
  </si>
  <si>
    <t>152940</t>
  </si>
  <si>
    <t>040291000080</t>
  </si>
  <si>
    <t>0402 91</t>
  </si>
  <si>
    <t>Milk and cream, concentrated but unsweetened (excl. in solid forms)</t>
  </si>
  <si>
    <t>152941</t>
  </si>
  <si>
    <t>040299000080</t>
  </si>
  <si>
    <t>0402 99</t>
  </si>
  <si>
    <t>Milk and cream, concentrated and sweetened (excl. in solid forms)</t>
  </si>
  <si>
    <t>152943</t>
  </si>
  <si>
    <t>040310000080</t>
  </si>
  <si>
    <t>040300000080</t>
  </si>
  <si>
    <t>0403 10</t>
  </si>
  <si>
    <t xml:space="preserve"> - Yoghurt</t>
  </si>
  <si>
    <t>Yogurt, whether or not flavoured or containing added sugar or other sweetening matter, fruits, nuts or cocoa</t>
  </si>
  <si>
    <t>152944</t>
  </si>
  <si>
    <t>040390000080</t>
  </si>
  <si>
    <t>0403 90</t>
  </si>
  <si>
    <t xml:space="preserve"> - Other</t>
  </si>
  <si>
    <t>Buttermilk, curdled milk and cream, kephir and other fermented or acidified milk and cream, whether or not concentrated or flavoured or containing added sugar or other sweetening matter, fruits, nuts or cocoa (excl. yogurt)</t>
  </si>
  <si>
    <t>152946</t>
  </si>
  <si>
    <t>040410000080</t>
  </si>
  <si>
    <t>040400000080</t>
  </si>
  <si>
    <t>0404 10</t>
  </si>
  <si>
    <t xml:space="preserve"> - Whey and modified whey, whether or not concentrated or containing added sugar or other sweetening matter</t>
  </si>
  <si>
    <t>Whey and modified whey, whether or not concentrated or containing added sugar or other sweetening matter</t>
  </si>
  <si>
    <t>152947</t>
  </si>
  <si>
    <t>040490000080</t>
  </si>
  <si>
    <t>0404 90</t>
  </si>
  <si>
    <t>Products consisting of natural milk constituents, whether or not sweetened, n.e.s.</t>
  </si>
  <si>
    <t>152949</t>
  </si>
  <si>
    <t>040510000080</t>
  </si>
  <si>
    <t>040500000080</t>
  </si>
  <si>
    <t>0405 10</t>
  </si>
  <si>
    <t xml:space="preserve"> - Butter</t>
  </si>
  <si>
    <t>Butter (excl. dehydrated butter and ghee)</t>
  </si>
  <si>
    <t>152953</t>
  </si>
  <si>
    <t>040610000080</t>
  </si>
  <si>
    <t>040600000080</t>
  </si>
  <si>
    <t>0406 10</t>
  </si>
  <si>
    <t xml:space="preserve"> - Fresh (unripened or uncured) cheese, including whey cheese, and curd</t>
  </si>
  <si>
    <t>Fresh cheese, i.e. unripened or uncured cheese, incl. whey cheese, and curd</t>
  </si>
  <si>
    <t>152954</t>
  </si>
  <si>
    <t>040620000080</t>
  </si>
  <si>
    <t>0406 20</t>
  </si>
  <si>
    <t xml:space="preserve"> - Grated or powdered cheese, of all kinds</t>
  </si>
  <si>
    <t>Grated or powdered cheese</t>
  </si>
  <si>
    <t>152955</t>
  </si>
  <si>
    <t>040630000080</t>
  </si>
  <si>
    <t>0406 30</t>
  </si>
  <si>
    <t xml:space="preserve"> - Processed cheese, not grated or powdered</t>
  </si>
  <si>
    <t>Processed cheese, not grated or powdered</t>
  </si>
  <si>
    <t>152956</t>
  </si>
  <si>
    <t>040640000080</t>
  </si>
  <si>
    <t>0406 40</t>
  </si>
  <si>
    <t xml:space="preserve"> - Blue-veined cheese</t>
  </si>
  <si>
    <t>Blue-veined cheese</t>
  </si>
  <si>
    <t>152957</t>
  </si>
  <si>
    <t>040690000080</t>
  </si>
  <si>
    <t>0406 90</t>
  </si>
  <si>
    <t xml:space="preserve"> - Other cheese</t>
  </si>
  <si>
    <t>Cheese (excl. fresh cheese, incl. whey cheese, not fermented, curd, processed cheese, blue-veined cheese, and grated or powdered cheese)</t>
  </si>
  <si>
    <t>153062</t>
  </si>
  <si>
    <t>071120000080</t>
  </si>
  <si>
    <t>071100000080</t>
  </si>
  <si>
    <t>0711 20</t>
  </si>
  <si>
    <t xml:space="preserve"> - Olives</t>
  </si>
  <si>
    <t>Olives, provisionally preserved, e.g. by sulphur dioxide gas, in brine, in sulphur water or in other preservative solutions, but unsuitable in that state for immediate consumption</t>
  </si>
  <si>
    <t>153063</t>
  </si>
  <si>
    <t>071130000080</t>
  </si>
  <si>
    <t xml:space="preserve">0711 90 </t>
  </si>
  <si>
    <t xml:space="preserve"> - Other vegetables; mixtures of vegetables</t>
  </si>
  <si>
    <t>Vegetables and mixtures of vegetables provisionally preserved, e.g. by sulphur dioxide gas, in brine, in sulphur water or in other preservative solutions, but unsuitable in that state for immediate consumption (excl. olives, cucumbers, gherkins, mushrooms and truffles, not mixed)(1988-2500)</t>
  </si>
  <si>
    <t>153064</t>
  </si>
  <si>
    <t>071140000080</t>
  </si>
  <si>
    <t xml:space="preserve">0711 40 </t>
  </si>
  <si>
    <t xml:space="preserve"> - Cucumbers and gherkins</t>
  </si>
  <si>
    <t>Cucumbers and gherkins provisionally preserved, e.g. by sulphur dioxide gas, in brine, in sulphur water or in other preservative solutions, but unsuitable in that state for immediate consumption</t>
  </si>
  <si>
    <t>153138</t>
  </si>
  <si>
    <t>080810000080</t>
  </si>
  <si>
    <t>080800000080</t>
  </si>
  <si>
    <t>0808 10</t>
  </si>
  <si>
    <t xml:space="preserve"> - Apples</t>
  </si>
  <si>
    <t>Fresh apples</t>
  </si>
  <si>
    <t>0808 30</t>
  </si>
  <si>
    <t xml:space="preserve"> - Pears</t>
  </si>
  <si>
    <t>Fresh pears</t>
  </si>
  <si>
    <t>0808 40</t>
  </si>
  <si>
    <t xml:space="preserve"> - Quinces</t>
  </si>
  <si>
    <t>Fresh quinces</t>
  </si>
  <si>
    <t>153141</t>
  </si>
  <si>
    <t>080910000080</t>
  </si>
  <si>
    <t>080900000080</t>
  </si>
  <si>
    <t xml:space="preserve">0809 10 </t>
  </si>
  <si>
    <t xml:space="preserve"> - Apricots</t>
  </si>
  <si>
    <t>Fresh apricots</t>
  </si>
  <si>
    <t>153142</t>
  </si>
  <si>
    <t>080920000080</t>
  </si>
  <si>
    <t>0809 21</t>
  </si>
  <si>
    <t xml:space="preserve"> - Sour cherries</t>
  </si>
  <si>
    <t>Fresh sour cherries "Prunus cerasus"(2012-2500)</t>
  </si>
  <si>
    <t>0809 29</t>
  </si>
  <si>
    <t xml:space="preserve"> - Cherries</t>
  </si>
  <si>
    <t>Fresh cherries (excl. sour cherries)(2012-2500)</t>
  </si>
  <si>
    <t>153143</t>
  </si>
  <si>
    <t>080930000080</t>
  </si>
  <si>
    <t>0809 30</t>
  </si>
  <si>
    <t xml:space="preserve"> - Peaches, including nectarines</t>
  </si>
  <si>
    <t>Fresh peaches, incl. nectarines</t>
  </si>
  <si>
    <t>153144</t>
  </si>
  <si>
    <t>080940000080</t>
  </si>
  <si>
    <t>0809 40</t>
  </si>
  <si>
    <t xml:space="preserve"> - Plums and sloes</t>
  </si>
  <si>
    <t>Fresh plums and sloes</t>
  </si>
  <si>
    <t>153161</t>
  </si>
  <si>
    <t>081310000080</t>
  </si>
  <si>
    <t>081300000080</t>
  </si>
  <si>
    <t xml:space="preserve">0813 10 </t>
  </si>
  <si>
    <t>Dried apricots</t>
  </si>
  <si>
    <t>153162</t>
  </si>
  <si>
    <t>081320000080</t>
  </si>
  <si>
    <t xml:space="preserve">0813 20 </t>
  </si>
  <si>
    <t xml:space="preserve"> - Prunes</t>
  </si>
  <si>
    <t>Dried prunes</t>
  </si>
  <si>
    <t>153163</t>
  </si>
  <si>
    <t>081330000080</t>
  </si>
  <si>
    <t xml:space="preserve">0813 30 </t>
  </si>
  <si>
    <t>Dried apples</t>
  </si>
  <si>
    <t>153164</t>
  </si>
  <si>
    <t>081340000080</t>
  </si>
  <si>
    <t>0813 40</t>
  </si>
  <si>
    <t xml:space="preserve"> - Other fruit</t>
  </si>
  <si>
    <t>Dried peaches, pears, papaws "papayas", tamarinds and other edible fruits (excl. nuts, bananas, dates, figs, pineapples, avocadoes, guavas, mangoes, mangosteens, citrus fruit, grapes apricots, prunes and apples, unmixed)</t>
  </si>
  <si>
    <t>153165</t>
  </si>
  <si>
    <t>081350000080</t>
  </si>
  <si>
    <t>0813 50</t>
  </si>
  <si>
    <t xml:space="preserve"> - Mixtures of nuts or dried fruits of this chapter</t>
  </si>
  <si>
    <t>Mixtures of nuts or dried fruits</t>
  </si>
  <si>
    <t>153236</t>
  </si>
  <si>
    <t>110220000080</t>
  </si>
  <si>
    <t>110200000080</t>
  </si>
  <si>
    <t>1102 20</t>
  </si>
  <si>
    <t xml:space="preserve"> - Maize (corn) flour</t>
  </si>
  <si>
    <t>Maize "corn" flour</t>
  </si>
  <si>
    <t>153238</t>
  </si>
  <si>
    <t>110290000080</t>
  </si>
  <si>
    <t>1102 90</t>
  </si>
  <si>
    <t>Cereal flours (excl. wheat, meslin, rye, maize and rice)</t>
  </si>
  <si>
    <t>153241</t>
  </si>
  <si>
    <t>110311000080</t>
  </si>
  <si>
    <t>110300000080</t>
  </si>
  <si>
    <t>1103 11</t>
  </si>
  <si>
    <t xml:space="preserve"> -  - Of wheat</t>
  </si>
  <si>
    <t>Groats and meal of wheat</t>
  </si>
  <si>
    <t>153242</t>
  </si>
  <si>
    <t>110313000080</t>
  </si>
  <si>
    <t>1103 13</t>
  </si>
  <si>
    <t xml:space="preserve"> -  - Of maize (corn)</t>
  </si>
  <si>
    <t>Groats and meal of maize "corn"</t>
  </si>
  <si>
    <t>153243</t>
  </si>
  <si>
    <t>110319000080</t>
  </si>
  <si>
    <t>1103 19</t>
  </si>
  <si>
    <t xml:space="preserve"> -  - Of other cereals</t>
  </si>
  <si>
    <t>Groats and meal of cereals (excl. wheat and maize)</t>
  </si>
  <si>
    <t>153244</t>
  </si>
  <si>
    <t>110320000080</t>
  </si>
  <si>
    <t>1103 20</t>
  </si>
  <si>
    <t xml:space="preserve"> - Pellets</t>
  </si>
  <si>
    <t>Pellets</t>
  </si>
  <si>
    <t>153247</t>
  </si>
  <si>
    <t>110412000080</t>
  </si>
  <si>
    <t>110400000080</t>
  </si>
  <si>
    <t>1104 12</t>
  </si>
  <si>
    <t xml:space="preserve"> -  - Of oats</t>
  </si>
  <si>
    <t>Rolled or flaked grains of oats</t>
  </si>
  <si>
    <t>153248</t>
  </si>
  <si>
    <t>110419000080</t>
  </si>
  <si>
    <t>1104 19</t>
  </si>
  <si>
    <t>Rolled or flaked grains of cereals (excl. barley and oats)</t>
  </si>
  <si>
    <t>153250</t>
  </si>
  <si>
    <t>110422000080</t>
  </si>
  <si>
    <t>1104 22</t>
  </si>
  <si>
    <t>Hulled, pearled, sliced, kibbled or otherwise worked oat grains (excl. oat flour)</t>
  </si>
  <si>
    <t>153251</t>
  </si>
  <si>
    <t>110423000080</t>
  </si>
  <si>
    <t>1104 23</t>
  </si>
  <si>
    <t>Hulled, pearled, sliced, kibbled or otherwise worked maize grains (excl. maize flour)</t>
  </si>
  <si>
    <t>153252</t>
  </si>
  <si>
    <t>110429000080</t>
  </si>
  <si>
    <t>1104 29</t>
  </si>
  <si>
    <t>Grains of cereals, hulled, pearled, sliced, kibbled or otherwise worked (excl. oats and maize, grain flour and husked and semi- or wholly milled rice and broken rice)</t>
  </si>
  <si>
    <t>153253</t>
  </si>
  <si>
    <t>110430000080</t>
  </si>
  <si>
    <t>1104 30</t>
  </si>
  <si>
    <t xml:space="preserve"> - Germ of cereals, whole, rolled, flaked or ground</t>
  </si>
  <si>
    <t>Germ of cereals, whole, rolled, flaked or ground</t>
  </si>
  <si>
    <t>153262</t>
  </si>
  <si>
    <t>110710000080</t>
  </si>
  <si>
    <t>110700000080</t>
  </si>
  <si>
    <t>1107 10</t>
  </si>
  <si>
    <t xml:space="preserve"> - Not roasted</t>
  </si>
  <si>
    <t>Malt (excl. roasted)</t>
  </si>
  <si>
    <t>153263</t>
  </si>
  <si>
    <t>110720000080</t>
  </si>
  <si>
    <t xml:space="preserve">1107 20 </t>
  </si>
  <si>
    <t xml:space="preserve"> - Roasted</t>
  </si>
  <si>
    <t>Roasted malt</t>
  </si>
  <si>
    <t>153266</t>
  </si>
  <si>
    <t>110811000080</t>
  </si>
  <si>
    <t>110800000080</t>
  </si>
  <si>
    <t xml:space="preserve">1108 11 </t>
  </si>
  <si>
    <t xml:space="preserve"> -  - Wheat starch</t>
  </si>
  <si>
    <t>Wheat starch</t>
  </si>
  <si>
    <t>153267</t>
  </si>
  <si>
    <t>110812000080</t>
  </si>
  <si>
    <t xml:space="preserve">1108 12 </t>
  </si>
  <si>
    <t xml:space="preserve"> -  - Maize (corn) starch</t>
  </si>
  <si>
    <t>Maize starch</t>
  </si>
  <si>
    <t>153268</t>
  </si>
  <si>
    <t>110813000080</t>
  </si>
  <si>
    <t xml:space="preserve">1108 13 </t>
  </si>
  <si>
    <t xml:space="preserve"> -  - Potato starch</t>
  </si>
  <si>
    <t>Potato starch</t>
  </si>
  <si>
    <t>153269</t>
  </si>
  <si>
    <t>110814000080</t>
  </si>
  <si>
    <t xml:space="preserve">1108 14 </t>
  </si>
  <si>
    <t xml:space="preserve"> -  - Manioc (cassava) starch</t>
  </si>
  <si>
    <t>Manioc starch</t>
  </si>
  <si>
    <t>153270</t>
  </si>
  <si>
    <t>110819000080</t>
  </si>
  <si>
    <t>1108 19</t>
  </si>
  <si>
    <t xml:space="preserve"> -  - Other starches</t>
  </si>
  <si>
    <t>Starch (excl. wheat, maize, potato and manioc)</t>
  </si>
  <si>
    <t>153285</t>
  </si>
  <si>
    <t>120710000080</t>
  </si>
  <si>
    <t>120700000080</t>
  </si>
  <si>
    <t>1207 10</t>
  </si>
  <si>
    <t xml:space="preserve"> - Palm nuts and kernels</t>
  </si>
  <si>
    <t>Palm nuts and kernels, whether or not broken</t>
  </si>
  <si>
    <t>153286</t>
  </si>
  <si>
    <t>120720000080</t>
  </si>
  <si>
    <t>1207 21</t>
  </si>
  <si>
    <t xml:space="preserve"> - Seed</t>
  </si>
  <si>
    <t>Cotton seeds for sowing</t>
  </si>
  <si>
    <t>1207 29</t>
  </si>
  <si>
    <t>Cotton seeds (excl. for sowing)</t>
  </si>
  <si>
    <t>153287</t>
  </si>
  <si>
    <t>120730000080</t>
  </si>
  <si>
    <t>1207 30</t>
  </si>
  <si>
    <t xml:space="preserve"> - Castor oil seeds</t>
  </si>
  <si>
    <t>Castor oil seeds, whether or not broken</t>
  </si>
  <si>
    <t>153288</t>
  </si>
  <si>
    <t>120740000080</t>
  </si>
  <si>
    <t>1207 40</t>
  </si>
  <si>
    <t xml:space="preserve"> - Sesamum seeds</t>
  </si>
  <si>
    <t>Sesamum seeds, whether or not broken</t>
  </si>
  <si>
    <t>153289</t>
  </si>
  <si>
    <t>120750000080</t>
  </si>
  <si>
    <t>1207 50</t>
  </si>
  <si>
    <t xml:space="preserve"> - Mustard seeds</t>
  </si>
  <si>
    <t>Mustard seeds, whether or not broken</t>
  </si>
  <si>
    <t>153290</t>
  </si>
  <si>
    <t>120760000080</t>
  </si>
  <si>
    <t>1207 60</t>
  </si>
  <si>
    <t xml:space="preserve"> - Safflower seeds</t>
  </si>
  <si>
    <t>Safflower seeds, whether or not broken</t>
  </si>
  <si>
    <t>153325</t>
  </si>
  <si>
    <t>121291000080</t>
  </si>
  <si>
    <t>121200000080</t>
  </si>
  <si>
    <t>1212 91</t>
  </si>
  <si>
    <t xml:space="preserve"> -  - Sugar beet</t>
  </si>
  <si>
    <t>Sugar beet, fresh, chilled, frozen or dried, whether or not ground</t>
  </si>
  <si>
    <t>153326</t>
  </si>
  <si>
    <t>121299000080</t>
  </si>
  <si>
    <t>1212 99</t>
  </si>
  <si>
    <t>Fruit stones and kernels and other vegetable products, incl. unroasted chicory roots of the variety cichorium intybus sativum, of a kind used primarily for human consumption, n.e.s.</t>
  </si>
  <si>
    <t>153392</t>
  </si>
  <si>
    <t>151311000080</t>
  </si>
  <si>
    <t>151300000080</t>
  </si>
  <si>
    <t>1513 11</t>
  </si>
  <si>
    <t xml:space="preserve"> -  - Crude oil</t>
  </si>
  <si>
    <t>Crude coconut oil</t>
  </si>
  <si>
    <t>153393</t>
  </si>
  <si>
    <t>151319000080</t>
  </si>
  <si>
    <t>1513 19</t>
  </si>
  <si>
    <t>Coconut oil and its fractions, whether or not refined, but not chemically modified (excl. crude)</t>
  </si>
  <si>
    <t>153395</t>
  </si>
  <si>
    <t>151321000080</t>
  </si>
  <si>
    <t>1513 21</t>
  </si>
  <si>
    <t>Crude palm kernel and babassu oil</t>
  </si>
  <si>
    <t>153396</t>
  </si>
  <si>
    <t>151329000080</t>
  </si>
  <si>
    <t>1513 29</t>
  </si>
  <si>
    <t>Palm kernel and babassu oil and their fractions, whether or not refined, but not chemically modified (excl. crude)</t>
  </si>
  <si>
    <t>153446</t>
  </si>
  <si>
    <t>4</t>
  </si>
  <si>
    <t>160411000080</t>
  </si>
  <si>
    <t>160400000080</t>
  </si>
  <si>
    <t>1604 11</t>
  </si>
  <si>
    <t>1604</t>
  </si>
  <si>
    <t>- - Salmon</t>
  </si>
  <si>
    <t>Prepared or preserved salmon, whole or in pieces (excl. minced)</t>
  </si>
  <si>
    <t>153452</t>
  </si>
  <si>
    <t>160419000080</t>
  </si>
  <si>
    <t>1604 19</t>
  </si>
  <si>
    <t>Prepared or preserved fish, whole or in pieces (excl. minced and salmon, herrings, sardines, sardinella, brisling or sprats, tunas, skipjack and Atlantic bonito, bonito "sarda spp.", mackerel and anchovies)</t>
  </si>
  <si>
    <t>153453</t>
  </si>
  <si>
    <t>160420000080</t>
  </si>
  <si>
    <t>1604 20</t>
  </si>
  <si>
    <t>- Other prepared or preserved fish</t>
  </si>
  <si>
    <t>Prepared or preserved fish (excl. whole or in pieces)</t>
  </si>
  <si>
    <t>153456</t>
  </si>
  <si>
    <t>160510000080</t>
  </si>
  <si>
    <t>160500000080</t>
  </si>
  <si>
    <t>1605 10</t>
  </si>
  <si>
    <t>1605</t>
  </si>
  <si>
    <t>- Crab</t>
  </si>
  <si>
    <t>Crab, prepared or preserved</t>
  </si>
  <si>
    <t>1605 21</t>
  </si>
  <si>
    <t>- Shrimps and prawns</t>
  </si>
  <si>
    <t>Shrimps and prawns, prepared or preserved, not in airtight containers (exc. Smoked)</t>
  </si>
  <si>
    <t>153457</t>
  </si>
  <si>
    <t>160520000080</t>
  </si>
  <si>
    <t>1605 29</t>
  </si>
  <si>
    <t>Shrimps and prawns, prepared or preserved, in airtight containers (exc. Smoked)</t>
  </si>
  <si>
    <t>153458</t>
  </si>
  <si>
    <t>160530000080</t>
  </si>
  <si>
    <t>1605 30</t>
  </si>
  <si>
    <t>- Lobster</t>
  </si>
  <si>
    <t>Lobster, prepared or preserved</t>
  </si>
  <si>
    <t>153459</t>
  </si>
  <si>
    <t>160540000080</t>
  </si>
  <si>
    <t>1605 40</t>
  </si>
  <si>
    <t>- Other crustaceans</t>
  </si>
  <si>
    <t>Crustaceans, prepared or preserved (excl. crabs, shrimps, prawns and lobster)</t>
  </si>
  <si>
    <t>153464</t>
  </si>
  <si>
    <t>170100000080</t>
  </si>
  <si>
    <t>1701 13</t>
  </si>
  <si>
    <t>1701</t>
  </si>
  <si>
    <t>- - Cane sugar</t>
  </si>
  <si>
    <t>Raw cane sugar, in solid form, not containing added flavouring or colouring matter, obtained without centrifugation, with sucrose content 69° to 93°, containing only natural anhedral microcrystals (see subheading note 2.)(2012-2500)</t>
  </si>
  <si>
    <t>1701 14</t>
  </si>
  <si>
    <t>Raw cane sugar, in solid form, not containing added flavouring or colouring matter (excl. cane sugar of 1701 13)(2012-2500)</t>
  </si>
  <si>
    <t>153465</t>
  </si>
  <si>
    <t>1701 12</t>
  </si>
  <si>
    <t>- - Beet sugar</t>
  </si>
  <si>
    <t>Raw beet sugar (excl. added flavouring or colouring)</t>
  </si>
  <si>
    <t>153467</t>
  </si>
  <si>
    <t>170191000080</t>
  </si>
  <si>
    <t xml:space="preserve">1701 91 </t>
  </si>
  <si>
    <t xml:space="preserve"> -  - Containing added flavouring or colouring matter</t>
  </si>
  <si>
    <t>Refined cane or beet sugar, containing added flavouring or colouring, in solid form</t>
  </si>
  <si>
    <t>153468</t>
  </si>
  <si>
    <t>170199000080</t>
  </si>
  <si>
    <t>1701 99</t>
  </si>
  <si>
    <t>Cane or beet sugar and chemically pure sucrose, in solid form (excl. cane and beet sugar containing added flavouring or colouring and raw sugar)</t>
  </si>
  <si>
    <t>153507</t>
  </si>
  <si>
    <t>190211000080</t>
  </si>
  <si>
    <t>190200000080</t>
  </si>
  <si>
    <t xml:space="preserve">1902 11 </t>
  </si>
  <si>
    <t xml:space="preserve"> -  - Containing eggs</t>
  </si>
  <si>
    <t>Uncooked pasta, not stuffed or otherwise prepared, containing eggs</t>
  </si>
  <si>
    <t>153508</t>
  </si>
  <si>
    <t>190219000080</t>
  </si>
  <si>
    <t>1902 19</t>
  </si>
  <si>
    <t>Uncooked pasta, not stuffed or otherwise prepared, not containing eggs</t>
  </si>
  <si>
    <t>153509</t>
  </si>
  <si>
    <t>190220000080</t>
  </si>
  <si>
    <t>1902 20</t>
  </si>
  <si>
    <t xml:space="preserve"> - Stuffed pasta, whether or not cooked or otherwise prepared</t>
  </si>
  <si>
    <t>Pasta, stuffed with meat or other substances, whether or not cooked or otherwise prepared</t>
  </si>
  <si>
    <t>153510</t>
  </si>
  <si>
    <t>190230000080</t>
  </si>
  <si>
    <t>1902 30</t>
  </si>
  <si>
    <t xml:space="preserve"> - Other pasta</t>
  </si>
  <si>
    <t>Pasta, cooked or otherwise prepared (excl. stuffed)</t>
  </si>
  <si>
    <t>153511</t>
  </si>
  <si>
    <t>190240000080</t>
  </si>
  <si>
    <t>1902 40</t>
  </si>
  <si>
    <t xml:space="preserve"> - Couscous</t>
  </si>
  <si>
    <t>Couscous, whether or not prepared</t>
  </si>
  <si>
    <t>153574</t>
  </si>
  <si>
    <t>200911000080</t>
  </si>
  <si>
    <t>200900000080</t>
  </si>
  <si>
    <t>2009 11</t>
  </si>
  <si>
    <t xml:space="preserve"> -  - Frozen</t>
  </si>
  <si>
    <t>Frozen orange juice, unfermented, whether or not containing added sugar or other sweetening matter (excl. containing spirit)</t>
  </si>
  <si>
    <t>153575</t>
  </si>
  <si>
    <t>200912000080</t>
  </si>
  <si>
    <t xml:space="preserve">2009 12 </t>
  </si>
  <si>
    <t xml:space="preserve"> -  - Not frozen, of a Brix value not exceeding 20</t>
  </si>
  <si>
    <t>Orange juice, unfermented, Brix value &lt;= 20 at 20°C, whether or not containing added sugar or other sweetening matter (excl. containing spirit and frozen)</t>
  </si>
  <si>
    <t>153576</t>
  </si>
  <si>
    <t>200919000080</t>
  </si>
  <si>
    <t>2009 19</t>
  </si>
  <si>
    <t>Orange juice, unfermented, whether or not containing added sugar or other sweetening matter (excl. containing spirit, frozen, and of a Brix value &lt;= 20 at 20°C)</t>
  </si>
  <si>
    <t>153578</t>
  </si>
  <si>
    <t>200921000080</t>
  </si>
  <si>
    <t xml:space="preserve">2009 21 </t>
  </si>
  <si>
    <t xml:space="preserve"> -  - Of a Brix value not exceeding 20</t>
  </si>
  <si>
    <t>Grapefruit juice, unfermented, Brix value &lt;= 20 at 20°C, whether or not containing added sugar or other sweetening matter (excl. containing spirit)</t>
  </si>
  <si>
    <t>153579</t>
  </si>
  <si>
    <t>200929000080</t>
  </si>
  <si>
    <t>2009 29</t>
  </si>
  <si>
    <t>Grapefruit juice, unfermented, Brix value &gt; 20 at 20°C, whether or not containing added sugar or other sweetening matter (excl. containing spirit)</t>
  </si>
  <si>
    <t>153581</t>
  </si>
  <si>
    <t>200931000080</t>
  </si>
  <si>
    <t>2009 31</t>
  </si>
  <si>
    <t>Single citrus fruit juice, unfermented, Brix value &lt;= 20 at 20°C, whether or not containing added sugar or other sweetening matter (excl. containing spirit, mixtures, orange juice and grapefruit juice)</t>
  </si>
  <si>
    <t>153582</t>
  </si>
  <si>
    <t>200939000080</t>
  </si>
  <si>
    <t>2009 39</t>
  </si>
  <si>
    <t>Single citrus fruit juice, unfermented, Brix value &gt; 20 at 20°C, whether or not containing added sugar or other sweetening matter (excl. containing spirit, mixtures, orange juice and grapefruit juice)</t>
  </si>
  <si>
    <t>153584</t>
  </si>
  <si>
    <t>200941000080</t>
  </si>
  <si>
    <t>2009 41</t>
  </si>
  <si>
    <t xml:space="preserve"> -  - Of a Brix value not exceeding  20</t>
  </si>
  <si>
    <t>Pineapple juice, unfermented, Brix value &lt;= 20 at 20°C, whether or not containing added sugar or other sweetening matter (excl. containing spirit)</t>
  </si>
  <si>
    <t>153585</t>
  </si>
  <si>
    <t>200949000080</t>
  </si>
  <si>
    <t>2009 49</t>
  </si>
  <si>
    <t>Pineapple juice, unfermented, Brix value &gt; 20 at 20°C, whether or not containing added sugar or other sweetening matter (excl. containing spirit)</t>
  </si>
  <si>
    <t>153586</t>
  </si>
  <si>
    <t>200950000080</t>
  </si>
  <si>
    <t>2009 50</t>
  </si>
  <si>
    <t xml:space="preserve"> - Tomato juice</t>
  </si>
  <si>
    <t>Tomato juice, unfermented, whether or not containing added sugar or other sweetening matter (excl. containing spirit)</t>
  </si>
  <si>
    <t>153588</t>
  </si>
  <si>
    <t>200961000080</t>
  </si>
  <si>
    <t>2009 61</t>
  </si>
  <si>
    <t xml:space="preserve"> -  - Of a Brix value not exceeding 30</t>
  </si>
  <si>
    <t>Grape juice, incl. grape must, unfermented, Brix value &lt;= 30 at 20°C, whether or not containing added sugar or other sweetening matter (excl. containing spirit)</t>
  </si>
  <si>
    <t>153589</t>
  </si>
  <si>
    <t>200969000080</t>
  </si>
  <si>
    <t>2009 69</t>
  </si>
  <si>
    <t>Grape juice, incl. grape must, unfermented, Brix value &gt; 30 at 20°C, whether or not containing added sugar or other sweetening matter (excl. containing spirit)</t>
  </si>
  <si>
    <t>153591</t>
  </si>
  <si>
    <t>200971000080</t>
  </si>
  <si>
    <t>2009 71</t>
  </si>
  <si>
    <t>Apple juice, unfermented, Brix value &lt;= 20 at 20°C, whether or not containing added sugar or other sweetening matter (excl. containing spirit)</t>
  </si>
  <si>
    <t>153592</t>
  </si>
  <si>
    <t>200979000080</t>
  </si>
  <si>
    <t>2009 79</t>
  </si>
  <si>
    <t>Apple juice, unfermented, Brix value &gt; 20 at 20°C, whether or not containing added sugar or other sweetening matter (excl. containing spirit)</t>
  </si>
  <si>
    <t>2009 81</t>
  </si>
  <si>
    <t>Cranberry "Vaccinium macrocarpon, Vaccinium oxycoccos, Vaccinium vitis-idaea" juice, unfermented, whether or not containing added sugar or other sweetening matter (excl. containing spirit)(2012-2500)</t>
  </si>
  <si>
    <t>153594</t>
  </si>
  <si>
    <t>200990000080</t>
  </si>
  <si>
    <t>2009 89</t>
  </si>
  <si>
    <t xml:space="preserve"> - Mixtures of juices</t>
  </si>
  <si>
    <t>Juice of fruit or vegetables, unfermented, whether or not containing added sugar or other sweetening matter (excl. containing spirit, mixtures, and juice of citrus fruit, pineapples, tomatoes, grapes, incl. grape must, apples and cranberries)(2012-2500)</t>
  </si>
  <si>
    <t>2009 90</t>
  </si>
  <si>
    <t>Mixtures of fruit juices, incl. grape must, and vegetable juices, unfermented, whether or not containing added sugar or other sweetening matter (excl. containing spirit)</t>
  </si>
  <si>
    <t>153607</t>
  </si>
  <si>
    <t>210310000080</t>
  </si>
  <si>
    <t>210300000080</t>
  </si>
  <si>
    <t>2103 10</t>
  </si>
  <si>
    <t>2103</t>
  </si>
  <si>
    <t>- Soya sauce</t>
  </si>
  <si>
    <t>Soya sauce</t>
  </si>
  <si>
    <t>153608</t>
  </si>
  <si>
    <t>210320000080</t>
  </si>
  <si>
    <t>2103 20</t>
  </si>
  <si>
    <t>- Tomato ketchup and other tomato sauces</t>
  </si>
  <si>
    <t>Tomato ketchup and other tomato sauces</t>
  </si>
  <si>
    <t>153609</t>
  </si>
  <si>
    <t>210330000080</t>
  </si>
  <si>
    <t>2103 30</t>
  </si>
  <si>
    <t>- Mustard flour and meal and prepared mustard</t>
  </si>
  <si>
    <t>Mustard flour and meal, whether or not prepared, and mustard</t>
  </si>
  <si>
    <t>153610</t>
  </si>
  <si>
    <t>210390000080</t>
  </si>
  <si>
    <t>2103 90</t>
  </si>
  <si>
    <t>- Other</t>
  </si>
  <si>
    <t>Preparations for sauces and prepared sauces; mixed condiments and seasonings (excl. soya sauce, tomato ketchup and other tomato sauces, mustard, and mustard flour and meal)</t>
  </si>
  <si>
    <t>153665</t>
  </si>
  <si>
    <t>230610000080</t>
  </si>
  <si>
    <t>230600000080</t>
  </si>
  <si>
    <t xml:space="preserve">2306 10 </t>
  </si>
  <si>
    <t xml:space="preserve"> - Of cotton seeds</t>
  </si>
  <si>
    <t>Oil-cake and other solid residues, whether or not ground or in the form of pellets, resulting from the extraction of cotton seeds</t>
  </si>
  <si>
    <t>153666</t>
  </si>
  <si>
    <t>230620000080</t>
  </si>
  <si>
    <t xml:space="preserve">2306 20 </t>
  </si>
  <si>
    <t xml:space="preserve"> - Of linseed</t>
  </si>
  <si>
    <t>Oil-cake and other solid residues, whether or not ground or in the form of pellets, resulting from the extraction of linseed</t>
  </si>
  <si>
    <t>153667</t>
  </si>
  <si>
    <t>230630000080</t>
  </si>
  <si>
    <t xml:space="preserve">2306 30 </t>
  </si>
  <si>
    <t xml:space="preserve"> - Of sunflower seeds</t>
  </si>
  <si>
    <t>Oil-cake and other solid residues, whether or not ground or in the form of pellets, resulting from the extraction of sunflower seeds</t>
  </si>
  <si>
    <t>153669</t>
  </si>
  <si>
    <t>230641000080</t>
  </si>
  <si>
    <t xml:space="preserve">2306 41 </t>
  </si>
  <si>
    <t xml:space="preserve"> -  - Of low erucic acid rape or colza seeds</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</si>
  <si>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</si>
  <si>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153670</t>
  </si>
  <si>
    <t>230649000080</t>
  </si>
  <si>
    <t xml:space="preserve">2306 49 </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</si>
  <si>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</si>
  <si>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153671</t>
  </si>
  <si>
    <t>230650000080</t>
  </si>
  <si>
    <t xml:space="preserve">2306 50 </t>
  </si>
  <si>
    <t xml:space="preserve"> - Of coconut or copra</t>
  </si>
  <si>
    <t>Oil-cake and other solid residues, whether or not ground or in the form of pellets, resulting from the extraction of coconut or copra</t>
  </si>
  <si>
    <t>153672</t>
  </si>
  <si>
    <t>230660000080</t>
  </si>
  <si>
    <t xml:space="preserve">2306 60 </t>
  </si>
  <si>
    <t xml:space="preserve"> - Of palm nuts or kernels</t>
  </si>
  <si>
    <t>Oil-cake and other solid residues, whether or not ground or in the form of pellets, resulting from the extraction of palm nuts or kernels</t>
  </si>
  <si>
    <t>153674</t>
  </si>
  <si>
    <t>230690000080</t>
  </si>
  <si>
    <t>2306 90</t>
  </si>
  <si>
    <t>Oil-cake and other solid residues, whether or not ground or in the form of pellets, resulting from the extraction of vegetable fats or oils (excl. of cotton seeds, linseed, sunflower seeds, rape or colza seeds, coconut or copra, palm nuts or kernels, maize "corn" germ, or from the extraction of soya-bean oil or ground-nut oil)</t>
  </si>
  <si>
    <t>156493</t>
  </si>
  <si>
    <t>610120000080</t>
  </si>
  <si>
    <t>610100000080</t>
  </si>
  <si>
    <t>6101 20</t>
  </si>
  <si>
    <t>6101</t>
  </si>
  <si>
    <t>- Of cotton</t>
  </si>
  <si>
    <t>Overcoats, car-coats, capes, cloaks, anoraks, incl. ski-jackets, wind-cheaters, wind-jackets and similar articles of cotton, for men or boys, knitted or crocheted (excl. suits, ensembles, jackets, blazers, bib and brace overalls and trousers)</t>
  </si>
  <si>
    <t>156497</t>
  </si>
  <si>
    <t>610210000080</t>
  </si>
  <si>
    <t>610200000080</t>
  </si>
  <si>
    <t>6102 10</t>
  </si>
  <si>
    <t>6102</t>
  </si>
  <si>
    <t>- Of wool or fine animal hair</t>
  </si>
  <si>
    <t>Women's or girls' overcoats, car-coats, capes, cloaks, anoraks, incl. ski-jackets, wind-cheaters, wind-jackets and similar articles, of wool or fine animal hair, knitted or crocheted (excl. suits, ensembles, jackets, blazers, dresses, skirts, divided skirts, trousers, bib and brace overalls)</t>
  </si>
  <si>
    <t>156498</t>
  </si>
  <si>
    <t>610220000080</t>
  </si>
  <si>
    <t>6102 20</t>
  </si>
  <si>
    <t>Women's or girls' overcoats, car-coats, capes, cloaks, anoraks, incl. ski-jackets, wind-cheaters, wind-jackets and similar articles of cotton, knitted or crocheted (excl. suits, ensembles, jackets, blazers, dresses, skirts, divided skirts, trousers, bib and brace overalls)</t>
  </si>
  <si>
    <t>156508</t>
  </si>
  <si>
    <t>610322000080</t>
  </si>
  <si>
    <t>610300000080</t>
  </si>
  <si>
    <t>6103 22</t>
  </si>
  <si>
    <t>6103</t>
  </si>
  <si>
    <t>- - Of cotton</t>
  </si>
  <si>
    <t>Men's or boys' ensembles of cotton, knitted or crocheted (excl. ski ensembles and swimwear)</t>
  </si>
  <si>
    <t>156512</t>
  </si>
  <si>
    <t>610331000080</t>
  </si>
  <si>
    <t>6103 31</t>
  </si>
  <si>
    <t>- - Of wool or fine animal hair</t>
  </si>
  <si>
    <t>Men's or boys' jackets and blazers of wool or fine animal hair, knitted or crocheted (excl. wind-jackets and similar articles)</t>
  </si>
  <si>
    <t>156513</t>
  </si>
  <si>
    <t>610332000080</t>
  </si>
  <si>
    <t>6103 32</t>
  </si>
  <si>
    <t>Men's or boys' jackets and blazers of cotton, knitted or crocheted (excl. wind-jackets and similar articles)</t>
  </si>
  <si>
    <t>156517</t>
  </si>
  <si>
    <t>610341000080</t>
  </si>
  <si>
    <t>6103 41</t>
  </si>
  <si>
    <t>Men's or boys' trousers, bib and brace overalls, breeches and shorts of wool or fine animal hair, knitted or crocheted (excl. swimwear and underpants)</t>
  </si>
  <si>
    <t>156518</t>
  </si>
  <si>
    <t>610342000080</t>
  </si>
  <si>
    <t>6103 42</t>
  </si>
  <si>
    <t>Men's or boys' trousers, bib and brace overalls, breeches and shorts of cotton, knitted or crocheted (excl. swimwear and underpants)</t>
  </si>
  <si>
    <t>156529</t>
  </si>
  <si>
    <t>610422000080</t>
  </si>
  <si>
    <t>610400000080</t>
  </si>
  <si>
    <t>6104 22</t>
  </si>
  <si>
    <t>6104</t>
  </si>
  <si>
    <t>Women's or girls' ensembles of cotton, knitted or crocheted (excl. ski ensembles and swimwear)</t>
  </si>
  <si>
    <t>156533</t>
  </si>
  <si>
    <t>610431000080</t>
  </si>
  <si>
    <t>6104 31</t>
  </si>
  <si>
    <t>Women's or girls' jackets and blazers of wool or fine animal hair, knitted or crocheted (excl. wind-jackets and similar articles)</t>
  </si>
  <si>
    <t>156534</t>
  </si>
  <si>
    <t>610432000080</t>
  </si>
  <si>
    <t>6104 32</t>
  </si>
  <si>
    <t>Women's or girls' jackets and blazers of cotton, knitted or crocheted (excl. wind-jackets and similar articles)</t>
  </si>
  <si>
    <t>156538</t>
  </si>
  <si>
    <t>610441000080</t>
  </si>
  <si>
    <t>6104 41</t>
  </si>
  <si>
    <t>Women's or girls' dresses of wool or fine animal hair, knitted or crocheted (excl. petticoats)</t>
  </si>
  <si>
    <t>156539</t>
  </si>
  <si>
    <t>610442000080</t>
  </si>
  <si>
    <t>6104 42</t>
  </si>
  <si>
    <t>Women's or girls' dresses of cotton, knitted or crocheted (excl. petticoats)</t>
  </si>
  <si>
    <t>156544</t>
  </si>
  <si>
    <t>610451000080</t>
  </si>
  <si>
    <t>6104 51</t>
  </si>
  <si>
    <t>Women's or girls' skirts and divided skirts of wool or fine animal hair, knitted or crocheted (excl. petticoats)</t>
  </si>
  <si>
    <t>156545</t>
  </si>
  <si>
    <t>610452000080</t>
  </si>
  <si>
    <t>6104 52</t>
  </si>
  <si>
    <t>Women's or girls' skirts and divided skirts of cotton, knitted or crocheted (excl. petticoats)</t>
  </si>
  <si>
    <t>156549</t>
  </si>
  <si>
    <t>610461000080</t>
  </si>
  <si>
    <t>6104 61</t>
  </si>
  <si>
    <t>Women's or girls' trousers, bib and brace overalls, breeches and shorts of wool or fine animal hair, knitted or crocheted (excl. panties and swimwear)</t>
  </si>
  <si>
    <t>156550</t>
  </si>
  <si>
    <t>610462000080</t>
  </si>
  <si>
    <t>6104 62</t>
  </si>
  <si>
    <t>Women's or girls' trousers, bib and brace overalls, breeches and shorts of cotton, knitted or crocheted (excl. panties and swimwear)</t>
  </si>
  <si>
    <t>156554</t>
  </si>
  <si>
    <t>610510000080</t>
  </si>
  <si>
    <t>610500000080</t>
  </si>
  <si>
    <t>6105 10</t>
  </si>
  <si>
    <t>6105</t>
  </si>
  <si>
    <t>Men's or boys' shirts of cotton, knitted or crocheted (excl. nightshirts, T-shirts, singlets and other vests)</t>
  </si>
  <si>
    <t>156558</t>
  </si>
  <si>
    <t>610610000080</t>
  </si>
  <si>
    <t>610600000080</t>
  </si>
  <si>
    <t>6106 10</t>
  </si>
  <si>
    <t>6106</t>
  </si>
  <si>
    <t>Women's or girls' blouses, shirts and shirt-blouses of cotton, knitted or crocheted (excl. T-shirts and vests)</t>
  </si>
  <si>
    <t>156563</t>
  </si>
  <si>
    <t>610711000080</t>
  </si>
  <si>
    <t>610700000080</t>
  </si>
  <si>
    <t>6107 11</t>
  </si>
  <si>
    <t>6107</t>
  </si>
  <si>
    <t>Men's or boys' underpants and briefs of cotton, knitted or crocheted</t>
  </si>
  <si>
    <t>156567</t>
  </si>
  <si>
    <t>610721000080</t>
  </si>
  <si>
    <t>6107 21</t>
  </si>
  <si>
    <t>Men's or boys' nightshirts and pyjamas of cotton, knitted or crocheted (excl. vests and singlets)</t>
  </si>
  <si>
    <t>156571</t>
  </si>
  <si>
    <t>610791000080</t>
  </si>
  <si>
    <t>6107 91</t>
  </si>
  <si>
    <t>Men's or boys' bathrobes, dressing gowns and similar articles of cotton, knitted or crocheted</t>
  </si>
  <si>
    <t>156579</t>
  </si>
  <si>
    <t>610821000080</t>
  </si>
  <si>
    <t>610800000080</t>
  </si>
  <si>
    <t>6108 21</t>
  </si>
  <si>
    <t>6108</t>
  </si>
  <si>
    <t>Women's or girls' briefs and panties of cotton, knitted or crocheted</t>
  </si>
  <si>
    <t>156583</t>
  </si>
  <si>
    <t>610831000080</t>
  </si>
  <si>
    <t>6108 31</t>
  </si>
  <si>
    <t>Women's or girls' nightdresses and pyjamas of cotton, knitted or crocheted (excl. T-shirts, vests and negligés)</t>
  </si>
  <si>
    <t>156587</t>
  </si>
  <si>
    <t>610891000080</t>
  </si>
  <si>
    <t>6108 91</t>
  </si>
  <si>
    <t>Women's or girls' negligés, bathrobes, dressing gowns, housejackets and similar articles of cotton, knitted or crocheted (excl. vests, slips, petticoats, briefs and panties, nightdresses, pyjamas, brassiéres, girdles, corsets and similar articles)</t>
  </si>
  <si>
    <t>156591</t>
  </si>
  <si>
    <t>610910000080</t>
  </si>
  <si>
    <t>610900000080</t>
  </si>
  <si>
    <t>6109 10</t>
  </si>
  <si>
    <t>6109</t>
  </si>
  <si>
    <t>T-shirts, singlets and other vests of cotton, knitted or crocheted</t>
  </si>
  <si>
    <t>156595</t>
  </si>
  <si>
    <t>611011000080</t>
  </si>
  <si>
    <t>611000000080</t>
  </si>
  <si>
    <t>6110 11</t>
  </si>
  <si>
    <t>6110</t>
  </si>
  <si>
    <t>- - Of wool</t>
  </si>
  <si>
    <t>Jerseys, pullovers, cardigans, waistcoats and similar articles, of wool, knitted or crocheted (excl. wadded waistcoats)</t>
  </si>
  <si>
    <t>156598</t>
  </si>
  <si>
    <t>611020000080</t>
  </si>
  <si>
    <t>6110 20</t>
  </si>
  <si>
    <t>Jerseys, pullovers, cardigans, waistcoats and similar articles, of cotton, knitted or crocheted (excl. wadded waistcoats)</t>
  </si>
  <si>
    <t>156603</t>
  </si>
  <si>
    <t>611120000080</t>
  </si>
  <si>
    <t>611100000080</t>
  </si>
  <si>
    <t>6111 20</t>
  </si>
  <si>
    <t>6111</t>
  </si>
  <si>
    <t>Babies' garments and clothing accessories of cotton, knitted or crocheted (excl. hats)</t>
  </si>
  <si>
    <t>156608</t>
  </si>
  <si>
    <t>611211000080</t>
  </si>
  <si>
    <t>611200000080</t>
  </si>
  <si>
    <t>6112 11</t>
  </si>
  <si>
    <t>6112</t>
  </si>
  <si>
    <t>Track-suits of cotton, knitted or crocheted</t>
  </si>
  <si>
    <t>156621</t>
  </si>
  <si>
    <t>611420000080</t>
  </si>
  <si>
    <t>611400000080</t>
  </si>
  <si>
    <t>6114 20</t>
  </si>
  <si>
    <t>6114</t>
  </si>
  <si>
    <t>Special garments for professional, sporting or other purposes, n.e.s., of cotton, knitted or crocheted</t>
  </si>
  <si>
    <t>156631</t>
  </si>
  <si>
    <t>611591000080</t>
  </si>
  <si>
    <t>611500000080</t>
  </si>
  <si>
    <t>6115 94</t>
  </si>
  <si>
    <t>6115</t>
  </si>
  <si>
    <t>Full-length or knee-length stockings, socks and other hosiery, incl. stockings for varicose veins and footwear without applied soles, of wool or fine animal hair, knitted or crocheted (excl. panty hose and tights, women's full-length or knee-length stockings, measuring per single yarn &lt; 67 decitex, and hosiery for babies)</t>
  </si>
  <si>
    <t>156632</t>
  </si>
  <si>
    <t>611592000080</t>
  </si>
  <si>
    <t>6115 95</t>
  </si>
  <si>
    <t>Full-length or knee-length stockings, socks and other hosiery, incl. stockings for varicose veins and footwear without applied soles, of cotton, knitted or crocheted (excl. panty hose and tights, women's full-length or knee-length stockings, measuring per single yarn &lt; 67 decitex, and hosiery for babies)</t>
  </si>
  <si>
    <t>156638</t>
  </si>
  <si>
    <t>611691000080</t>
  </si>
  <si>
    <t>611600000080</t>
  </si>
  <si>
    <t>6116 91</t>
  </si>
  <si>
    <t>6116</t>
  </si>
  <si>
    <t>Gloves, mittens and mitts, of wool or fine animal hair, knitted or crocheted (excl. for babies)</t>
  </si>
  <si>
    <t>156639</t>
  </si>
  <si>
    <t>611692000080</t>
  </si>
  <si>
    <t>6116 92</t>
  </si>
  <si>
    <t>Gloves, mittens and mitts, of cotton, knitted or crocheted (excl. impregnated, coated or covered with plastics or rubber, and for babies)</t>
  </si>
  <si>
    <t>156650</t>
  </si>
  <si>
    <t>620111000080</t>
  </si>
  <si>
    <t>620100000080</t>
  </si>
  <si>
    <t>6201 11</t>
  </si>
  <si>
    <t>6201</t>
  </si>
  <si>
    <t>Men's or boys' overcoats, raincoats, car-coats, capes, cloaks and similar articles, of wool or fine animal hair (excl. knitted or crocheted)</t>
  </si>
  <si>
    <t>156651</t>
  </si>
  <si>
    <t>620112000080</t>
  </si>
  <si>
    <t>6201 12</t>
  </si>
  <si>
    <t>Men's or boys' overcoats, raincoats, car-coats, capes, cloaks and similar articles, of cotton (excl. knitted or crocheted)</t>
  </si>
  <si>
    <t>156655</t>
  </si>
  <si>
    <t>620191000080</t>
  </si>
  <si>
    <t>6201 91</t>
  </si>
  <si>
    <t>Men's or boys' anoraks, incl. ski-jackets, wind-cheaters, wind-jackets and similar articles, of wool or fine animal hair (excl. knitted or crocheted, suits, ensembles, jackets, blazers and trousers)</t>
  </si>
  <si>
    <t>156656</t>
  </si>
  <si>
    <t>620192000080</t>
  </si>
  <si>
    <t>6201 92</t>
  </si>
  <si>
    <t>Men's or boys' anoraks, windcheaters, wind jackets and similar articles, of cotton (not knitted or crocheted and excl. suits, ensembles, jackets, blazers, trousers and tops of ski suits)</t>
  </si>
  <si>
    <t>156661</t>
  </si>
  <si>
    <t>620211000080</t>
  </si>
  <si>
    <t>620200000080</t>
  </si>
  <si>
    <t>6202 11</t>
  </si>
  <si>
    <t>6202</t>
  </si>
  <si>
    <t>Women's or girls' overcoats, raincoats, car-coats, capes, cloaks and similar articles, of wool or fine animal hair (excl. knitted or crocheted)</t>
  </si>
  <si>
    <t>156662</t>
  </si>
  <si>
    <t>620212000080</t>
  </si>
  <si>
    <t>6202 12</t>
  </si>
  <si>
    <t>Women's or girls' overcoats, raincoats, car-coats, capes, cloaks and similar articles, of cotton (excl. knitted or crocheted)</t>
  </si>
  <si>
    <t>156666</t>
  </si>
  <si>
    <t>620291000080</t>
  </si>
  <si>
    <t>6202 91</t>
  </si>
  <si>
    <t>Women's or girls' anoraks, incl. ski-jackets, wind-cheaters, wind-jackets and similar articles, of wool or fine animal hair (excl. knitted or crocheted, suits, ensembles, jackets, blazers and trousers)</t>
  </si>
  <si>
    <t>156667</t>
  </si>
  <si>
    <t>620292000080</t>
  </si>
  <si>
    <t>6202 92</t>
  </si>
  <si>
    <t>Women's or girls' anoraks, windcheaters, wind jackets and similar articles, of cotton (not knitted or crocheted and excl. suits, ensembles, jackets, blazers, trousers and tops of ski suits)</t>
  </si>
  <si>
    <t>156672</t>
  </si>
  <si>
    <t>620311000080</t>
  </si>
  <si>
    <t>620300000080</t>
  </si>
  <si>
    <t>6203 11</t>
  </si>
  <si>
    <t>6203</t>
  </si>
  <si>
    <t>Men's or boys' suits of wool or fine animal hair (excl. knitted or crocheted, track suits, ski suits and swimwear)</t>
  </si>
  <si>
    <t>156677</t>
  </si>
  <si>
    <t>620322000080</t>
  </si>
  <si>
    <t>6203 22</t>
  </si>
  <si>
    <t>Men's or boys' ensembles of cotton (excl. knitted or crocheted, ski ensembles and swimwear)</t>
  </si>
  <si>
    <t>156681</t>
  </si>
  <si>
    <t>620331000080</t>
  </si>
  <si>
    <t>6203 31</t>
  </si>
  <si>
    <t>Men's or boys' jackets and blazers of wool or fine animal hair (excl. knitted or crocheted, and wind-jackets and similar articles)</t>
  </si>
  <si>
    <t>156682</t>
  </si>
  <si>
    <t>620332000080</t>
  </si>
  <si>
    <t>6203 32</t>
  </si>
  <si>
    <t>Men's or boys' jackets and blazers of cotton (excl. knitted or crocheted, and wind-jackets and similar articles)</t>
  </si>
  <si>
    <t>156686</t>
  </si>
  <si>
    <t>620341000080</t>
  </si>
  <si>
    <t>6203 41</t>
  </si>
  <si>
    <t>Men's or boys' trousers, bib and brace overalls, breeches and shorts, of wool or fine animal hair (excl. knitted or crocheted, underpants and swimwear)</t>
  </si>
  <si>
    <t>156687</t>
  </si>
  <si>
    <t>620342000080</t>
  </si>
  <si>
    <t>6203 42</t>
  </si>
  <si>
    <t>Men's or boys' trousers, bib and brace overalls, breeches and shorts, of cotton (excl. knitted or crocheted, underpants and swimwear)</t>
  </si>
  <si>
    <t>156692</t>
  </si>
  <si>
    <t>620411000080</t>
  </si>
  <si>
    <t>620400000080</t>
  </si>
  <si>
    <t>6204 11</t>
  </si>
  <si>
    <t>6204</t>
  </si>
  <si>
    <t>Women's or girls' suits of wool or fine animal hair (excl. knitted or crocheted, ski overalls and swimwear)</t>
  </si>
  <si>
    <t>156693</t>
  </si>
  <si>
    <t>620412000080</t>
  </si>
  <si>
    <t>6204 12</t>
  </si>
  <si>
    <t>Women's or girls' suits of cotton (excl. knitted or crocheted, ski overalls and swimwear)</t>
  </si>
  <si>
    <t>156697</t>
  </si>
  <si>
    <t>620421000080</t>
  </si>
  <si>
    <t>6204 21</t>
  </si>
  <si>
    <t>Women's or girls' ensembles of wool or fine animal hair (excl. knitted or crocheted, ski overalls and swimwear)</t>
  </si>
  <si>
    <t>156698</t>
  </si>
  <si>
    <t>620422000080</t>
  </si>
  <si>
    <t>6204 22</t>
  </si>
  <si>
    <t>Women's or girls' ensembles of cotton (excl. knitted or crocheted, ski overalls and swimwear)</t>
  </si>
  <si>
    <t>156702</t>
  </si>
  <si>
    <t>620431000080</t>
  </si>
  <si>
    <t>6204 31</t>
  </si>
  <si>
    <t>Women's or girls' jackets and blazers of wool or fine animal hair (excl. knitted or crocheted, wind-jackets and similar articles)</t>
  </si>
  <si>
    <t>156703</t>
  </si>
  <si>
    <t>620432000080</t>
  </si>
  <si>
    <t>6204 32</t>
  </si>
  <si>
    <t>Women's or girls' jackets and blazers of cotton (excl. knitted or crocheted, wind-jackets and similar articles)</t>
  </si>
  <si>
    <t>156707</t>
  </si>
  <si>
    <t>620441000080</t>
  </si>
  <si>
    <t>6204 41</t>
  </si>
  <si>
    <t>Women's or girls' dresses of wool or fine animal hair (excl. knitted or crocheted and petticoats)</t>
  </si>
  <si>
    <t>156708</t>
  </si>
  <si>
    <t>620442000080</t>
  </si>
  <si>
    <t>6204 42</t>
  </si>
  <si>
    <t>Women's or girls' dresses of cotton (excl. knitted or crocheted and petticoats)</t>
  </si>
  <si>
    <t>156713</t>
  </si>
  <si>
    <t>620451000080</t>
  </si>
  <si>
    <t>6204 51</t>
  </si>
  <si>
    <t>Women's or girls' skirts and divided skirts of wool or fine animal hair (excl. knitted or crocheted and petticoats)</t>
  </si>
  <si>
    <t>156714</t>
  </si>
  <si>
    <t>620452000080</t>
  </si>
  <si>
    <t>6204 52</t>
  </si>
  <si>
    <t>Women's or girls' skirts and divided skirts of cotton (excl. knitted or crocheted and petticoats)</t>
  </si>
  <si>
    <t>156718</t>
  </si>
  <si>
    <t>620461000080</t>
  </si>
  <si>
    <t>6204 61</t>
  </si>
  <si>
    <t>Women's or girls' trousers, bib and brace overalls, breeches and shorts of wool or fine animal hair (excl. knitted or crocheted, panties and swimwear)</t>
  </si>
  <si>
    <t>156719</t>
  </si>
  <si>
    <t>620462000080</t>
  </si>
  <si>
    <t>6204 62</t>
  </si>
  <si>
    <t>Women's or girls' trousers, bib and brace overalls, breeches and shorts of cotton (excl. knitted or crocheted, panties and swimwear)</t>
  </si>
  <si>
    <t>156724</t>
  </si>
  <si>
    <t>620520000080</t>
  </si>
  <si>
    <t>620500000080</t>
  </si>
  <si>
    <t>6205 20</t>
  </si>
  <si>
    <t>6205</t>
  </si>
  <si>
    <t>Men's or boys' shirts of cotton (excl. knitted or crocheted, nightshirts, singlets and other vests)</t>
  </si>
  <si>
    <t>156729</t>
  </si>
  <si>
    <t>620620000080</t>
  </si>
  <si>
    <t>620600000080</t>
  </si>
  <si>
    <t>6206 20</t>
  </si>
  <si>
    <t>6206</t>
  </si>
  <si>
    <t>Women's or girls' blouses, shirts and shirt-blouses of wool or fine animal hair (excl. knitted or crocheted and vests)</t>
  </si>
  <si>
    <t>156730</t>
  </si>
  <si>
    <t>620630000080</t>
  </si>
  <si>
    <t>6206 30</t>
  </si>
  <si>
    <t>Women's or girls' blouses, shirts and shirt-blouses of cotton (excl. knitted or crocheted and vests)</t>
  </si>
  <si>
    <t>156735</t>
  </si>
  <si>
    <t>620711000080</t>
  </si>
  <si>
    <t>620700000080</t>
  </si>
  <si>
    <t>6207 11</t>
  </si>
  <si>
    <t>6207</t>
  </si>
  <si>
    <t>Men's or boys' underpants and briefs of cotton (excl. knitted or crocheted)</t>
  </si>
  <si>
    <t>156738</t>
  </si>
  <si>
    <t>620721000080</t>
  </si>
  <si>
    <t>6207 21</t>
  </si>
  <si>
    <t>Men's or boys' nightshirts and pyjamas of cotton (excl. knitted or crocheted, vests, singlets and underpants)</t>
  </si>
  <si>
    <t>156742</t>
  </si>
  <si>
    <t>620791000080</t>
  </si>
  <si>
    <t>6207 91</t>
  </si>
  <si>
    <t>Men's or boys' singlets and other vests, bathrobes, dressing gowns and similar articles of cotton (excl. knitted or crocheted, underpants, nightshirts and pyjamas)</t>
  </si>
  <si>
    <t>156750</t>
  </si>
  <si>
    <t>620821000080</t>
  </si>
  <si>
    <t>620800000080</t>
  </si>
  <si>
    <t>6208 21</t>
  </si>
  <si>
    <t>6208</t>
  </si>
  <si>
    <t>Women's or girls' nightdresses and pyjamas of cotton (excl. knitted or crocheted, vests and negligés)</t>
  </si>
  <si>
    <t>156754</t>
  </si>
  <si>
    <t>620891000080</t>
  </si>
  <si>
    <t>6208 91</t>
  </si>
  <si>
    <t>Women's or girls' singlets and other vests, briefs, panties, negliges, bathrobes, dressing gowns, housecoats and similar articles of cotton (excl. knitted or crocheted, slips, petticoats, nightdresses and pyjamas, brassières, girdles, corsets and similar articles)</t>
  </si>
  <si>
    <t>156759</t>
  </si>
  <si>
    <t>620920000080</t>
  </si>
  <si>
    <t>620900000080</t>
  </si>
  <si>
    <t>6209 20</t>
  </si>
  <si>
    <t>6209</t>
  </si>
  <si>
    <t>Babies' garments and clothing accessories of cotton (excl. knitted or crocheted and hats)</t>
  </si>
  <si>
    <t>156775</t>
  </si>
  <si>
    <t>621132000080</t>
  </si>
  <si>
    <t>621100000080</t>
  </si>
  <si>
    <t>6211 32</t>
  </si>
  <si>
    <t>6211</t>
  </si>
  <si>
    <t>Men's or boys' track suits and other garments, n.e.s. of cotton (excl. knitted or crocheted)</t>
  </si>
  <si>
    <t>156780</t>
  </si>
  <si>
    <t>621142000080</t>
  </si>
  <si>
    <t>6211 42</t>
  </si>
  <si>
    <t>Women's or girls' track suits and other garments, n.e.s. of cotton (excl. knitted or crocheted)</t>
  </si>
  <si>
    <t>156790</t>
  </si>
  <si>
    <t>621320000080</t>
  </si>
  <si>
    <t>621300000080</t>
  </si>
  <si>
    <t>6213 20</t>
  </si>
  <si>
    <t>6213</t>
  </si>
  <si>
    <t>Handkerchiefs of cotton, of which no side exceeds 60 cm (excl. knitted or crocheted)</t>
  </si>
  <si>
    <t>156794</t>
  </si>
  <si>
    <t>621420000080</t>
  </si>
  <si>
    <t>621400000080</t>
  </si>
  <si>
    <t>6214 20</t>
  </si>
  <si>
    <t>6214</t>
  </si>
  <si>
    <t>Shawls, scarves, mufflers, mantillas, veils and similar articles of wool or fine animal hair (excl. knitted or crocheted)</t>
  </si>
  <si>
    <t>152760</t>
  </si>
  <si>
    <t>020610000080</t>
  </si>
  <si>
    <t>020600000080</t>
  </si>
  <si>
    <t>0206 10</t>
  </si>
  <si>
    <t xml:space="preserve"> - Of bovine animals, fresh or chilled</t>
  </si>
  <si>
    <t>Fresh or chilled edible offal of bovine animals</t>
  </si>
  <si>
    <t>152762</t>
  </si>
  <si>
    <t>020621000080</t>
  </si>
  <si>
    <t xml:space="preserve">0206 21 </t>
  </si>
  <si>
    <t xml:space="preserve"> -  - Tongues</t>
  </si>
  <si>
    <t>Frozen edible bovine tongues</t>
  </si>
  <si>
    <t>152763</t>
  </si>
  <si>
    <t>020622000080</t>
  </si>
  <si>
    <t xml:space="preserve">0206 22 </t>
  </si>
  <si>
    <t xml:space="preserve"> -  - Livers</t>
  </si>
  <si>
    <t>Frozen edible bovine livers</t>
  </si>
  <si>
    <t>152764</t>
  </si>
  <si>
    <t>020629000080</t>
  </si>
  <si>
    <t>0206 29</t>
  </si>
  <si>
    <t>Frozen edible bovine offal (excl. tongues and livers)</t>
  </si>
  <si>
    <t>152765</t>
  </si>
  <si>
    <t>020630000080</t>
  </si>
  <si>
    <t>0206 30</t>
  </si>
  <si>
    <t xml:space="preserve"> - Of swine, fresh or chilled</t>
  </si>
  <si>
    <t>Fresh or chilled edible offal of swine</t>
  </si>
  <si>
    <t>152767</t>
  </si>
  <si>
    <t>020641000080</t>
  </si>
  <si>
    <t>0206 41</t>
  </si>
  <si>
    <t>Frozen edible livers of swine</t>
  </si>
  <si>
    <t>152768</t>
  </si>
  <si>
    <t>020649000080</t>
  </si>
  <si>
    <t>0206 49</t>
  </si>
  <si>
    <t>Edible offal of swine, frozen (excl. livers)</t>
  </si>
  <si>
    <t>152769</t>
  </si>
  <si>
    <t>020680000080</t>
  </si>
  <si>
    <t>0206 80</t>
  </si>
  <si>
    <t xml:space="preserve"> - Other, fresh or chilled</t>
  </si>
  <si>
    <t>Fresh or chilled edible offal of sheep, goats, horses, asses, mules and hinnies</t>
  </si>
  <si>
    <t>152770</t>
  </si>
  <si>
    <t>020690000080</t>
  </si>
  <si>
    <t>0206 90</t>
  </si>
  <si>
    <t xml:space="preserve"> - Other, frozen</t>
  </si>
  <si>
    <t>Frozen edible offal of sheep, goats, horses, asses, mules and hinnies</t>
  </si>
  <si>
    <t>Table A.1.2: List of representative products selected</t>
  </si>
  <si>
    <t>Representative products are the products for which we can derive a specific land use coefficient (based only on yields, or based on yields and technical conversion factors). The remaining products from table A.1.1 will be assigned proxy land use coefficients from representative products.</t>
  </si>
  <si>
    <t>Total number</t>
  </si>
  <si>
    <t>Primary crop</t>
  </si>
  <si>
    <t>Plant product</t>
  </si>
  <si>
    <t>Livestock product</t>
  </si>
  <si>
    <t>Fish product</t>
  </si>
  <si>
    <t>Timber product</t>
  </si>
  <si>
    <t>Total</t>
  </si>
  <si>
    <t>Inclusion in LAFO</t>
  </si>
  <si>
    <t>Yield (Y) or Technical Factor (TF)</t>
  </si>
  <si>
    <t>Type of product</t>
  </si>
  <si>
    <t>Fish group</t>
  </si>
  <si>
    <t>Notes</t>
  </si>
  <si>
    <t>01</t>
  </si>
  <si>
    <t>TF</t>
  </si>
  <si>
    <t>02</t>
  </si>
  <si>
    <t>Frozen cold-water shrimps and prawns "Pandalus spp., Crangon crangon", even smoked, whether in shell or not, incl. shrimps and prawns in shell, cooked by steaming or by boiling in water</t>
  </si>
  <si>
    <t>Frozen shrimps and prawns, even smoked, whether in shell or not, incl. shrimps and prawns in shell, cooked by steaming or by boiling in water (excl. cold-water shrimps and prawns)</t>
  </si>
  <si>
    <t>04</t>
  </si>
  <si>
    <t>07</t>
  </si>
  <si>
    <t>Y</t>
  </si>
  <si>
    <t>08</t>
  </si>
  <si>
    <t>808</t>
  </si>
  <si>
    <t>09</t>
  </si>
  <si>
    <t>10</t>
  </si>
  <si>
    <t>11</t>
  </si>
  <si>
    <t>12</t>
  </si>
  <si>
    <t>using yield of sugar cane (FAO 156)</t>
  </si>
  <si>
    <t>15</t>
  </si>
  <si>
    <t>16</t>
  </si>
  <si>
    <t>18</t>
  </si>
  <si>
    <t>19</t>
  </si>
  <si>
    <t>20</t>
  </si>
  <si>
    <t>2009</t>
  </si>
  <si>
    <t>21</t>
  </si>
  <si>
    <t>22</t>
  </si>
  <si>
    <t>23</t>
  </si>
  <si>
    <t>24</t>
  </si>
  <si>
    <t>40</t>
  </si>
  <si>
    <t>41</t>
  </si>
  <si>
    <t>44</t>
  </si>
  <si>
    <t>45</t>
  </si>
  <si>
    <t>The cork yield is about 150 kg/ha/year (we consider 0.15 t/ha).</t>
  </si>
  <si>
    <t>https://doi.org/10.1016/j.jenvman.2012.06.024</t>
  </si>
  <si>
    <t>47</t>
  </si>
  <si>
    <t>48</t>
  </si>
  <si>
    <t>49</t>
  </si>
  <si>
    <t>51</t>
  </si>
  <si>
    <t>52</t>
  </si>
  <si>
    <t>53</t>
  </si>
  <si>
    <t>Selection of biobased products from HS4 classification</t>
  </si>
  <si>
    <t>In this sheet, the full list of products at HS4 level is analysed and for each a decision is made on whether to include them or not in the estimation of land footprint (Column I). The products included at this level are reported in Table A.1.1. For some it was necessary to conduct the assessment at HS6  level (specified in Column I). For the products included at HS4 level a decision is made on whether they are representative products or not (Column K). The selected representative products are reported in Table A.1.2.</t>
  </si>
  <si>
    <t>Products selected to be included in LAFO at HS4 level</t>
  </si>
  <si>
    <t>Additional products assessed at HS6 level</t>
  </si>
  <si>
    <t>comment</t>
  </si>
  <si>
    <t>Representative product?</t>
  </si>
  <si>
    <t>Proxy crop</t>
  </si>
  <si>
    <t>Proxy plant based product</t>
  </si>
  <si>
    <t>Proxy animal based product</t>
  </si>
  <si>
    <t>Codes for average</t>
  </si>
  <si>
    <t>N</t>
  </si>
  <si>
    <t>average</t>
  </si>
  <si>
    <t>0206</t>
  </si>
  <si>
    <t>Edible offal of bovine animals, swine, sheep, goats, horses, asses, mules or hinnies, fresh, chilled or frozen</t>
  </si>
  <si>
    <t>assessed at HS6 level</t>
  </si>
  <si>
    <t>020900000080</t>
  </si>
  <si>
    <t>0209 00</t>
  </si>
  <si>
    <t>Pig fat, free of lean meat, and poultry fat, not rendered or otherwise extracted, fresh, chilled, frozen, salted, in brine, dried or smoked</t>
  </si>
  <si>
    <t>no</t>
  </si>
  <si>
    <t>considered as a by-product</t>
  </si>
  <si>
    <t>030020000090</t>
  </si>
  <si>
    <t>0301</t>
  </si>
  <si>
    <t>Live fish</t>
  </si>
  <si>
    <t>0302</t>
  </si>
  <si>
    <t>Fish, fresh or chilled, excluding fish fillets and other fish meat of heading No 0304</t>
  </si>
  <si>
    <t>Fish, fresh or chilled (excl. fish fillets and other fish meat of heading 0304)</t>
  </si>
  <si>
    <t>0303</t>
  </si>
  <si>
    <t>Fish, frozen, excluding fish fillets and other fish meat of heading 0304</t>
  </si>
  <si>
    <t>Frozen fish (excl. fish fillets and other fish meat of heading 0304)</t>
  </si>
  <si>
    <t>0304</t>
  </si>
  <si>
    <t>Fish fillets and other fish meat (whether or not minced), fresh, chilled or frozen</t>
  </si>
  <si>
    <t>Fish fillets and other fish meat, whether or not minced, fresh, chilled or frozen</t>
  </si>
  <si>
    <t>0305</t>
  </si>
  <si>
    <t>Fish, dried, salted or in brine; smoked fish, whether or not cooked before or during the smoking process; flours, meals and pellets of fish, fit for human consumption</t>
  </si>
  <si>
    <t>Fish, fit for human consumption, dried, salted or in brine; smoked fish, fit for human consumption, whether or not cooked before or during the smoking process; flours, meals and pellets of fish, fit for human consumption</t>
  </si>
  <si>
    <t>0306</t>
  </si>
  <si>
    <t>Crustaceans, whether in shell or not, live, fresh, chilled, frozen, dried, salted or in brine; crustaceans, in shell, cooked by steaming or by boiling in water, whether or not chilled, frozen, dried, salted or in brine; flours, meals and pellets of crustaceans, fit for human consumption</t>
  </si>
  <si>
    <t>Crustaceans, fit for human consumption, whether in shell or not, live, fresh, chilled, frozen, dried, salted or in brine, incl. crustaceans in shell cooked beforehand by steaming or by boiling in water; flours, meals and pellets of crustaceans, fit for human consumption</t>
  </si>
  <si>
    <t>030700000080</t>
  </si>
  <si>
    <t>0307</t>
  </si>
  <si>
    <t>Molluscs, whether in shell or not, live, fresh, chilled, frozen, dried, salted or in brine; aquatic invertebrates other than crustaceans and molluscs, live, fresh, chilled, frozen, dried, salted or in brine; flours, meals and pellets of aquatic invertebrates other than crustaceans, fit for human consumption</t>
  </si>
  <si>
    <t>Molluscs, fit for human consumption, whether in shell or not, live, fresh, chilled, frozen, dried, salted or in brine, incl. aquatic invertebrates (other than crustaceans and molluscs); flours, meals and pellets of aquatic invertebrates other than crustaceans, fit for human consumption</t>
  </si>
  <si>
    <t>0401</t>
  </si>
  <si>
    <t>Milk and cream, not concentrated nor containing added sugar or other sweetening matter</t>
  </si>
  <si>
    <t>0402</t>
  </si>
  <si>
    <t>Milk and cream, concentrated or containing added sugar or other sweetening matter</t>
  </si>
  <si>
    <t>0403</t>
  </si>
  <si>
    <t>Buttermilk, curdled milk and cream, yogurt, kephir and other fermented or acidified milk and cream, whether or not concentrated or containing added sugar or other sweetening matter or flavoured or containing added fruit, nuts or cocoa</t>
  </si>
  <si>
    <t>Buttermilk, curdled milk and cream, yogurt, képhir and other fermented or acidified milk and cream, whether or not concentrated or flavoured or containing added sugar or other sweetening matter, fruits, nuts or cocoa</t>
  </si>
  <si>
    <t>0404</t>
  </si>
  <si>
    <t>Whey, whether or not concentrated or containing added sugar or other sweetening matter; products consisting of natural milk constituents, whether or not containing added sugar or other sweetening matter, not elsewhere specified or included</t>
  </si>
  <si>
    <t>Whey, whether or not concentrated or containing added sugar or other sweetening matter; products consisting of natural milk constituents, whether or not containing added sugar or other sweetening matter, n.e.s.</t>
  </si>
  <si>
    <t>0405</t>
  </si>
  <si>
    <t>Butter and other fats and oils derived from milk; dairy spreads</t>
  </si>
  <si>
    <t>Butter, incl. dehydrated butter and ghee, and other fats and oils derived from milk; dairy spreads</t>
  </si>
  <si>
    <t>0406</t>
  </si>
  <si>
    <t>Cheese and curd</t>
  </si>
  <si>
    <t>040900000080</t>
  </si>
  <si>
    <t>0409 00</t>
  </si>
  <si>
    <t>Natural honey</t>
  </si>
  <si>
    <t>041000000080</t>
  </si>
  <si>
    <t>0410 00</t>
  </si>
  <si>
    <t>Edible products of animal origin, not elsewhere specified or included</t>
  </si>
  <si>
    <t>Turtles' eggs, birds' nests and other edible products of animal origin, n.e.s.</t>
  </si>
  <si>
    <t>050100000080</t>
  </si>
  <si>
    <t>050020000090</t>
  </si>
  <si>
    <t>0501 00</t>
  </si>
  <si>
    <t>Human hair, unworked, whether or not washed or scoured; waste of human hair</t>
  </si>
  <si>
    <t>050200000080</t>
  </si>
  <si>
    <t>0502</t>
  </si>
  <si>
    <t>Pigs', hogs' or boars' bristles and hair; badger hair and other brush making hair; waste of such bristles or hair</t>
  </si>
  <si>
    <t>050300000080</t>
  </si>
  <si>
    <t>0503 00</t>
  </si>
  <si>
    <t>Horsehair and horsehair waste, whether or not put up as a layer with or without supporting material</t>
  </si>
  <si>
    <t>Horsehair and horsehair waste, whether or not put up as a layer, with or without supporting material</t>
  </si>
  <si>
    <t>050400000080</t>
  </si>
  <si>
    <t>0504 00</t>
  </si>
  <si>
    <t>Guts, bladders and stomachs of animals (other than fish), whole and pieces thereof, fresh, chilled, frozen, salted, in brine, dried or smoked</t>
  </si>
  <si>
    <t>050500000080</t>
  </si>
  <si>
    <t>0505</t>
  </si>
  <si>
    <t>Skins and other parts of birds, with their feathers or down, feathers and parts of feathers (whether or not with trimmed edges) and down, not further worked than cleaned, disinfected or treated for preservation; powder and waste of feathers or parts of feathers</t>
  </si>
  <si>
    <t>Skins and other parts of birds, with their feathers or down, feathers and parts of feathers, whether or not with trimmed edges, and down, not further worked than cleaned, disinfected or treated for preservation; powder and waste of feathers or parts of feathers</t>
  </si>
  <si>
    <t>050600000080</t>
  </si>
  <si>
    <t>0506</t>
  </si>
  <si>
    <t>Bones and horn-cores, unworked, defatted, simply prepared (but not cut to shape), treated with acid or degelatinised; powder and waste of these products</t>
  </si>
  <si>
    <t>Bones and horn-cores and their powder and waste, unworked, defatted, simply prepared, treated with acid or degelatinised (excl. cut to shape)</t>
  </si>
  <si>
    <t>050700000080</t>
  </si>
  <si>
    <t>0507</t>
  </si>
  <si>
    <t>Ivory, tortoise-shell, whalebone and whalebone hair, horns, antlers, hooves, nails, claws and beaks, unworked or simply prepared but not cut to shape; powder and waste of these products</t>
  </si>
  <si>
    <t>Ivory, tortoise-shell, whalebone and whalebone hair, horns, antlers, hooves, nails, claws and beaks, unworked or simply prepared; powder and waste of these products (excl. cut to shape)</t>
  </si>
  <si>
    <t>050800000080</t>
  </si>
  <si>
    <t>0508 00</t>
  </si>
  <si>
    <t>Coral and similar materials, unworked or simply prepared but not otherwise worked; shells of molluscs, crustaceans or echinoderms and cuttle-bone, unworked or simply prepared but not cut to shape, powder and waste thereof</t>
  </si>
  <si>
    <t>Coral and similar materials, shells of molluscs, crustaceans or echinoderms, cuttle-bone, powder and waste thereof, unworked or simply prepared but not otherwise worked or cut to shape</t>
  </si>
  <si>
    <t>050900000080</t>
  </si>
  <si>
    <t>0509 00</t>
  </si>
  <si>
    <t>Natural sponges of animal origin</t>
  </si>
  <si>
    <t>051000000080</t>
  </si>
  <si>
    <t>0510 00</t>
  </si>
  <si>
    <t>Ambergris, castoreum, civet and musk; cantharides; bile, whether or not dried; glands and other animal products used in the preparation of pharmaceutical products, fresh, chilled, frozen or otherwise provisionally preserved</t>
  </si>
  <si>
    <t>051100000080</t>
  </si>
  <si>
    <t>0511</t>
  </si>
  <si>
    <t>Animal products not elsewhere specified or included; dead animals of Chapter 1 or 3, unfit for human consumption</t>
  </si>
  <si>
    <t>Animal products n.e.s.; dead animals of all types, unfit for human consumption</t>
  </si>
  <si>
    <t>060100000080</t>
  </si>
  <si>
    <t>060020000090</t>
  </si>
  <si>
    <t>0601</t>
  </si>
  <si>
    <t>Bulbs, tubers, tuberous roots, corms, crowns and rhizomes, dormant, in growth or in flower; chicory plants and roots other than roots of heading No 1212</t>
  </si>
  <si>
    <t>Bulbs, tubers, tuberous roots, corms, crowns and rhizomes, dormant, in growth or in flower, chicory plants and roots (excl. bulbs, tubers and tuberous roots used for human consumption and chicory roots of the variety cichorium intybus sativum)</t>
  </si>
  <si>
    <t>060200000080</t>
  </si>
  <si>
    <t>0602</t>
  </si>
  <si>
    <t>Other live plants (including their roots), cuttings and slips; mushroom spawn</t>
  </si>
  <si>
    <t>Live plants incl. their roots, cuttings and slips; mushroom spawn (excl. bulbs, tubers, tuberous roots, corms, crowns and rhizomes, and chicory plants and roots)</t>
  </si>
  <si>
    <t>060300000080</t>
  </si>
  <si>
    <t>0603</t>
  </si>
  <si>
    <t>Cut flowers and flower buds of a kind suitable for bouquets or for ornamental purposes, fresh, dried, dyed, bleached, impregnated or otherwise prepared</t>
  </si>
  <si>
    <t>060400000080</t>
  </si>
  <si>
    <t>0604</t>
  </si>
  <si>
    <t>Foliage, branches and other parts of plants, without flowers or flower buds, and grasses, mosses and lichens, being goods of a kind suitable for bouquets or for ornamental purposes, fresh, dried, dyed, bleached, impregnated or otherwise prepared</t>
  </si>
  <si>
    <t>Foliage, branches and other parts of plants, without flowers or flower buds, and grasses, mosses and lichens, of a kind suitable for bouquets or for ornamental purposes, fresh, dried, dyed, bleached, impregnated or otherwise prepared</t>
  </si>
  <si>
    <t>0709, 0710</t>
  </si>
  <si>
    <t>0711</t>
  </si>
  <si>
    <t>Vegetables provisionally preserved (for example, by sulphur dioxide gas, in brine, in sulphur water or in other preservative solutions), but unsuitable in that state for immediate consumption</t>
  </si>
  <si>
    <t>Vegetables provisionally preserved, e.g. by sulphur dioxide gas, in brine, in sulphur water or in other preservative solutions, but unsuitable in that state for immediate consumption</t>
  </si>
  <si>
    <t>0811, 0812</t>
  </si>
  <si>
    <t>0808</t>
  </si>
  <si>
    <t>Apples, pears and quinces, fresh</t>
  </si>
  <si>
    <t>0809</t>
  </si>
  <si>
    <t>Apricots, cherries, peaches (including nectarines), plums and sloes, fresh</t>
  </si>
  <si>
    <t>Apricots, cherries, peaches incl. nectarines, plums and sloes, fresh</t>
  </si>
  <si>
    <t>0813</t>
  </si>
  <si>
    <t>Fruit, dried, other than that of headings 0801 to 0806; mixtures of nuts or dried fruits of this chapter</t>
  </si>
  <si>
    <t>Dried apricots, prunes, apples, peaches, pears, papaws "papayas", tamarinds and other edible fruits, and mixtures of edible and dried fruits or of edible nuts (excl. nuts, bananas, dates, figs, pineapples, avocadoes, guavas, mangoes, mangosteens, citrus fruit and grapes, unmixed)</t>
  </si>
  <si>
    <t>081400000080</t>
  </si>
  <si>
    <t>0814 00</t>
  </si>
  <si>
    <t>Peel of citrus fruit or melons (including watermelons), fresh, frozen, dried or provisionally preserved in brine, in sulphur water or in other preservative solutions</t>
  </si>
  <si>
    <t>Peel of citrus fruit or melons, incl. watermelons, fresh, frozen, dried or provisionally preserved in brine, or in water with other additives</t>
  </si>
  <si>
    <t>this is a byproduct</t>
  </si>
  <si>
    <t>1102</t>
  </si>
  <si>
    <t>Cereal flours other than of wheat or meslin</t>
  </si>
  <si>
    <t>Cereal flours (excl. wheat or meslin)</t>
  </si>
  <si>
    <t>1103</t>
  </si>
  <si>
    <t>Cereal groats, meal and pellets</t>
  </si>
  <si>
    <t>1104</t>
  </si>
  <si>
    <t>Cereal grains otherwise worked (for example, hulled, rolled, flaked, pearled, sliced or kibbled), except rice of heading 1006; germ of cereals, whole, rolled, flaked or ground</t>
  </si>
  <si>
    <t>Cereal grains otherwise worked, e.g. hulled, rolled, flaked, pearled, sliced or kebbled; germ of cereals, whole, rolled, flaked or ground (excl. cereal flours, and husked and semi- or wholly milled rice and broken rice)</t>
  </si>
  <si>
    <t>1107</t>
  </si>
  <si>
    <t>Malt, whether or not roasted</t>
  </si>
  <si>
    <t>1108</t>
  </si>
  <si>
    <t>Starches; inulin</t>
  </si>
  <si>
    <t>1207</t>
  </si>
  <si>
    <t>Other oil seeds and oleaginous fruits, whether or not broken</t>
  </si>
  <si>
    <t>Other oil seeds and oleaginous fruits, whether or not broken (excl. edible nuts, olives, soya beans, ground-nuts, copra, linseed, rape or colza seeds and sunflower seeds)</t>
  </si>
  <si>
    <t>120900000080</t>
  </si>
  <si>
    <t>1209</t>
  </si>
  <si>
    <t>Seeds, fruit and spores, of a kind used for sowing</t>
  </si>
  <si>
    <t>Seeds, fruits and spores, for sowing (excl. leguminous vegetables and sweetcorn, coffee, tea, mate and spices, cereals, oil seeds and oleaginous fruits, and seeds and fruit used primarily in perfumery, medicaments or for insecticidal, fungicidal or similar purposes)</t>
  </si>
  <si>
    <t>121100000080</t>
  </si>
  <si>
    <t>1211</t>
  </si>
  <si>
    <t>Plants and parts of plants (including seeds and fruits), of a kind used primarily in perfumery, in pharmacy or for insecticidal, fungicidal or similar purposes, fresh or dried, whether or not cut, crushed or powdered</t>
  </si>
  <si>
    <t>Plants and parts of plants, incl. seeds and fruits, of a kind used primarily in perfumery, medicaments or for insecticidal, fungicidal or similar purposes, fresh or dried, whether or not cut, crushed or powdered</t>
  </si>
  <si>
    <t>1212</t>
  </si>
  <si>
    <t>Locust beans, seaweeds and other algae, sugar beet and sugar cane, fresh, chilled, frozen or dried, whether or not ground; fruit stones and kernels and other vegetable products (including unroasted chicory roots of the variety Cichorium intybus sativum) of a kind used primarily for human consumption, not elsewhere specified or included</t>
  </si>
  <si>
    <t>Locust beans, seaweeds and other algae, sugar beet and sugar cane, fresh, chilled, frozen or dried, whether or not ground; fruit stones and kernels and other vegetable products, incl. unroasted chicory roots of the variety Cichorium intybus sativum, of a kind used primarily for human consumption, n.e.s.</t>
  </si>
  <si>
    <t>121300000080</t>
  </si>
  <si>
    <t>1213 00</t>
  </si>
  <si>
    <t>Cereal straw and husks, unprepared, whether or not chopped, ground, pressed or in the form of pellets</t>
  </si>
  <si>
    <t>by product</t>
  </si>
  <si>
    <t>130100000080</t>
  </si>
  <si>
    <t>130020000090</t>
  </si>
  <si>
    <t>1301</t>
  </si>
  <si>
    <t>Lac; natural gums, resins, gum-resins and oleoresins (for example, balsams)</t>
  </si>
  <si>
    <t>Lac; natural gums, resins, gum-resins, balsams and other natural oleoresins</t>
  </si>
  <si>
    <t>130200000080</t>
  </si>
  <si>
    <t>1302</t>
  </si>
  <si>
    <t>Vegetable saps and extracts; pectic substances, pectinates and pectates; agar-agar and other mucilages and thickeners, whether or not modified, derived from vegetable products</t>
  </si>
  <si>
    <t>Vegetable saps and extracts; pectic substances, pectinates and pectates; agar-agar and other mucilages and thickeners derived from vegetable products, whether or not modified,</t>
  </si>
  <si>
    <t>140100000080</t>
  </si>
  <si>
    <t>140020000090</t>
  </si>
  <si>
    <t>1401</t>
  </si>
  <si>
    <t>Vegetable materials of a kind used primarily for plaiting (for example, bamboos, rattans, reeds, rushes, osier, raffia, cleaned, bleached or dyed cereal straw, and lime bark)</t>
  </si>
  <si>
    <t>Vegetable materials of a kind used primarily for plaiting, e.g. bamboos, rattans, reeds, rushes, osier, raffia, cleaned, bleached or dyed cereal straw, and lime bark</t>
  </si>
  <si>
    <t>140200000080</t>
  </si>
  <si>
    <t>1402 00</t>
  </si>
  <si>
    <t>Vegetable materials of a kind used primarily as stuffing or as padding (for example, kapok, vegetable hair and eel-grass), whether or not put up as a layer with or without supporting material</t>
  </si>
  <si>
    <t>Vegetable materials of a kind used primarily as stuffing or as padding, e.g. kapok, vegetable hair and eel-grass, whether or not put up as a layer, with or without supporting material</t>
  </si>
  <si>
    <t>140300000080</t>
  </si>
  <si>
    <t>1403 00</t>
  </si>
  <si>
    <t>Vegetable materials of a kind used primarily in brooms or in brushes (for example, broomcorn, piassava, couch-grass and istle), whether or not in hanks or bundles</t>
  </si>
  <si>
    <t>Vegetable materials, such as broom-corn, piassava, couch-grass and istle, of a kind used primarily in brooms or in brushes, whether or not in hanks or bundles</t>
  </si>
  <si>
    <t>140400000080</t>
  </si>
  <si>
    <t>1404</t>
  </si>
  <si>
    <t>Vegetable products not elsewhere specified or included</t>
  </si>
  <si>
    <t>Vegetable products, n.e.s.</t>
  </si>
  <si>
    <t>150100000080</t>
  </si>
  <si>
    <t>1501 00</t>
  </si>
  <si>
    <t>Pig fat (including lard) and poultry fat, other than that of heading No 0209 or 1503</t>
  </si>
  <si>
    <t>Pig fat, incl. lard, and poultry fat, rendered or otherwise extracted (excl. lard stearin and lard oil)</t>
  </si>
  <si>
    <t>150200000080</t>
  </si>
  <si>
    <t>1502 00</t>
  </si>
  <si>
    <t>Fats of bovine animals, sheep or goats, other than those of heading No 1503</t>
  </si>
  <si>
    <t>Fats of bovine animals, sheep or goats (excl. lard stearin, lard oil, oleostearin, oleooil and tallow oil, not emulsified or mixed or otherwise prepared)</t>
  </si>
  <si>
    <t>150300000080</t>
  </si>
  <si>
    <t>1503 00</t>
  </si>
  <si>
    <t>Lard stearin, lard oil, oleostearin, oleo-oil and tallow oil, not emulsified or mixed or otherwise prepared</t>
  </si>
  <si>
    <t>Lard stearin, lard oil, oleostearin, oleo-oil and tallow oil (excl. emulsified, mixed or otherwise prepared)</t>
  </si>
  <si>
    <t>150400000080</t>
  </si>
  <si>
    <t>1504</t>
  </si>
  <si>
    <t>Fats and oils and their fractions, of fish or marine mammals, whether or not refined, but not chemically modified</t>
  </si>
  <si>
    <t>Fats and oils and their fractions of fish or marine mammals, whether or not refined (excl. chemically modified)</t>
  </si>
  <si>
    <t>150500000080</t>
  </si>
  <si>
    <t>1505 00</t>
  </si>
  <si>
    <t>Wool grease and fatty substances derived therefrom (including lanolin)</t>
  </si>
  <si>
    <t>Wool grease and fatty substances derived therefrom, incl. lanolin</t>
  </si>
  <si>
    <t>150600000080</t>
  </si>
  <si>
    <t>1506 00</t>
  </si>
  <si>
    <t>Other animal fats and oils and their fractions, whether or not refined, but not chemically modified</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</si>
  <si>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</si>
  <si>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1515, 1516, 1518</t>
  </si>
  <si>
    <t>1513</t>
  </si>
  <si>
    <t>Coconut (copra), palm kernel or babassu oil and fractions thereof, whether or not refined, but not chemically modified</t>
  </si>
  <si>
    <t>Coconut "copra", palm kernel or babassu oil and fractions thereof, whether or not refined, but not chemically modified</t>
  </si>
  <si>
    <t>152000000080</t>
  </si>
  <si>
    <t>1520 00</t>
  </si>
  <si>
    <t>Glycerol, crude; glycerol waters and glycerol lyes</t>
  </si>
  <si>
    <t>152100000080</t>
  </si>
  <si>
    <t>1521</t>
  </si>
  <si>
    <t>Vegetable waxes (other than triglycerides), beeswax, other insect waxes and spermaceti, whether or not refined or coloured</t>
  </si>
  <si>
    <t>Vegetable waxes, beeswax, other insect waxes and spermaceti, whether or not refined or coloured (excl. triglycerides)</t>
  </si>
  <si>
    <t>152200000080</t>
  </si>
  <si>
    <t>1522 00</t>
  </si>
  <si>
    <t>Degras; residues resulting from the treatment of fatty substances or animal or vegetable waxes</t>
  </si>
  <si>
    <t>160300000080</t>
  </si>
  <si>
    <t>1603 00</t>
  </si>
  <si>
    <t>Extracts and juices of meat, fish or crustaceans, molluscs or other aquatic invertebrates</t>
  </si>
  <si>
    <t>Extracts and juices of meat, fish or crustaceans, molluscs and other aquatic invertebrates</t>
  </si>
  <si>
    <t>Prepared or preserved fish; caviar and caviar substitutes prepared from fish eggs</t>
  </si>
  <si>
    <t>Crustaceans, molluscs and other aquatic invertebrates, prepared or preserved</t>
  </si>
  <si>
    <t>Cane or beet sugar and chemically pure sucrose, in solid form</t>
  </si>
  <si>
    <t>170200000080</t>
  </si>
  <si>
    <t>1702</t>
  </si>
  <si>
    <t>Other sugars, including chemically pure lactose, maltose, glucose and fructose, in solid form; sugar syrups not containing added flavouring or colouring matter; artificial honey, whether or not mixed with natural honey; caramel</t>
  </si>
  <si>
    <t>Other sugars, incl. chemically pure lactose, maltose, glucose and fructose, in solid form; sugar syrups not containing added flavouring or colouring matter; artificial honey, whether or not mixed with natural honey; caramel</t>
  </si>
  <si>
    <t>180200000080</t>
  </si>
  <si>
    <t>1802 00</t>
  </si>
  <si>
    <t>Cocoa shells, husks, skins and other cocoa waste</t>
  </si>
  <si>
    <t>byproduct</t>
  </si>
  <si>
    <t>190100000080</t>
  </si>
  <si>
    <t>1901</t>
  </si>
  <si>
    <t>Malt extract; food preparations of flour, groats, meal, starch or malt extract, not containing cocoa or containing less than 40 % by weight of cocoa calculated on a totally defatted basis, not elsewhere specified or included; food preparations of goods of headings 0401 to 0404, not containing cocoa or containing less than 5 % by weight of cocoa calculated on a totally defatted basis, not elsewhere specified or included</t>
  </si>
  <si>
    <t>Malt extract; food preparations of flour, groats, meal, starch or malt extract, not containing cocoa or containing &lt; 40% by weight of cocoa calculated on a totally defatted basis, n.e.s.; food preparations of milk, cream, butter milk, sour milk, sour cream, whey, yoghourt, kefir, and similar goods of heading 0401 to 0404, not containing cocoa or containing &lt; 5% by weight of cocoa calculated on a totally defatted basis, n.e.s.</t>
  </si>
  <si>
    <t>1902</t>
  </si>
  <si>
    <t>Pasta, whether or not cooked or stuffed (with meat or other substances) or otherwise prepared, such as spaghetti, macaroni, noodles, lasagne, gnocchi, ravioli, cannelloni; couscous, whether or not prepared</t>
  </si>
  <si>
    <t>Pasta, whether or not cooked or stuffed with meat or other substances or otherwise prepared, such as spaghetti, macaroni, noodles, lasagne, gnocchi, ravioli, cannelloni; couscous, whether or not prepared</t>
  </si>
  <si>
    <t>190300000080</t>
  </si>
  <si>
    <t>1903 00</t>
  </si>
  <si>
    <t>Tapioca and substitutes therefor prepared from starch, in the form of flakes, grains, pearls, siftings or similar forms</t>
  </si>
  <si>
    <t>2004, 2005, 2006</t>
  </si>
  <si>
    <t>Fruit juices (including grape must) and vegetable juices, unfermented and not containing added spirit, whether or not containing added sugar or other sweetening matter</t>
  </si>
  <si>
    <t>Fruit juices, incl. grape must, and vegetable juices, unfermented, not containing added spirit, whether or not containing added sugar or other sweetening matter</t>
  </si>
  <si>
    <t>210100000080</t>
  </si>
  <si>
    <t>2101</t>
  </si>
  <si>
    <t>Extracts, essences and concentrates, of coffee, tea or maté and preparations with a basis of these products or with a basis of coffee, tea or maté; roasted chicory and other roasted coffee substitutes, and extracts, essences and concentrates thereof</t>
  </si>
  <si>
    <t>Extracts, essences and concentrates, of coffee, tea or mate and preparations with a basis of these products or with a basis of coffee, tea or mate; roasted chicory and other roasted coffee substitutes, and extracts, essences and concentrates thereof</t>
  </si>
  <si>
    <t>too mixed</t>
  </si>
  <si>
    <t>210200000080</t>
  </si>
  <si>
    <t>2102</t>
  </si>
  <si>
    <t>Yeasts (active or inactive); other single-cell micro-organisms, dead (but not including vaccines of heading No 3002); prepared baking powders</t>
  </si>
  <si>
    <t>Yeasts, active or inactive; other dead single-cell micro-organisms, prepared baking powders (excl. single-cell micro-organisms packaged as medicaments)</t>
  </si>
  <si>
    <t>Sauces and preparations therefor; mixed condiments and mixed seasonings; mustard flour and meal and prepared mustard</t>
  </si>
  <si>
    <t>Sauce and preparations therefor; mixed condiments and mixed seasonings; mustard flour and meal, whether or not prepared, and mustard</t>
  </si>
  <si>
    <t>210400000080</t>
  </si>
  <si>
    <t>2104</t>
  </si>
  <si>
    <t>Soups and broths and preparations therefor; homogenised composite food preparations</t>
  </si>
  <si>
    <t>Soups and broths and preparations therefor; food preparations consisting of finely homogenized mixtures of two or more basic ingredients such as meat, fish, vegetables or fruit, put up for retail sale as infant food or for dietetic purposes, in containers of &lt;= 250 g</t>
  </si>
  <si>
    <t>too mixed (also at HS6 level)</t>
  </si>
  <si>
    <t>210600000080</t>
  </si>
  <si>
    <t>2106</t>
  </si>
  <si>
    <t>Food preparations not elsewhere specified or included</t>
  </si>
  <si>
    <t>Food preparations, n.e.s.</t>
  </si>
  <si>
    <t>220100000080</t>
  </si>
  <si>
    <t>2201</t>
  </si>
  <si>
    <t>Waters, including natural or artificial mineral waters and aerated waters, not containing added sugar or other sweetening matter nor flavoured; ice and snow</t>
  </si>
  <si>
    <t>Waters, incl. natural or artificial mineral waters and aerated waters, not containing added sugar, other sweetening matter or flavoured; ice and snow</t>
  </si>
  <si>
    <t>220200000080</t>
  </si>
  <si>
    <t>2202</t>
  </si>
  <si>
    <t>Waters, including mineral waters and aerated waters, containing added sugar or other sweetening matter or flavoured, and other non-alcoholic beverages, not including fruit or vegetable juices of heading No 2009</t>
  </si>
  <si>
    <t>Waters, incl. mineral waters and aerated waters, containing added sugar or other sweetening matter or flavoured, and other non-alcoholic beverages (excl. fruit or vegetable juices and milk)</t>
  </si>
  <si>
    <t>220700000080</t>
  </si>
  <si>
    <t>2207</t>
  </si>
  <si>
    <t>Undenatured ethyl alcohol of an alcoholic strength by volume of 80 % vol or higher; ethyl alcohol and other spirits, denatured, of any strength</t>
  </si>
  <si>
    <t>Undenatured ethyl alcohol of an alcoholic strength by volume of &gt;= 80%; ethyl alcohol and other spirits, denatured, of any strength</t>
  </si>
  <si>
    <t>220800000080</t>
  </si>
  <si>
    <t>2208</t>
  </si>
  <si>
    <t>Undenatured ethyl alcohol of an alcoholic strength by volume of less than 80 % vol; spirits, liqueurs and other spirituous beverages</t>
  </si>
  <si>
    <t>Undenatured ethyl alcohol of an alcoholic strength by volume of &lt; 80%; spirits, liqueurs and other spirituous beverages (excl. compound alcoholic preparations of a kind used for the manufacture of beverages)</t>
  </si>
  <si>
    <t>230100000080</t>
  </si>
  <si>
    <t>2301</t>
  </si>
  <si>
    <t>Flours, meals and pellets, of meat or meat offal, of fish or of crustaceans, molluscs or other aquatic invertebrates, unfit for human consumption; greaves</t>
  </si>
  <si>
    <t>230200000080</t>
  </si>
  <si>
    <t>2302</t>
  </si>
  <si>
    <t>Bran, sharps and other residues, whether or not in the form of pellets, derived from the sifting, milling or other working of cereals or of leguminous plants</t>
  </si>
  <si>
    <t>230300000080</t>
  </si>
  <si>
    <t>2303</t>
  </si>
  <si>
    <t>Residues of starch manufacture and similar residues, beet-pulp, bagasse and other waste of sugar manufacture, brewing or distilling dregs and waste, whether or not in the form of pellets</t>
  </si>
  <si>
    <t>2306</t>
  </si>
  <si>
    <t>Oil-cake and other solid residues, whether or not ground or in the form of pellets, resulting from the extraction of vegetable fats or oils, other than those of heading 2304 or 2305</t>
  </si>
  <si>
    <t>Oil-cake and other solid residues, whether or not ground or in the form of pellets, resulting from the extraction of vegetable fats or oils (excl. from soya-bean oil and ground-nut oil)</t>
  </si>
  <si>
    <t>230700000080</t>
  </si>
  <si>
    <t>2307 00</t>
  </si>
  <si>
    <t>Wine lees; argol</t>
  </si>
  <si>
    <t>230800000080</t>
  </si>
  <si>
    <t>2308 00</t>
  </si>
  <si>
    <t>Vegetable materials and vegetable waste, vegetable residues and by-products, whether or not in the form of pellets, of a kind used in animal feeding, not elsewhere specified or included</t>
  </si>
  <si>
    <t>Acorns, horse-chestnuts, marc and other vegetable materials and vegetable waste, vegetable residues and by-products of a kind used in animal feeding, whether or not in the form of pellets, n.e.s.</t>
  </si>
  <si>
    <t>230900000080</t>
  </si>
  <si>
    <t>2309</t>
  </si>
  <si>
    <t>Preparations of a kind used in animal feeding</t>
  </si>
  <si>
    <t>250100000080</t>
  </si>
  <si>
    <t>250020000090</t>
  </si>
  <si>
    <t>2501 00</t>
  </si>
  <si>
    <t>Salt (including table salt and denatured salt) and pure sodium chloride, whether or not in aqueous solution or containing added anti-caking or free-flowing agents; sea water</t>
  </si>
  <si>
    <t>Salts, incl. table salt and denatured salt, and pure sodium chloride, whether or not in aqueous solution or containing added anti-caking or free-flowing agents; sea water</t>
  </si>
  <si>
    <t>250200000080</t>
  </si>
  <si>
    <t>2502 00</t>
  </si>
  <si>
    <t>Unroasted iron pyrites</t>
  </si>
  <si>
    <t>250300000080</t>
  </si>
  <si>
    <t>2503 00</t>
  </si>
  <si>
    <t>Sulphur of all kinds, other than sublimed sulphur, precipitated sulphur and colloidal sulphur</t>
  </si>
  <si>
    <t>Sulphur of all kinds (excl. sublimed sulphur, precipitated sulphur and colloidal sulphur)</t>
  </si>
  <si>
    <t>250400000080</t>
  </si>
  <si>
    <t>2504</t>
  </si>
  <si>
    <t>Natural graphite</t>
  </si>
  <si>
    <t>250500000080</t>
  </si>
  <si>
    <t>2505</t>
  </si>
  <si>
    <t>Natural sands of all kinds, whether or not coloured, other than metal-bearing sands of Chapter 26</t>
  </si>
  <si>
    <t>Natural sands of all kinds, whether or not coloured (excl. gold- and platinum-bearing sands, zircon, rutile and ilmenite sands, monazite sands, and tar or asphalt sands)</t>
  </si>
  <si>
    <t>250600000080</t>
  </si>
  <si>
    <t>2506</t>
  </si>
  <si>
    <t>Quartz (other than natural sands); quartzite, whether or not roughly trimmed or merely cut, by sawing or otherwise, into blocks or slabs of a rectangular (including square) shape</t>
  </si>
  <si>
    <t>Quartz (excl. natural sands); quartzite, whether or not roughly trimmed or merely cut, by sawing or otherwise, into blocks or slabs of a square or rectangular shape</t>
  </si>
  <si>
    <t>250700000080</t>
  </si>
  <si>
    <t>2507 00</t>
  </si>
  <si>
    <t>Kaolin and other kaolinic clays, whether or not calcined</t>
  </si>
  <si>
    <t>250800000080</t>
  </si>
  <si>
    <t>2508</t>
  </si>
  <si>
    <t>Other clays (not including expanded clays of heading No 6806), andalusite, kyanite and sillimanite, whether or not calcined; mullite; chamotte or dinas earths</t>
  </si>
  <si>
    <t>Clays, andalusite, kyanite and sillimanite, whether or not calcined; mullite; chamotte or dinas earths (excl. kaolin and other kaolinic clays, and expanded clay)</t>
  </si>
  <si>
    <t>250900000080</t>
  </si>
  <si>
    <t>2509 00</t>
  </si>
  <si>
    <t>Chalk</t>
  </si>
  <si>
    <t>251000000080</t>
  </si>
  <si>
    <t>2510</t>
  </si>
  <si>
    <t>Natural calcium phosphates, natural aluminium calcium phosphates and phosphatic chalk</t>
  </si>
  <si>
    <t>Natural calcium phosphates and natural aluminium calcium phosphates, natural and phosphatic chalk</t>
  </si>
  <si>
    <t>251100000080</t>
  </si>
  <si>
    <t>2511</t>
  </si>
  <si>
    <t>Natural barium sulphate (barytes); natural barium carbonate (witherite), whether or not calcined, other than barium oxide of heading No 2816</t>
  </si>
  <si>
    <t>Natural barium sulphate "barytes"; natural barium carbonate "witherite", whether or not calcined (excl. barium oxide)</t>
  </si>
  <si>
    <t>251200000080</t>
  </si>
  <si>
    <t>2512 00</t>
  </si>
  <si>
    <t>Siliceous fossil meals (for example, kieselguhr, tripolite and diatomite) and similar siliceous earths, whether or not calcined, of an apparent specific gravity of 1 or less</t>
  </si>
  <si>
    <t>Siliceous fossil meals, e.g. kieselguhr, tripolite and diatomite, and similar siliceous earths, whether or not calcined, of an apparent specific gravity of &lt;= 1</t>
  </si>
  <si>
    <t>251300000080</t>
  </si>
  <si>
    <t>2513</t>
  </si>
  <si>
    <t>Pumice stone; emery; natural corundum, natural garnet and other natural abrasives, whether or not heat-treated</t>
  </si>
  <si>
    <t>251400000080</t>
  </si>
  <si>
    <t>2514 00</t>
  </si>
  <si>
    <t>Slate, whether or not roughly trimmed or merely cut, by sawing or otherwise, into blocks or slabs of a rectangular (including square) shape</t>
  </si>
  <si>
    <t>Slate, whether or not roughly trimmed or merely cut, by sawing or otherwise, into blocks or slabs of a square or rectangular shape; slate powder and slate refuse</t>
  </si>
  <si>
    <t>251500000080</t>
  </si>
  <si>
    <t>2515</t>
  </si>
  <si>
    <t>Marble, travertine, ecaussine and other calcareous monumental or building stone of an apparent specific gravity of 2,5 or more, and alabaster, whether or not roughly trimmed or merely cut, by sawing or otherwise, into blocks or slabs of a rectangular (including square) shape</t>
  </si>
  <si>
    <t>Marble, travertine, 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t>
  </si>
  <si>
    <t>251600000080</t>
  </si>
  <si>
    <t>2516</t>
  </si>
  <si>
    <t>Granite, porphyry, basalt, sandstone and other monumental or building stone, whether or not roughly trimmed or merely cut, by sawing or otherwise, into blocks or slabs of a rectangular (including square) shape</t>
  </si>
  <si>
    <t>Granite, porphyry, basalt, sandstone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and monumental or building stone of an apparent specific gravity of &gt;= 2,5)</t>
  </si>
  <si>
    <t>251700000080</t>
  </si>
  <si>
    <t>2517</t>
  </si>
  <si>
    <t>Pebbles, gravel, broken or crushed stone, of a kind commonly used for concrete aggregates, for road metalling or for railway or other ballast, shingle and flint, whether or not heat-treated; macadam of slag, dross or similar industrial waste, whether or not incorporating the materials cited in the first part of the heading; tarred macadam; granules, chippings and powder, of stones of heading 2515 or 2516, whether or not heat-treated</t>
  </si>
  <si>
    <t>Pebbles, gravel, broken or crushed stone, for concrete aggregates, for road metalling or for railway ballast, shingle and flint, whether or not heat-treated; macadam of slag, dross or similar industrial waste, whether or not incorporating the materials cited in the first part of the heading; tarred macadam; granules, chippings and powder, of stones of heading 2515 and 2516, whether or not heat-treated</t>
  </si>
  <si>
    <t>251800000080</t>
  </si>
  <si>
    <t>2518</t>
  </si>
  <si>
    <t>Dolomite, whether or not calcined or sintered, including dolomite roughly trimmed or merely cut, by sawing or otherwise, into blocks or slabs of a rectangular (including square) shape; dolomite ramming mix</t>
  </si>
  <si>
    <t>Dolomite, whether or not calcined or sintered, incl. dolomite roughly trimmed or merely cut, by sawing or otherwise, into blocks or slabs of a rectangular "incl. square" shape, and dolomite ramming mix (excl. broken or crushed dolomite for concrete aggregates, road metalling or railway or other ballast)</t>
  </si>
  <si>
    <t>251900000080</t>
  </si>
  <si>
    <t>2519</t>
  </si>
  <si>
    <t>Natural magnesium carbonate (magnesite); fused magnesia; dead-burned (sintered) magnesia, whether or not containing small quantities of other oxides added before sintering; other magnesium oxide, whether or not pure</t>
  </si>
  <si>
    <t>Natural magnesium carbonate "magnesite"; fused magnesia; dead-burned "sintered" magnesia, whether or not containing small quantities of other oxides added before sintering; other magnesium oxide, whether or not pure</t>
  </si>
  <si>
    <t>252000000080</t>
  </si>
  <si>
    <t>2520</t>
  </si>
  <si>
    <t>Gypsum; anhydrite; plasters (consisting of calcined gypsum or calcium sulphate) whether or not coloured, with or without small quantities of accelerators or retarders</t>
  </si>
  <si>
    <t>Gypsum; anhydrite; plasters consisting of calcined gypsum or calcium sulphate, whether or not coloured, with or without small quantities of accelerators or retarders</t>
  </si>
  <si>
    <t>252100000080</t>
  </si>
  <si>
    <t>2521 00</t>
  </si>
  <si>
    <t>Limestone flux; limestone and other calcareous stone, of a kind used for the manufacture of lime or cement</t>
  </si>
  <si>
    <t>252200000080</t>
  </si>
  <si>
    <t>2522</t>
  </si>
  <si>
    <t>Quicklime, slaked lime and hydraulic lime, other than calcium oxide and hydroxide of heading 2825</t>
  </si>
  <si>
    <t>Quicklime, slaked lime and hydraulic lime (excl. pure calcium oxide and calcium hydroxide)</t>
  </si>
  <si>
    <t>252300000080</t>
  </si>
  <si>
    <t>2523</t>
  </si>
  <si>
    <t>Portland cement, aluminous cement, slag cement, supersulphate cement and similar hydraulic cements, whether or not coloured or in the form of clinkers</t>
  </si>
  <si>
    <t>Cement, incl. cement clinkers, whether or not coloured</t>
  </si>
  <si>
    <t>252400000080</t>
  </si>
  <si>
    <t>2524 00</t>
  </si>
  <si>
    <t>Asbestos</t>
  </si>
  <si>
    <t>Asbestos (excl. products made from asbestos)</t>
  </si>
  <si>
    <t>252500000080</t>
  </si>
  <si>
    <t>2525</t>
  </si>
  <si>
    <t>Mica, including splittings; mica waste</t>
  </si>
  <si>
    <t>Mica, whether or not rifted into sheets or splittings; mica waste</t>
  </si>
  <si>
    <t>252600000080</t>
  </si>
  <si>
    <t>2526</t>
  </si>
  <si>
    <t>Natural steatite, whether or not roughly trimmed or merely cut, by sawing or otherwise, into blocks or slabs of a rectangular (including square) shape; talc</t>
  </si>
  <si>
    <t>Natural steatite, whether or not roughly trimmed or merely cut, by sawing or otherwise, into blocks or slabs of a square or rectangular shape; talc</t>
  </si>
  <si>
    <t>252800000080</t>
  </si>
  <si>
    <t>2528</t>
  </si>
  <si>
    <t>Natural borates and concentrates thereof (whether or not calcined), but not including borates separated from natural brine; natural boric acid containing not more than 85 % of H3BO3 calculated on the dry weight</t>
  </si>
  <si>
    <t>Borates, natural, and concentrates thereof, whether or not calcined, and natural boric acids containing &lt;= 85% of H3BO3 calculated on the dry weight (excl. borates separated from natural brine)</t>
  </si>
  <si>
    <t>252900000080</t>
  </si>
  <si>
    <t>2529</t>
  </si>
  <si>
    <t>Felspar; leucite; nepheline and nepheline syenite; fluorspar</t>
  </si>
  <si>
    <t>Feldspar; leucite, nepheline and nepheline syenite; fluorspar</t>
  </si>
  <si>
    <t>253000000080</t>
  </si>
  <si>
    <t>2530</t>
  </si>
  <si>
    <t>Mineral substances not elsewhere specified or included</t>
  </si>
  <si>
    <t>Vermiculite, perlite and other mineral substances, n.e.s.</t>
  </si>
  <si>
    <t>260100000080</t>
  </si>
  <si>
    <t>260020000090</t>
  </si>
  <si>
    <t>2601</t>
  </si>
  <si>
    <t>Iron ores and concentrates, including roasted iron pyrites</t>
  </si>
  <si>
    <t>Iron ores and concentrates, incl. roasted iron pyrites</t>
  </si>
  <si>
    <t>260200000080</t>
  </si>
  <si>
    <t>2602 00</t>
  </si>
  <si>
    <t>Manganese ores and concentrates, including ferruginous manganese ores and concentrates with a manganese content of 20 % or more, calculated on the dry weight (ECSC)</t>
  </si>
  <si>
    <t>Manganese ores and concentrates, incl. ferruginous manganese ores and concentrates, with a manganese content of &gt;= 20%, calculated on the dry weight "ECSC"</t>
  </si>
  <si>
    <t>260300000080</t>
  </si>
  <si>
    <t>2603 00</t>
  </si>
  <si>
    <t>Copper ores and concentrates</t>
  </si>
  <si>
    <t>260400000080</t>
  </si>
  <si>
    <t>2604 00</t>
  </si>
  <si>
    <t>Nickel ores and concentrates</t>
  </si>
  <si>
    <t>260500000080</t>
  </si>
  <si>
    <t>2605 00</t>
  </si>
  <si>
    <t>Cobalt ores and concentrates</t>
  </si>
  <si>
    <t>260600000080</t>
  </si>
  <si>
    <t>2606 00</t>
  </si>
  <si>
    <t>Aluminium ores and concentrates</t>
  </si>
  <si>
    <t>260700000080</t>
  </si>
  <si>
    <t>2607 00</t>
  </si>
  <si>
    <t>Lead ores and concentrates</t>
  </si>
  <si>
    <t>260800000080</t>
  </si>
  <si>
    <t>2608 00</t>
  </si>
  <si>
    <t>Zinc ores and concentrates</t>
  </si>
  <si>
    <t>260900000080</t>
  </si>
  <si>
    <t>2609 00</t>
  </si>
  <si>
    <t>Tin ores and concentrates</t>
  </si>
  <si>
    <t>261000000080</t>
  </si>
  <si>
    <t>2610 00</t>
  </si>
  <si>
    <t>Chromium ores and concentrates</t>
  </si>
  <si>
    <t>261100000080</t>
  </si>
  <si>
    <t>2611 00</t>
  </si>
  <si>
    <t>Tungsten ores and concentrates</t>
  </si>
  <si>
    <t>261200000080</t>
  </si>
  <si>
    <t>2612</t>
  </si>
  <si>
    <t>Uranium or thorium ores and concentrates</t>
  </si>
  <si>
    <t>261300000080</t>
  </si>
  <si>
    <t>2613</t>
  </si>
  <si>
    <t>Molybdenum ores and concentrates</t>
  </si>
  <si>
    <t>261400000080</t>
  </si>
  <si>
    <t>2614 00</t>
  </si>
  <si>
    <t>Titanium ores and concentrates</t>
  </si>
  <si>
    <t>261500000080</t>
  </si>
  <si>
    <t>2615</t>
  </si>
  <si>
    <t>Niobium, tantalum, vanadium or zirconium ores and concentrates</t>
  </si>
  <si>
    <t>261600000080</t>
  </si>
  <si>
    <t>2616</t>
  </si>
  <si>
    <t>Precious metal ores and concentrates</t>
  </si>
  <si>
    <t>261700000080</t>
  </si>
  <si>
    <t>2617</t>
  </si>
  <si>
    <t>Other ores and concentrates</t>
  </si>
  <si>
    <t>Ores and concentrates (excl. iron, manganese, copper, nickel, cobalt, aluminium, lead, zinc, tin, chromium, tungsten, uranium, thorium, molybdenum, titanium, niobium, tantalum, vanadium, zirconium and precious metal ores and concentrates)</t>
  </si>
  <si>
    <t>261800000080</t>
  </si>
  <si>
    <t>2618 00</t>
  </si>
  <si>
    <t>Granulated slag (slag sand) from the manufacture of iron or steel</t>
  </si>
  <si>
    <t>Granulated slag "slag sand" from the manufacture of iron or steel</t>
  </si>
  <si>
    <t>261900000080</t>
  </si>
  <si>
    <t>2619 00</t>
  </si>
  <si>
    <t>Slag, dross (other than granulated slag), scalings and other waste from the manufacture of iron or steel</t>
  </si>
  <si>
    <t>Slag, dross, scalings and other waste from the manufacture of iron or steel (excl. granulated slag)</t>
  </si>
  <si>
    <t>262000000080</t>
  </si>
  <si>
    <t>2620</t>
  </si>
  <si>
    <t>Ash and residues (other than from the manufacture of iron or steel), containing arsenic, metals or metal compounds</t>
  </si>
  <si>
    <t>Ash and residues, containing arsenic, metals or metal compounds (excl. those from the manufacture of iron or steel)</t>
  </si>
  <si>
    <t>262100000080</t>
  </si>
  <si>
    <t>2621</t>
  </si>
  <si>
    <t>Other slag and ash, including seaweed ash (kelp); ash and residues from the incineration of municipal waste</t>
  </si>
  <si>
    <t>Slag and ash, incl. seaweed ash "kelp"; ash and residues from the incineration of municipal waste (excl. slag, incl. granulated, from the manufacture of iron or steel and ashes and residues containing arsenic, metals or metal compounds)</t>
  </si>
  <si>
    <t>270100000080</t>
  </si>
  <si>
    <t>270020000090</t>
  </si>
  <si>
    <t>2701</t>
  </si>
  <si>
    <t>Coal; briquettes, ovoids and similar solid fuels manufactured from coal</t>
  </si>
  <si>
    <t>270200000080</t>
  </si>
  <si>
    <t>2702</t>
  </si>
  <si>
    <t>Lignite, whether or not agglomerated, excluding jet</t>
  </si>
  <si>
    <t>Lignite, whether or not agglomerated (excl. jet)</t>
  </si>
  <si>
    <t>270300000080</t>
  </si>
  <si>
    <t>2703 00</t>
  </si>
  <si>
    <t>Peat (including peat litter), whether or not agglomerated</t>
  </si>
  <si>
    <t>Peat, incl. peat litter, whether or not agglomerated</t>
  </si>
  <si>
    <t>270400000080</t>
  </si>
  <si>
    <t>2704 00</t>
  </si>
  <si>
    <t>Coke and semi-coke of coal, of lignite or of peat, whether or not agglomerated; retort carbon</t>
  </si>
  <si>
    <t>270500000080</t>
  </si>
  <si>
    <t>2705 00</t>
  </si>
  <si>
    <t>Coal gas, water gas, producer gas and similar gases, other than petroleum gases and other gaseous hydrocarbons</t>
  </si>
  <si>
    <t>Coal gas, water gas, producer gas, lean gas and similar gases (excl. petroleum gases and other gaseous hydrocarbons)</t>
  </si>
  <si>
    <t>270600000080</t>
  </si>
  <si>
    <t>2706 00</t>
  </si>
  <si>
    <t>Tar distilled from coal, from lignite or from peat, and other mineral tars, whether or not dehydrated or partially distilled, including reconstituted tars</t>
  </si>
  <si>
    <t>Tar distilled from coal, from lignite or from peat, and other mineral tars, whether or not dehydrated or partially distilled, incl. reconstituted tars</t>
  </si>
  <si>
    <t>270700000080</t>
  </si>
  <si>
    <t>2707</t>
  </si>
  <si>
    <t>Oils and other products of the distillation of high temperature coal tar; similar products in which the weight of the aromatic constituents exceeds that of the non-aromatic constituents</t>
  </si>
  <si>
    <t>270800000080</t>
  </si>
  <si>
    <t>2708</t>
  </si>
  <si>
    <t>Pitch and pitch coke, obtained from coal tar or from other mineral tars</t>
  </si>
  <si>
    <t>270900000080</t>
  </si>
  <si>
    <t>2709 00</t>
  </si>
  <si>
    <t>Petroleum oils and oils obtained from bituminous minerals, crude</t>
  </si>
  <si>
    <t>271000000080</t>
  </si>
  <si>
    <t>2710</t>
  </si>
  <si>
    <t>Petroleum oils and oils obtained from bituminous minerals, other than crude; preparations not elsewhere specified or included, containing by weight 70 % or more of petroleum oils or of oils obtained from bituminous minerals, these oils being the basic constituents of the preparations; waste oils</t>
  </si>
  <si>
    <t>Petroleum oils and oils obtained from bituminous minerals (excl. crude); preparations containing &gt;= 70% by weight of petroleum oils or of oils obtained from bituminous minerals, these oils being the basic constituents of the preparations, n.e.s.; waste oils containing mainly petroleum or bituminous minerals</t>
  </si>
  <si>
    <t>271100000080</t>
  </si>
  <si>
    <t>2711</t>
  </si>
  <si>
    <t>Petroleum gases and other gaseous hydrocarbons</t>
  </si>
  <si>
    <t>Petroleum gas and other gaseous hydrocarbons</t>
  </si>
  <si>
    <t>271200000080</t>
  </si>
  <si>
    <t>2712</t>
  </si>
  <si>
    <t>Petroleum jelly; paraffin wax, microcrystalline petroleum wax, slack wax, ozokerite, lignite wax, peat wax, other mineral waxes, and similar products obtained by synthesis or by other processes, whether or not coloured</t>
  </si>
  <si>
    <t>Petroleum jelly, paraffin wax, micro- crystalline petroleum wax, slack wax, ozokerite, lignite wax, peat wax, other mineral waxes, and similar products obtained by synthesis or by other processes, whether or not coloured</t>
  </si>
  <si>
    <t>271300000080</t>
  </si>
  <si>
    <t>2713</t>
  </si>
  <si>
    <t>Petroleum coke, petroleum bitumen and other residues of petroleum oils or of oils obtained from bituminous minerals</t>
  </si>
  <si>
    <t>Petroleum coke, petroleum bitumen and other residues of petroleum oil or of oil obtained from bituminous minerals, n.e.s.</t>
  </si>
  <si>
    <t>271400000080</t>
  </si>
  <si>
    <t>2714</t>
  </si>
  <si>
    <t>Bitumen and asphalt, natural; bituminous or oil shale and tar sands; asphaltites and asphaltic rocks</t>
  </si>
  <si>
    <t>271500000080</t>
  </si>
  <si>
    <t>2715 00</t>
  </si>
  <si>
    <t>Bituminous mixtures based on natural asphalt, on natural bitumen, on petroleum bitumen, on mineral tar or on mineral tar pitch (for example, bituminous mastics, cut-backs)</t>
  </si>
  <si>
    <t>Bituminous mastics, cut-backs and other bituminous mixtures based on natural asphalt, on natural bitumen, on petroleum bitumen, on mineral tar or on mineral tar pitch</t>
  </si>
  <si>
    <t>271600000080</t>
  </si>
  <si>
    <t>2716 00</t>
  </si>
  <si>
    <t>Electrical energy</t>
  </si>
  <si>
    <t>280100000010</t>
  </si>
  <si>
    <t>280020000090</t>
  </si>
  <si>
    <t>I. CHEMICAL ELEMENTS</t>
  </si>
  <si>
    <t>280100000080</t>
  </si>
  <si>
    <t>2801</t>
  </si>
  <si>
    <t>Fluorine, chlorine, bromine and iodine</t>
  </si>
  <si>
    <t>Fluorine, clorine, bromine and iodine</t>
  </si>
  <si>
    <t>280200000080</t>
  </si>
  <si>
    <t>2802 00</t>
  </si>
  <si>
    <t>Sulphur, sublimed or precipitated; colloidal sulphur</t>
  </si>
  <si>
    <t>280300000080</t>
  </si>
  <si>
    <t>2803 00</t>
  </si>
  <si>
    <t>Carbon (carbon blacks and other forms of carbon not elsewhere specified or included)</t>
  </si>
  <si>
    <t>Carbon "carbon blacks and other forms of carbon", n.e.s.</t>
  </si>
  <si>
    <t>280400000080</t>
  </si>
  <si>
    <t>2804</t>
  </si>
  <si>
    <t>Hydrogen, rare gases and other non-metals</t>
  </si>
  <si>
    <t>280500000080</t>
  </si>
  <si>
    <t>2805</t>
  </si>
  <si>
    <t>Alkali or alkaline-earth metals; rare-earth metals, scandium and yttrium, whether or not intermixed or interalloyed; mercury</t>
  </si>
  <si>
    <t>280600000010</t>
  </si>
  <si>
    <t>II. INORGANIC ACIDS AND INORGANIC OXYGEN COMPOUNDS OF NON-METALS</t>
  </si>
  <si>
    <t>280600000080</t>
  </si>
  <si>
    <t>2806</t>
  </si>
  <si>
    <t>Hydrogen chloride (hydrochloric acid); chlorosulphuric acid</t>
  </si>
  <si>
    <t>Hydrogen chloride "hydrochloric acid"; chlorosulphuric acid</t>
  </si>
  <si>
    <t>280700000080</t>
  </si>
  <si>
    <t>2807 00</t>
  </si>
  <si>
    <t>Sulphuric acid; oleum</t>
  </si>
  <si>
    <t>280800000080</t>
  </si>
  <si>
    <t>2808 00</t>
  </si>
  <si>
    <t>Nitric acid; sulphonitric acids</t>
  </si>
  <si>
    <t>280900000080</t>
  </si>
  <si>
    <t>2809</t>
  </si>
  <si>
    <t>Diphosphorus pentaoxide; phosphoric acid; polyphosphoric acids, whether or not chemically defined</t>
  </si>
  <si>
    <t>281000000080</t>
  </si>
  <si>
    <t>2810 00</t>
  </si>
  <si>
    <t>Oxides of boron; boric acids</t>
  </si>
  <si>
    <t>281100000080</t>
  </si>
  <si>
    <t>2811</t>
  </si>
  <si>
    <t>Other inorganic acids and other inorganic oxygen compounds of non-metals</t>
  </si>
  <si>
    <t>Inorganic acids and inorganic oxygen compounds of non-metals (excl. hydrogen chloride "hydrochloric acid", chlorosulphuric acid, sulphuric acid, oleum, nitric acid, sulphonitric acids, diphosphorus pentaoxide, phosphoric acid, polyphosphoric acids, oxides of boron and boric acids)</t>
  </si>
  <si>
    <t>281200000010</t>
  </si>
  <si>
    <t>III. HALOGEN OR SULPHUR COMPOUNDS OF NON-METALS</t>
  </si>
  <si>
    <t>281200000080</t>
  </si>
  <si>
    <t>2812</t>
  </si>
  <si>
    <t>Halides and halide oxides of non-metals</t>
  </si>
  <si>
    <t>281300000080</t>
  </si>
  <si>
    <t>2813</t>
  </si>
  <si>
    <t>Sulphides of non-metals; commercial phosphorus trisulphide</t>
  </si>
  <si>
    <t>281400000010</t>
  </si>
  <si>
    <t>IV. INORGANIC BASES AND OXIDES, HYDROXIDES AND PEROXIDES OF METALS</t>
  </si>
  <si>
    <t>281400000080</t>
  </si>
  <si>
    <t>2814</t>
  </si>
  <si>
    <t>Ammonia, anhydrous or in aqueous solution</t>
  </si>
  <si>
    <t>281500000080</t>
  </si>
  <si>
    <t>2815</t>
  </si>
  <si>
    <t>Sodium hydroxide (caustic soda); potassium hydroxide (caustic potash); peroxides of sodium or potassium</t>
  </si>
  <si>
    <t>Sodium hydroxide "caustic soda", potassium hydroxide "caustic potash"; peroxides of sodium or potassium</t>
  </si>
  <si>
    <t>281600000080</t>
  </si>
  <si>
    <t>2816</t>
  </si>
  <si>
    <t>Hydroxide and peroxide of magnesium; oxides, hydroxides and peroxides, of strontium or barium</t>
  </si>
  <si>
    <t>281700000080</t>
  </si>
  <si>
    <t>2817 00</t>
  </si>
  <si>
    <t>Zinc oxide; zinc peroxide</t>
  </si>
  <si>
    <t>281800000080</t>
  </si>
  <si>
    <t>2818</t>
  </si>
  <si>
    <t>Artificial corundum, whether or not chemically defined; aluminium oxide; aluminium hydroxide</t>
  </si>
  <si>
    <t>281900000080</t>
  </si>
  <si>
    <t>2819</t>
  </si>
  <si>
    <t>Chromium oxides and hydroxides</t>
  </si>
  <si>
    <t>282000000080</t>
  </si>
  <si>
    <t>2820</t>
  </si>
  <si>
    <t>Manganese oxides</t>
  </si>
  <si>
    <t>282100000080</t>
  </si>
  <si>
    <t>2821</t>
  </si>
  <si>
    <t>Iron oxides and hydroxides; earth colours containing 70 % or more by weight of combined iron evaluated as Fe2O3</t>
  </si>
  <si>
    <t>Iron oxides and hydroxides; earth colours containing &gt;= 70% by weight of combined iron evaluated as Fe2O3</t>
  </si>
  <si>
    <t>282200000080</t>
  </si>
  <si>
    <t>2822 00</t>
  </si>
  <si>
    <t>Cobalt oxides and hydroxides; commercial cobalt oxides</t>
  </si>
  <si>
    <t>282300000080</t>
  </si>
  <si>
    <t>2823 00</t>
  </si>
  <si>
    <t>Titanium oxides</t>
  </si>
  <si>
    <t>282400000080</t>
  </si>
  <si>
    <t>2824</t>
  </si>
  <si>
    <t>Lead oxides; red lead and orange lead</t>
  </si>
  <si>
    <t>282500000080</t>
  </si>
  <si>
    <t>2825</t>
  </si>
  <si>
    <t>Hydrazine and hydroxylamine and their inorganic salts; other inorganic bases; other metal oxides, hydroxides and peroxides</t>
  </si>
  <si>
    <t>Hydrazine and hydroxylamine and their inorganic salts; inorganic bases, metal oxides, hydroxides and peroxides, n.e.s.</t>
  </si>
  <si>
    <t>282600000010</t>
  </si>
  <si>
    <t>V. SALTS AND PEROXYSALTS, OF INORGANIC ACIDS AND METALS</t>
  </si>
  <si>
    <t>282600000080</t>
  </si>
  <si>
    <t>2826</t>
  </si>
  <si>
    <t>Fluorides; fluorosilicates, fluoroaluminates and other complex fluorine salts</t>
  </si>
  <si>
    <t>282700000080</t>
  </si>
  <si>
    <t>2827</t>
  </si>
  <si>
    <t>Chlorides, chloride oxides and chloride hydroxides; bromides and bromide oxides; iodides and iodide oxides</t>
  </si>
  <si>
    <t>282800000080</t>
  </si>
  <si>
    <t>2828</t>
  </si>
  <si>
    <t>Hypochlorites; commercial calcium hypochlorite; chlorites; hypobromites</t>
  </si>
  <si>
    <t>282900000080</t>
  </si>
  <si>
    <t>2829</t>
  </si>
  <si>
    <t>Chlorates and perchlorates; bromates and perbromates; iodates and periodates</t>
  </si>
  <si>
    <t>283000000080</t>
  </si>
  <si>
    <t>2830</t>
  </si>
  <si>
    <t>Sulphides; polysulphides, whether or not chemically defined</t>
  </si>
  <si>
    <t>283100000080</t>
  </si>
  <si>
    <t>2831</t>
  </si>
  <si>
    <t>Dithionites and sulphoxylates</t>
  </si>
  <si>
    <t>Dithionites and sulfoxylates</t>
  </si>
  <si>
    <t>283200000080</t>
  </si>
  <si>
    <t>2832</t>
  </si>
  <si>
    <t>Sulphites; thiosulphates</t>
  </si>
  <si>
    <t>283300000080</t>
  </si>
  <si>
    <t>2833</t>
  </si>
  <si>
    <t>Sulphates; alums; peroxosulphates (persulphates)</t>
  </si>
  <si>
    <t>Sulphates; alums; peroxosulphates "persulphates"</t>
  </si>
  <si>
    <t>283400000080</t>
  </si>
  <si>
    <t>2834</t>
  </si>
  <si>
    <t>Nitrites; nitrates</t>
  </si>
  <si>
    <t>283500000080</t>
  </si>
  <si>
    <t>2835</t>
  </si>
  <si>
    <t>Phosphinates (hypophosphites), phosphonates (phosphites) and phosphates; polyphosphates, whether or not chemically defined</t>
  </si>
  <si>
    <t>Phosphinates "hypophosphites", phosphonates "phosphites" and phosphates; polyphosphates, whether or not chemically defined</t>
  </si>
  <si>
    <t>283600000080</t>
  </si>
  <si>
    <t>2836</t>
  </si>
  <si>
    <t>Carbonates; peroxocarbonates (percarbonates); commercial ammonium carbonate containing ammonium carbamate</t>
  </si>
  <si>
    <t>Carbonates; peroxocarbonates "percarbonates"; commercial ammonium carbonate containing ammonium carbamate</t>
  </si>
  <si>
    <t>283700000080</t>
  </si>
  <si>
    <t>2837</t>
  </si>
  <si>
    <t>Cyanides, cyanide oxides and complex cyanides</t>
  </si>
  <si>
    <t>Cyanides, oxycyanides and complex cyanides</t>
  </si>
  <si>
    <t>283800000080</t>
  </si>
  <si>
    <t>2838 00</t>
  </si>
  <si>
    <t>Fulminates, cyanates and thiocyanates</t>
  </si>
  <si>
    <t>283900000080</t>
  </si>
  <si>
    <t>2839</t>
  </si>
  <si>
    <t>Silicates; commercial alkali metal silicates</t>
  </si>
  <si>
    <t>284000000080</t>
  </si>
  <si>
    <t>2840</t>
  </si>
  <si>
    <t>Borates; peroxoborates (perborates)</t>
  </si>
  <si>
    <t>Borates; peroxoborates "perborates"</t>
  </si>
  <si>
    <t>284100000080</t>
  </si>
  <si>
    <t>2841</t>
  </si>
  <si>
    <t>Salts of oxometallic or peroxometallic acids</t>
  </si>
  <si>
    <t>284200000080</t>
  </si>
  <si>
    <t>2842</t>
  </si>
  <si>
    <t>Other salts of inorganic acids or peroxoacids (including aluminosilicates whether or not chemically defined), other than azides</t>
  </si>
  <si>
    <t>Salts of inorganic acids or peroxoacids, incl. aluminosilicates whether or not chemically defined (excl. of oxometallic or peroxometallic acids and azides)</t>
  </si>
  <si>
    <t>284300000010</t>
  </si>
  <si>
    <t>VI. MISCELLANEOUS</t>
  </si>
  <si>
    <t>284300000080</t>
  </si>
  <si>
    <t>2843</t>
  </si>
  <si>
    <t>Colloidal precious metals; inorganic or organic compounds of precious metals, whether or not chemically defined; amalgams of precious metals</t>
  </si>
  <si>
    <t>284400000080</t>
  </si>
  <si>
    <t>2844</t>
  </si>
  <si>
    <t>Radioactive chemical elements and radioactive isotopes (including the fissile or fertile chemical elements and isotopes) and their compounds; mixtures and residues containing these products</t>
  </si>
  <si>
    <t>Radioactive chemical elements and radioactive isotopes, incl. their fissile or fertile chemical elements and isotopes, and their compounds; mixtures and residues containing these products</t>
  </si>
  <si>
    <t>284500000080</t>
  </si>
  <si>
    <t>2845</t>
  </si>
  <si>
    <t>Isotopes other than those of heading 2844; compounds, inorganic or organic, of such isotopes, whether or not chemically defined</t>
  </si>
  <si>
    <t>Nonradioactive isotopes; inorganic or organic compounds of such isotopes, whether or not chemically defined</t>
  </si>
  <si>
    <t>284600000080</t>
  </si>
  <si>
    <t>2846</t>
  </si>
  <si>
    <t>Compounds, inorganic or organic, of rare-earth metals, of yttrium or of scandium or of mixtures of these metals</t>
  </si>
  <si>
    <t>284700000080</t>
  </si>
  <si>
    <t>2847 00</t>
  </si>
  <si>
    <t>Hydrogen peroxide, whether or not solidified with urea</t>
  </si>
  <si>
    <t>284800000080</t>
  </si>
  <si>
    <t>2848 00</t>
  </si>
  <si>
    <t>Phosphides, whether or not chemically defined, excluding ferrophosphorus</t>
  </si>
  <si>
    <t>Phosphides, whether or not chemically defined (excl. ferrophosphorus)</t>
  </si>
  <si>
    <t>284900000080</t>
  </si>
  <si>
    <t>2849</t>
  </si>
  <si>
    <t>Carbides, whether or not chemically defined</t>
  </si>
  <si>
    <t>285000000080</t>
  </si>
  <si>
    <t>2850 00</t>
  </si>
  <si>
    <t>Hydrides, nitrides, azides, silicides and borides, whether or not chemically defined, other than compounds which are also carbides of heading 2849</t>
  </si>
  <si>
    <t>Hydrides, nitrides, azides, silicides and borides, whether or not chemically defined (excl. compounds which are also carbides of heading 2849)</t>
  </si>
  <si>
    <t>285100000080</t>
  </si>
  <si>
    <t>2851 00</t>
  </si>
  <si>
    <t>Other inorganic compounds (including distilled or conductivity water and water of similar purity); liquid air (whether or not rare gases have been removed); compressed air; amalgams, other than amalgams of precious metals</t>
  </si>
  <si>
    <t>Inorganic compounds, incl. distilled or conductivity water and water of similar purity, n.e.s.; liquid air, whether or not rare gases have been removed; compressed air; amalgams (other than amalgams of precious metals)</t>
  </si>
  <si>
    <t>290100000010</t>
  </si>
  <si>
    <t>290020000090</t>
  </si>
  <si>
    <t>I. HYDROCARBONS AND THEIR HALOGENATED, SULPHONATED, NITRATED OR NITROSATED DERIVATIVES</t>
  </si>
  <si>
    <t>290100000080</t>
  </si>
  <si>
    <t>2901</t>
  </si>
  <si>
    <t>Acyclic hydrocarbons</t>
  </si>
  <si>
    <t>290200000080</t>
  </si>
  <si>
    <t>2902</t>
  </si>
  <si>
    <t>Cyclic hydrocarbons</t>
  </si>
  <si>
    <t>290300000080</t>
  </si>
  <si>
    <t>2903</t>
  </si>
  <si>
    <t>Halogenated derivatives of hydrocarbons</t>
  </si>
  <si>
    <t>290400000080</t>
  </si>
  <si>
    <t>2904</t>
  </si>
  <si>
    <t>Sulphonated, nitrated or nitrosated derivatives of hydrocarbons, whether or not halogenated</t>
  </si>
  <si>
    <t>290500000010</t>
  </si>
  <si>
    <t>II. ALCOHOLS AND THEIR HALOGENATED, SULPHONATED, NITRATED OR NITROSATED DERIVATIVES</t>
  </si>
  <si>
    <t>290500000080</t>
  </si>
  <si>
    <t>2905</t>
  </si>
  <si>
    <t>Acyclic alcohols and their halogenated, sulphonated, nitrated or nitrosated derivatives</t>
  </si>
  <si>
    <t>290600000080</t>
  </si>
  <si>
    <t>2906</t>
  </si>
  <si>
    <t>Cyclic alcohols and their halogenated, sulphonated, nitrated or nitrosated derivatives</t>
  </si>
  <si>
    <t>290700000010</t>
  </si>
  <si>
    <t>III. PHENOLS, PHENOL-ALCOHOLS, AND THEIR HALOGENATED, SULPHONATED, NITRATED OR NITROSATED DERIVATIVES</t>
  </si>
  <si>
    <t>290700000080</t>
  </si>
  <si>
    <t>2907</t>
  </si>
  <si>
    <t>Phenols; phenol-alcohols</t>
  </si>
  <si>
    <t>290800000080</t>
  </si>
  <si>
    <t>2908</t>
  </si>
  <si>
    <t>Halogenated, sulphonated, nitrated or nitrosated derivatives of phenols or phenol-alcohols</t>
  </si>
  <si>
    <t>290900000010</t>
  </si>
  <si>
    <t>IV. ETHERS, ALCOHOL PEROXIDES, ETHER PEROXIDES, KETONE PEROXIDES, EPOXIDES WITH A THREE-MEMBERED RING, ACETALS AND HEMIACETALS, AND THEIR HALOGENATED, SULPHONATED, NITRATED OR NITROSATED DERIVATIVES</t>
  </si>
  <si>
    <t>290900000080</t>
  </si>
  <si>
    <t>2909</t>
  </si>
  <si>
    <t>Ethers, ether-alcohols, ether-phenols, ether-alcohol-phenols, alcohol peroxides, ether peroxides, ketone peroxides (whether or not chemically defined), and their halogenated, sulphonated, nitrated or nitrosated derivatives</t>
  </si>
  <si>
    <t>Ethers, ether-alcohols, ether-phenols, ether-alcohol-phenols, alcohol peroxides, ether peroxide, ketone peroxides, whether or not chemically defined, and their halogenated, sulphonated, nitrated or nitrosated derivatives</t>
  </si>
  <si>
    <t>291000000080</t>
  </si>
  <si>
    <t>2910</t>
  </si>
  <si>
    <t>Epoxides, epoxyalcohols, epoxyphenols and epoxyethers, with a three-membered ring, and their halogenated, sulphonated, nitrated or nitrosated derivatives</t>
  </si>
  <si>
    <t>291100000080</t>
  </si>
  <si>
    <t>2911 00</t>
  </si>
  <si>
    <t>Acetals and hemiacetals, whether or not with other oxygen function, and their halogenated, sulphonated, nitrated or nitrosated derivatives</t>
  </si>
  <si>
    <t>291200000010</t>
  </si>
  <si>
    <t>V. ALDEHYDE-FUNCTION COMPOUNDS</t>
  </si>
  <si>
    <t>291200000080</t>
  </si>
  <si>
    <t>2912</t>
  </si>
  <si>
    <t>Aldehydes, whether or not with other oxygen function; cyclic polymers of aldehydes; paraformaldehyde</t>
  </si>
  <si>
    <t>291300000080</t>
  </si>
  <si>
    <t>2913 00</t>
  </si>
  <si>
    <t>Halogenated, sulphonated, nitrated or nitrosated derivatives of products of heading No 2912</t>
  </si>
  <si>
    <t>Halogenated, sulphonated, nitrated or nitrosated derivatives of cyclic polymers of aldehydes or paraformaldehyde</t>
  </si>
  <si>
    <t>291400000010</t>
  </si>
  <si>
    <t>VI. KETONE-FUNCTION COMPOUNDS AND QUINONE-FUNCTION COMPOUNDS</t>
  </si>
  <si>
    <t>291400000080</t>
  </si>
  <si>
    <t>2914</t>
  </si>
  <si>
    <t>Ketones and quinones, whether or not with other oxygen function, and their halogenated, sulphonated, nitrated or nitrosated derivatives</t>
  </si>
  <si>
    <t>291500000010</t>
  </si>
  <si>
    <t>VII. CARBOXYLIC ACIDS AND THEIR ANHYDRIDES, HALIDES, PEROXIDES AND PEROXYACIDS AND THEIR HALOGENATED, SULPHONATED, NITRATED OR NITROSATED DERIVATIVES</t>
  </si>
  <si>
    <t>291500000080</t>
  </si>
  <si>
    <t>2915</t>
  </si>
  <si>
    <t>Saturated acyclic monocarboxylic acids and their anhydrides, halides, peroxides and peroxyacids; their halogenated, sulphonated, nitrated or nitrosated derivatives</t>
  </si>
  <si>
    <t>291600000080</t>
  </si>
  <si>
    <t>2916</t>
  </si>
  <si>
    <t>Unsaturated acyclic monocarboxylic acids, cyclic monocarboxylic acids, their anhydrides, halides, peroxides and peroxyacids; their halogenated, sulphonated, nitrated or nitrosated derivatives</t>
  </si>
  <si>
    <t>291700000080</t>
  </si>
  <si>
    <t>2917</t>
  </si>
  <si>
    <t>Polycarboxylic acids, their anhydrides, halides, peroxides and peroxyacids; their halogenated, sulphonated, nitrated or nitrosated derivatives</t>
  </si>
  <si>
    <t>291800000080</t>
  </si>
  <si>
    <t>2918</t>
  </si>
  <si>
    <t>Carboxylic acids with additional oxygen function and their anhydrides, halides, peroxides and peroxyacids; their halogenated, sulphonated, nitrated or nitrosated derivatives</t>
  </si>
  <si>
    <t>291900000010</t>
  </si>
  <si>
    <t>VIII. ESTERS OF INORGANIC ACIDS OF NON-METALS AND THEIR SALTS, AND THEIR HALOGENATED, SULPHONATED, NITRATED OR NITROSATED DERIVATIVES</t>
  </si>
  <si>
    <t>291900000080</t>
  </si>
  <si>
    <t>2919 00</t>
  </si>
  <si>
    <t>Phosphoric esters and their salts, including lactophosphates; their halogenated, sulphonated, nitrated or nitrosated derivatives</t>
  </si>
  <si>
    <t>Phosphoric esters and their salts, incl. lactophosphates; their halogenated, sulphonated, nitrated or nitrosated derivatives</t>
  </si>
  <si>
    <t>292000000080</t>
  </si>
  <si>
    <t>2920</t>
  </si>
  <si>
    <t>Esters of other inorganic acids of non-metals (excluding esters of hydrogen halides) and their salts; their halogenated, sulphonated, nitrated or nitrosated derivatives</t>
  </si>
  <si>
    <t>Esters of other inorganic acids of non-metals and their salts; their halogenated, sulphonated, nitrated or nitrosated derivatives (excl. esters of hydrogen halides)</t>
  </si>
  <si>
    <t>292100000010</t>
  </si>
  <si>
    <t>IX. NITROGEN-FUNCTION COMPOUNDS</t>
  </si>
  <si>
    <t>292100000080</t>
  </si>
  <si>
    <t>2921</t>
  </si>
  <si>
    <t>Amine-function compounds</t>
  </si>
  <si>
    <t>292200000080</t>
  </si>
  <si>
    <t>2922</t>
  </si>
  <si>
    <t>Oxygen-function amino-compounds</t>
  </si>
  <si>
    <t>292300000080</t>
  </si>
  <si>
    <t>2923</t>
  </si>
  <si>
    <t>Quaternary ammonium salts and hydroxides; lecithins and other phosphoaminolipids, whether or not chemically defined</t>
  </si>
  <si>
    <t>292400000080</t>
  </si>
  <si>
    <t>2924</t>
  </si>
  <si>
    <t>Carboxyamide-function compounds; amide-function compounds of carbonic acid</t>
  </si>
  <si>
    <t>292500000080</t>
  </si>
  <si>
    <t>2925</t>
  </si>
  <si>
    <t>Carboxyimide-function compounds (including saccharin and its salts) and imine-function compounds</t>
  </si>
  <si>
    <t>Carboxyimide-function compounds, incl. saccharin and its salts, and imine-function compounds</t>
  </si>
  <si>
    <t>292600000080</t>
  </si>
  <si>
    <t>2926</t>
  </si>
  <si>
    <t>Nitrile-function compounds</t>
  </si>
  <si>
    <t>292700000080</t>
  </si>
  <si>
    <t>2927 00</t>
  </si>
  <si>
    <t>Diazo-, azo- or azoxy-compounds</t>
  </si>
  <si>
    <t>292800000080</t>
  </si>
  <si>
    <t>2928 00</t>
  </si>
  <si>
    <t>Organic derivatives of hydrazine or of hydroxylamine</t>
  </si>
  <si>
    <t>292900000080</t>
  </si>
  <si>
    <t>2929</t>
  </si>
  <si>
    <t>Compounds with other nitrogen function</t>
  </si>
  <si>
    <t>Compounds with other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t>
  </si>
  <si>
    <t>293000000010</t>
  </si>
  <si>
    <t>X. ORGANO-INORGANIC COMPOUNDS, HETEROCYCLIC COMPOUNDS, NUCLEIC ACIDS AND THEIR SALTS, AND SULPHONAMIDES</t>
  </si>
  <si>
    <t>293000000080</t>
  </si>
  <si>
    <t>2930</t>
  </si>
  <si>
    <t>Organo-sulphur compounds</t>
  </si>
  <si>
    <t>293100000080</t>
  </si>
  <si>
    <t>2931 00</t>
  </si>
  <si>
    <t>Other organo-inorganic compounds</t>
  </si>
  <si>
    <t>Separate chemically defined organo-inorganic compounds, n.e.s.</t>
  </si>
  <si>
    <t>293200000080</t>
  </si>
  <si>
    <t>2932</t>
  </si>
  <si>
    <t>Heterocyclic compounds with oxygen hetero-atom(s) only</t>
  </si>
  <si>
    <t>Heterocyclic compounds with oxygen hetero-atom[s] only</t>
  </si>
  <si>
    <t>293300000080</t>
  </si>
  <si>
    <t>2933</t>
  </si>
  <si>
    <t>Heterocyclic compounds with nitrogen hetero-atom(s) only</t>
  </si>
  <si>
    <t>Heterocyclic compounds with nitrogen hetero-atom[s] only</t>
  </si>
  <si>
    <t>293400000080</t>
  </si>
  <si>
    <t>2934</t>
  </si>
  <si>
    <t>Nucleic acids and their salts, whether or not chemically defined; other heterocyclic compounds</t>
  </si>
  <si>
    <t>Nucleic acids and their salts, whether or not chemically defined; heterocyclic compounds (excl. with oxygen only or with nitrogen hetero-atom[s] only)</t>
  </si>
  <si>
    <t>293500000080</t>
  </si>
  <si>
    <t>2935 00</t>
  </si>
  <si>
    <t>Sulphonamides</t>
  </si>
  <si>
    <t>293600000010</t>
  </si>
  <si>
    <t>XI. PROVITAMINS, VITAMINS AND HORMONES</t>
  </si>
  <si>
    <t>293600000080</t>
  </si>
  <si>
    <t>2936</t>
  </si>
  <si>
    <t>Provitamins and vitamins, natural or reproduced by synthesis (including natural concentrates), derivatives thereof used primarily as vitamins, and intermixtures of the foregoing, whether or not in any solvent</t>
  </si>
  <si>
    <t>Provitamins and vitamins, natural or reproduced by synthesis, incl. natural concentrates, derivatives thereof used primarily as vitamins, and intermixtures of the foregoing, whether or not in any solvent</t>
  </si>
  <si>
    <t>293700000080</t>
  </si>
  <si>
    <t>2937</t>
  </si>
  <si>
    <t>Hormones, prostaglandins, thromboxanes and leukotrienes, natural or reproduced by synthesis; derivatives and structural analogues thereof, including chain modified polypeptides, used primarily as hormones</t>
  </si>
  <si>
    <t>Hormones, prostaglandines, thromboxanes and leukotrienes, natural or reproduced by synthesis; derivatives and structural analogues thereof "incl. chain modified polypeptides", used primarily as hormones</t>
  </si>
  <si>
    <t>293800000010</t>
  </si>
  <si>
    <t>XII. GLYCOSIDES AND VEGETABLE ALKALOIDS, NATURAL OR REPRODUCED BY SYNTHESIS, AND THEIR SALTS, ETHERS, ESTERS AND OTHER DERIVATIVES</t>
  </si>
  <si>
    <t>293800000080</t>
  </si>
  <si>
    <t>2938</t>
  </si>
  <si>
    <t>Glycosides, natural or reproduced by synthesis, and their salts, ethers, esters and other derivatives</t>
  </si>
  <si>
    <t>293900000080</t>
  </si>
  <si>
    <t>2939</t>
  </si>
  <si>
    <t>Vegetable alkaloids, natural or reproduced by synthesis, and their salts, ethers, esters and other derivatives</t>
  </si>
  <si>
    <t>294000000010</t>
  </si>
  <si>
    <t>XIII. OTHER ORGANIC COMPOUNDS</t>
  </si>
  <si>
    <t>294000000080</t>
  </si>
  <si>
    <t>2940 00</t>
  </si>
  <si>
    <t>Sugars, chemically pure, other than sucrose, lactose, maltose, glucose and fructose; sugar ethers, sugar acetals and sugar esters, and their salts, other than products of heading 2937, 2938 or 2939</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</si>
  <si>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</si>
  <si>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294100000080</t>
  </si>
  <si>
    <t>2941</t>
  </si>
  <si>
    <t>Antibiotics</t>
  </si>
  <si>
    <t>294200000080</t>
  </si>
  <si>
    <t>2942 00</t>
  </si>
  <si>
    <t>Other organic compounds</t>
  </si>
  <si>
    <t>Separate chemically defined organic compounds, n.e.s.</t>
  </si>
  <si>
    <t>300100000080</t>
  </si>
  <si>
    <t>300020000090</t>
  </si>
  <si>
    <t>3001</t>
  </si>
  <si>
    <t>Glands and other organs for organo-therapeutic uses, dried, whether or not powdered; extracts of glands or other organs or of their secretions for organo-therapeutic uses; heparin and its salts; other human or animal substances prepared for therapeutic or prophylactic uses, not elsewhere specified or included</t>
  </si>
  <si>
    <t>Dried glands and other organs for organo-therapeutic uses, whether or not powdered; extracts of glands or other organs or their secretions, for organo-therapeutic uses; heparin and its salts; other human or animal substances prepared for therapeutic or prophylactic uses, n.e.s.</t>
  </si>
  <si>
    <t>300200000080</t>
  </si>
  <si>
    <t>3002</t>
  </si>
  <si>
    <t>Human blood; animal blood prepared for therapeutic, prophylactic or diagnostic uses; antisera and other blood fractions and modified immunological products, whether or not obtained by means of biotechnological processes; vaccines, toxins, cultures of micro-organisms (excluding yeasts) and similar products</t>
  </si>
  <si>
    <t>Human blood; animal blood prepared for therapeutic, prophylactic or diagnostic uses; antisera and other blood fractions and modified immunological products, whether or not obtained by means of biotechnological processes; vaccines, toxins, cultures of micro-organisms (excl. yeasts) and similar products</t>
  </si>
  <si>
    <t>300300000080</t>
  </si>
  <si>
    <t>3003</t>
  </si>
  <si>
    <t>Medicaments (excluding goods of heading No 3002, 3005 or 3006) consisting of two or more constituents which have been mixed together for therapeutic or prophylactic uses, not put up in measured doses or in forms or packings for retail sale</t>
  </si>
  <si>
    <t>Medicaments consisting of two or more constituents mixed together for therapeutic or prophylactic uses, not in measured doses or put up for retail sale (excl. goods of heading 3002, 3005 or 3006)</t>
  </si>
  <si>
    <t>300400000080</t>
  </si>
  <si>
    <t>3004</t>
  </si>
  <si>
    <t>Medicaments (excluding goods of heading 3002, 3005 or 3006) consisting of mixed or unmixed products for therapeutic or prophylactic uses, put up in measured doses (including those in the form of transdermal administration systems) or in forms or packings for retail sale</t>
  </si>
  <si>
    <t>Medicaments consisting of mixed or unmixed products for therapeutic or prophylactic uses, put up in measured doses "incl. those in the form of transdermal administration" or in forms or packings for retail sale (excl. goods of heading 3002, 3005 or 3006)</t>
  </si>
  <si>
    <t>300500000080</t>
  </si>
  <si>
    <t>3005</t>
  </si>
  <si>
    <t>Wadding, gauze, bandages and similar articles (for example, dressings, adhesive plasters, poultices), impregnated or coated with pharmaceutical substances or put up in forms or packings for retail sale for medical, surgical, dental or veterinary purposes</t>
  </si>
  <si>
    <t>Wadding, gauze, bandages and the like, e.g. dressings, adhesive plasters, poultices, impregnated or covered with pharmaceutical substances or put up for retail sale for medical, surgical, dental or veterinary purposes</t>
  </si>
  <si>
    <t>300600000080</t>
  </si>
  <si>
    <t>3006</t>
  </si>
  <si>
    <t>Pharmaceutical goods specified in note 4 to this chapter</t>
  </si>
  <si>
    <t>Pharmaceutical preparations and products of subheading Nos 3006.10.10 to 3006.60.90</t>
  </si>
  <si>
    <t>310100000080</t>
  </si>
  <si>
    <t>310020000090</t>
  </si>
  <si>
    <t>3101 00</t>
  </si>
  <si>
    <t>Animal or vegetable fertilisers, whether or not mixed together or chemically treated; fertilisers produced by the mixing or chemical treatment of animal or vegetable products</t>
  </si>
  <si>
    <t>Animal or vegetable fertilizers, whether or not mixed together or chemically treated; fertilizers produced by the mixing or chemical treatment of animal or vegetable products (excl. those in pellet or similar forms, or in packages with a gross weight of &lt;= 10 kg)</t>
  </si>
  <si>
    <t>310200000080</t>
  </si>
  <si>
    <t>3102</t>
  </si>
  <si>
    <t>Mineral or chemical fertilisers, nitrogenous</t>
  </si>
  <si>
    <t>Mineral or chemical nitrogenous fertilizers (excl. those in pellet or similar forms, or in packages with a gross weight of &lt;= 10 kg)</t>
  </si>
  <si>
    <t>310300000080</t>
  </si>
  <si>
    <t>3103</t>
  </si>
  <si>
    <t>Mineral or chemical fertilisers, phosphatic</t>
  </si>
  <si>
    <t>Mineral or chemical phosphatic fertilizers (excl. those in pellet or similar forms, or in packages with a gross weight of &lt;= 10 kg)</t>
  </si>
  <si>
    <t>310400000080</t>
  </si>
  <si>
    <t>3104</t>
  </si>
  <si>
    <t>Mineral or chemical fertilisers, potassic</t>
  </si>
  <si>
    <t>Mineral or chemical potassic fertilizers (excl. those in pellet or similar forms, or in packages with a gross weight of &lt;= 10 kg)</t>
  </si>
  <si>
    <t>310500000080</t>
  </si>
  <si>
    <t>3105</t>
  </si>
  <si>
    <t>Mineral or chemical fertilisers containing two or three of the fertilising elements nitrogen, phosphorus and potassium; other fertilisers; goods of this chapter in tablets or similar forms or in packages of a gross weight not exceeding 10 kg</t>
  </si>
  <si>
    <t>Mineral or chemical fertilizers containing two or three of the fertilizing elements nitrogen, phosphorus and potassium; other fertilizers (excl. pure animal or vegetable fertilizers or mineral or chemical nitrogenous, phosphatic or potassic fertilizers); animal, vegetable, mineral or chemical fertilizers in tablets or similar forms or in packages of a gross weight of &lt;= 10 kg</t>
  </si>
  <si>
    <t>320100000080</t>
  </si>
  <si>
    <t>320020000090</t>
  </si>
  <si>
    <t>3201</t>
  </si>
  <si>
    <t>Tanning extracts of vegetable origin; tannins and their salts, ethers, esters and other derivatives</t>
  </si>
  <si>
    <t>320200000080</t>
  </si>
  <si>
    <t>3202</t>
  </si>
  <si>
    <t>Synthetic organic tanning substances; inorganic tanning substances; tanning preparations, whether or not containing natural tanning substances; enzymatic preparations for pre-tanning</t>
  </si>
  <si>
    <t>320300000080</t>
  </si>
  <si>
    <t>3203 00</t>
  </si>
  <si>
    <t>Colouring matter of vegetable or animal origin (including dyeing extracts but excluding animal black), whether or not chemically defined; preparations as specified in note 3 to this chapter based on colouring matter of vegetable or animal origin</t>
  </si>
  <si>
    <t>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t>
  </si>
  <si>
    <t>320400000080</t>
  </si>
  <si>
    <t>3204</t>
  </si>
  <si>
    <t>Synthetic organic colouring matter, whether or not chemically defined; preparations as specified in note 3 to this chapter based on synthetic organic colouring matter; synthetic organic products of a kind used as fluorescent brightening agents or as luminophores, whether or not chemically defined</t>
  </si>
  <si>
    <t>Synthetic organic colouring matter, whether or not chemically defined; preparations based on synthetic organic colouring matter of a kind used to dye fabrics or produce colorant preparations; synthetic organic products of a kind used as fluorescent brightening agents or as luminophores, whether or not chemically defined (excl. preparations of heading 3207, 3208, 3209, 3210, 3213 and 3215)</t>
  </si>
  <si>
    <t>320500000080</t>
  </si>
  <si>
    <t>3205 00</t>
  </si>
  <si>
    <t>Colour lakes; preparations as specified in note 3 to this chapter based on colour lakes</t>
  </si>
  <si>
    <t>Colour lakes (other than Chinese or Japanese lacquer and paints); preparations based on colour lakes of a kind used to dye fabrics or produce colorant preparations (excl. preparations of heading 3207, 3208, 3209, 3210, 3213 and 3215)</t>
  </si>
  <si>
    <t>320600000080</t>
  </si>
  <si>
    <t>3206</t>
  </si>
  <si>
    <t>Other colouring matter; preparations as specified in note 3 to this chapter, other than those of heading 3203, 3204 or 3205; inorganic products of a kind used as luminophores, whether or not chemically defined</t>
  </si>
  <si>
    <t>Inorganic or mineral colouring matter, n.e.s.; preparations based on inorganic or mineral colouring matter of a kind used to dye fabrics or produce colorant preparations (excl. preparations of heading 3207, 3208, 3209, 3210, 3213 and 3215); inorganic products of a kind used as luminophores, whether or not chemically defined</t>
  </si>
  <si>
    <t>320700000080</t>
  </si>
  <si>
    <t>3207</t>
  </si>
  <si>
    <t>Prepared pigments, prepared opacifiers and prepared colours, vitrifiable enamels and glazes, engobes (slips), liquid lustres and similar preparations, of a kind used in the ceramic, enamelling or glass industry; glass frit and other glass, in the form of powder, granules or flakes</t>
  </si>
  <si>
    <t>Prepared pigments, prepared opacifiers and prepared colours, vitrifiable enamels and glazes, engobes, liquid lustres and similar preparations of a kind used in the ceramic, enamelling or glass industry; glass frit and other glass in the form of powder, granules or flakes</t>
  </si>
  <si>
    <t>320800000080</t>
  </si>
  <si>
    <t>3208</t>
  </si>
  <si>
    <t>Paints and varnishes (including enamels and lacquers) based on synthetic polymers or chemically modified natural polymers, dispersed or dissolved in a non-aqueous medium; solutions as defined in note 4 to this chapter</t>
  </si>
  <si>
    <t>Paints and varnishes, incl. enamels and lacquers, based on synthetic polymers or chemically modified natural polymers, dispersed or dissolved in a non-aqueous medium; solutions of products of subheading 3901 to 3913 in volatile organic solvents, containing &gt; 50% solvent by weight (excl. solutions of collodion)</t>
  </si>
  <si>
    <t>320900000080</t>
  </si>
  <si>
    <t>3209</t>
  </si>
  <si>
    <t>Paints and varnishes (including enamels and lacquers) based on synthetic polymers or chemically modified natural polymers, dispersed or dissolved in an aqueous medium</t>
  </si>
  <si>
    <t>Paints and varnishes, incl. enamels and lacquers, based on synthetic polymers or chemically modified natural polymers, dispersed or dissolved in an aqueous medium</t>
  </si>
  <si>
    <t>321000000080</t>
  </si>
  <si>
    <t>3210 00</t>
  </si>
  <si>
    <t>Other paints and varnishes (including enamels, lacquers and distempers); prepared water pigments of a kind used for finishing leather</t>
  </si>
  <si>
    <t>Paints and varnishes, incl. enamels, lacquers and distempers (excl. those based on synthetic polymers or chemically modified natural polymers); prepared water pigments of a kind used for finishing leather</t>
  </si>
  <si>
    <t>321100000080</t>
  </si>
  <si>
    <t>3211 00</t>
  </si>
  <si>
    <t>Prepared driers</t>
  </si>
  <si>
    <t>321200000080</t>
  </si>
  <si>
    <t>3212</t>
  </si>
  <si>
    <t>Pigments (including metallic powders and flakes) dispersed in non-aqueous media, in liquid or paste form, of a kind used in the manufacture of paints (including enamels); stamping foils; dyes and other colouring matter put up in forms or packings for retail sale</t>
  </si>
  <si>
    <t>Pigments, incl. metallic powders and flakes, dispersed in non-aqueous media, in liquid or paste form, of a kind used in the manufacture of paints; stamping foils of a kind used in the printing of book bindings or hatband leather; colorants and other colouring matter, n.e.s. put up for retail sale</t>
  </si>
  <si>
    <t>321300000080</t>
  </si>
  <si>
    <t>3213</t>
  </si>
  <si>
    <t>Artists', students' or signboard painters' colours, modifying tints, amusement colours and the like, in tablets, tubes, jars, bottles, pans or in similar forms or packings</t>
  </si>
  <si>
    <t>Artist's, student's or signboard painter's colours, modifying tints, amusement colours and the like, in tablets, tubes, jars, bottles, pans or similar packages</t>
  </si>
  <si>
    <t>321400000080</t>
  </si>
  <si>
    <t>3214</t>
  </si>
  <si>
    <t>Glaziers' putty, grafting putty, resin cements, caulking compounds and other mastics; painters' fillings; non-refractory surfacing preparations for façades, indoor walls, floors, ceilings or the like</t>
  </si>
  <si>
    <t>321500000080</t>
  </si>
  <si>
    <t>3215</t>
  </si>
  <si>
    <t>Printing ink, writing or drawing ink and other inks, whether or not concentrated or solid</t>
  </si>
  <si>
    <t>330100000080</t>
  </si>
  <si>
    <t>330020000090</t>
  </si>
  <si>
    <t>3301</t>
  </si>
  <si>
    <t>Essential oils (terpeneless or not), including concretes and absolutes; resinoids; extracted oleoresins; concentrates of essential oils in fats, in fixed oils, in waxes or the like, obtained by enfleurage or maceration; terpenic by-products of the deterpenation of essential oils; aqueous distillates and aqueous solutions of essential oils</t>
  </si>
  <si>
    <t>Essential oils, whether or not terpeneless, incl. concretes and absolutes; resinoids; extracted oleoresins; concentrates of essential oils in fats, fixed oils, waxes or the like, obtained by enfleurage or maceration; terpenic by-products of the deterpenation of essential oils; aqueous distillates and aqueous solutions of essential oils</t>
  </si>
  <si>
    <t>330200000080</t>
  </si>
  <si>
    <t>3302</t>
  </si>
  <si>
    <t>Mixtures of odoriferous substances and mixtures (including alcoholic solutions) with a basis of one or more of these substances, of a kind used as raw materials in industry; other preparations based on odoriferous substances, of a kind used for the manufacture of beverages</t>
  </si>
  <si>
    <t>Mixtures of odoriferous substances and mixtures, incl. alcoholic solutions, based on one or more of these substances, of a kind used as raw materials in industry; other preparations based on odoriferous substances, of a kind used for the manufacture of beverages</t>
  </si>
  <si>
    <t>330300000080</t>
  </si>
  <si>
    <t>3303 00</t>
  </si>
  <si>
    <t>Perfumes and toilet waters</t>
  </si>
  <si>
    <t>Perfumes and toilet waters (excl. aftershave lotions, personal deodorants and hair lotions)</t>
  </si>
  <si>
    <t>330400000080</t>
  </si>
  <si>
    <t>3304</t>
  </si>
  <si>
    <t>Beauty or make-up preparations and preparations for the care of the skin (other than medicaments), including sunscreen or sun tan preparations; manicure or pedicure preparations</t>
  </si>
  <si>
    <t>Beauty or make-up preparations and preparations for the care of the skin, incl. sunscreen or sun tan preparations (excl. medicaments); manicure or pedicure preparations</t>
  </si>
  <si>
    <t>330500000080</t>
  </si>
  <si>
    <t>3305</t>
  </si>
  <si>
    <t>Preparations for use on the hair</t>
  </si>
  <si>
    <t>330600000080</t>
  </si>
  <si>
    <t>3306</t>
  </si>
  <si>
    <t>Preparations for oral or dental hygiene, including denture fixative pastes and powders; yarn used to clean between the teeth (dental floss), in individual retail packages</t>
  </si>
  <si>
    <t>Preparations for oral or dental hygiene, incl. denture fixative pastes and powders; yarn used to clean between the teeth "dental floss", in individual retail packages</t>
  </si>
  <si>
    <t>330700000080</t>
  </si>
  <si>
    <t>3307</t>
  </si>
  <si>
    <t>Pre-shave, shaving or after-shave preparations, personal deodorants, bath preparations, depilatories and other perfumery, cosmetic or toilet preparations, not elsewhere specified or included; prepared room deodorisers, whether or not perfumed or having disinfectant properties</t>
  </si>
  <si>
    <t>Shaving preparations, incl. pre-shave and after-shave products, personal deodorants, bath and shower preparations, depilatories and other perfumery, toilet or cosmetic preparations, n.e.s.; prepared room deodorizers, whether or not perfumed or having disinfectant properties</t>
  </si>
  <si>
    <t>340100000080</t>
  </si>
  <si>
    <t>340020000090</t>
  </si>
  <si>
    <t>3401</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</si>
  <si>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</si>
  <si>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Soap; organic surface-active products and preparations for use as soap, in the form of bars, cakes, moulded pieces or shapes, whether or not containing soap; organic surface-active products and preparations for washing the skin, in the form of liquid or cream and put up for retail sale, whether or not containing soap; paper, wadding, felt and nonwovens, impregnated, coated or covered with soap or detergent</t>
  </si>
  <si>
    <t>340200000080</t>
  </si>
  <si>
    <t>3402</t>
  </si>
  <si>
    <t>Organic surface-active agents (other than soap); surface-active preparations, washing preparations (including auxiliary washing preparations) and cleaning preparations, whether or not containing soap, other than those of heading No 3401</t>
  </si>
  <si>
    <t>Organic surface-active agents (excl. soap); surface-active preparations, washing preparations, incl. auxiliary washing preparations, and cleaning preparations, whether or not containing soap (excl. those of heading 3401)</t>
  </si>
  <si>
    <t>340300000080</t>
  </si>
  <si>
    <t>3403</t>
  </si>
  <si>
    <t>Lubricating preparations (including cutting-oil preparations, bolt or nut release preparations, anti-rust or anti-corrosion preparations and mould release preparations, based on lubricants) and preparations of a kind used for the oil or grease treatment of textile materials, leather, furskins or other materials, but excluding preparations containing, as basic constituents, 70 % or more by weight of petroleum oils or of oils obtained from bituminous minerals</t>
  </si>
  <si>
    <t>Lubricant preparations, incl. cutting-oil preparations, bolt or nut release preparations, anti-rust or anti-corrosion preparations and mould release preparations based on lubricants; textile lubricant preparations and preparations of a kind used for the oil or grease treatment of textile materials, leather, furskins or other materials (excl. preparations containing, as basic constituents, &gt;= 70% petroleum oil or bituminous mineral oil by weight)</t>
  </si>
  <si>
    <t>340400000080</t>
  </si>
  <si>
    <t>3404</t>
  </si>
  <si>
    <t>Artificial waxes and prepared waxes</t>
  </si>
  <si>
    <t>340500000080</t>
  </si>
  <si>
    <t>3405</t>
  </si>
  <si>
    <t>Polishes and creams, for footwear, furniture, floors, coachwork, glass or metal, scouring pastes and powders and similar preparations (whether or not in the form of paper, wadding, felt, non-wovens, cellular plastics or cellular rubber, impregnated, coated or covered with such preparations), excluding waxes of heading 3404</t>
  </si>
  <si>
    <t>Shoe polish, furniture wax and floor waxes, polishes and creams for coachwork, glass or metal, scouring pastes and powders and similar preparations, whether or not in the form of paper, wadding, felt, nonwovens, sponge plastics, cellular plastics or cellular rubber, impregnated, coated or covered with such preparations (excl. artificial and prepared waxes of heading 3404)</t>
  </si>
  <si>
    <t>340600000080</t>
  </si>
  <si>
    <t>3406 00</t>
  </si>
  <si>
    <t>Candles, tapers and the like</t>
  </si>
  <si>
    <t>Candles and the like</t>
  </si>
  <si>
    <t>340700000080</t>
  </si>
  <si>
    <t>3407 00</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</si>
  <si>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</si>
  <si>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</si>
  <si>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350100000080</t>
  </si>
  <si>
    <t>350020000090</t>
  </si>
  <si>
    <t>3501</t>
  </si>
  <si>
    <t>Casein, caseinates and other casein derivatives; casein glues</t>
  </si>
  <si>
    <t>Casein, caseinates and other casein derivatives; casein glues (excl. those packaged as glue for retail sale and weighing &lt;= 1 kg)</t>
  </si>
  <si>
    <t>350200000080</t>
  </si>
  <si>
    <t>3502</t>
  </si>
  <si>
    <t>Albumins (including concentrates of two or more whey proteins, containing by weight more than 80 % whey proteins, calculated on the dry matter), albuminates and other albumin derivatives</t>
  </si>
  <si>
    <t>Albumins, incl. concentrates of two or more whey proteins containing by weight &gt; 80% whey proteins, calculated on the dry matter, albuminates and other albumin derivatives</t>
  </si>
  <si>
    <t>350300000080</t>
  </si>
  <si>
    <t>3503 00</t>
  </si>
  <si>
    <t>Gelatin (including gelatin in rectangular (including square) sheets, whether or not surface-worked or coloured) and gelatin derivatives; isinglass; other glues of animal origin, excluding casein glues of heading No 3501</t>
  </si>
  <si>
    <t>Gelatin, whether or not in square or rectangular sheets, whether or not surface-worked or coloured, and gelatin derivatives; isinglass; other glues of animal origin (excl. those packaged as glue for retail sale and weighing &lt;= 1 kg, and casein glues of heading 3501)</t>
  </si>
  <si>
    <t>350400000080</t>
  </si>
  <si>
    <t>3504 00</t>
  </si>
  <si>
    <t>Peptones and their derivatives; other protein substances and their derivatives, not elsewhere specified or included; hide powder, whether or not chromed</t>
  </si>
  <si>
    <t>Peptones and their derivatives; other albuminous substances and their derivatives, n.e.s.; hide powder, whether or not chromed</t>
  </si>
  <si>
    <t>350500000080</t>
  </si>
  <si>
    <t>3505</t>
  </si>
  <si>
    <t>Dextrins and other modified starches (for example, pregelatinised or esterified starches); glues based on starches, or on dextrins or other modified starches</t>
  </si>
  <si>
    <t>Dextrins and other modified starches, e.g. pregelatinised or esterified starches; glues based on starches, dextrins or other modified starches (excl. those put up for retail sale and weighing &lt;= 1 kg)</t>
  </si>
  <si>
    <t>350600000080</t>
  </si>
  <si>
    <t>3506</t>
  </si>
  <si>
    <t>Prepared glues and other prepared adhesives, not elsewhere specified or included; products suitable for use as glues or adhesives, put up for retail sale as glues or adhesives, not exceeding a net weight of 1 kg</t>
  </si>
  <si>
    <t>Prepared glues and other prepared adhesives, n.e.s.; products suitable for use as glues or adhesives, put up for retail sale as glues or adhesives, and weighing &lt;= 1 kg</t>
  </si>
  <si>
    <t>350700000080</t>
  </si>
  <si>
    <t>3507</t>
  </si>
  <si>
    <t>Enzymes; prepared enzymes not elsewhere specified or included</t>
  </si>
  <si>
    <t>Enzymes; prepared enzymes, n.e.s.</t>
  </si>
  <si>
    <t>360100000080</t>
  </si>
  <si>
    <t>360020000090</t>
  </si>
  <si>
    <t>3601 00</t>
  </si>
  <si>
    <t>Propellent powders</t>
  </si>
  <si>
    <t>360200000080</t>
  </si>
  <si>
    <t>3602 00</t>
  </si>
  <si>
    <t>Prepared explosives, other than propellent powders</t>
  </si>
  <si>
    <t>Prepared explosives (excl. propellent powders)</t>
  </si>
  <si>
    <t>360300000080</t>
  </si>
  <si>
    <t>3603 00</t>
  </si>
  <si>
    <t>Safety fuses; detonating fuses; percussion or detonating caps; igniters; electric detonators</t>
  </si>
  <si>
    <t>Safety fuses; detonating fuses; percussion or detonating caps; ignitors; electric detonators (excl. grenade detonators and cartridge cases, whether or not with percussion caps)</t>
  </si>
  <si>
    <t>360400000080</t>
  </si>
  <si>
    <t>3604</t>
  </si>
  <si>
    <t>Fireworks, signalling flares, rain rockets, fog signals and other pyrotechnic articles</t>
  </si>
  <si>
    <t>Fireworks, signalling flares, rain rockets, fog signals and other pyrotechnic articles (excl. cartridge blanks)</t>
  </si>
  <si>
    <t>360500000080</t>
  </si>
  <si>
    <t>3605 00</t>
  </si>
  <si>
    <t>Matches, other than pyrotechnic articles of heading No 3604</t>
  </si>
  <si>
    <t>Matches (excl. pyrotechnic articles of heading 3604)</t>
  </si>
  <si>
    <t>360600000080</t>
  </si>
  <si>
    <t>3606</t>
  </si>
  <si>
    <t>Ferro-cerium and other pyrophoric alloys in all forms; articles of combustible materials as specified in note 2 to this chapter</t>
  </si>
  <si>
    <t>Ferro-cerium and other pyrophoric alloys in all forms; metaldehyde, hexamethylenetetramine and similar products in tablets, sticks or similar forms, for use as fuel; alcohol-based fuels and prepared fuels of a similar kind, solid or in paste form; liquid gases and liquid fuels for lighters or igniters, in containers of &lt;= 300 cc; resin torches, firelighters and the like</t>
  </si>
  <si>
    <t>370100000080</t>
  </si>
  <si>
    <t>370020000090</t>
  </si>
  <si>
    <t>3701</t>
  </si>
  <si>
    <t>Photographic plates and film in the flat, sensitized, unexposed, of any material other than paper, paperboard or textiles; instant print film in the flat, sensitised, unexposed, whether or not in packs</t>
  </si>
  <si>
    <t>Photographic plates and film in the flat, sensitised, unexposed, of any material other than paper, paperboard or textiles; instant print film in the flat, sensitised, unexposed, whether or not in packs</t>
  </si>
  <si>
    <t>370200000080</t>
  </si>
  <si>
    <t>3702</t>
  </si>
  <si>
    <t>Photographic film in rolls, sensitized, unexposed, of any material other than paper, paperboard or textiles; instant print film in rolls, sensitised, unexposed</t>
  </si>
  <si>
    <t>Photographic film in rolls, sensitised, unexposed, of any material other than paper, paperboard or textiles; instant print film in rolls, sensitised, unexposed</t>
  </si>
  <si>
    <t>370300000080</t>
  </si>
  <si>
    <t>3703</t>
  </si>
  <si>
    <t>Photographic paper, paperboard and textiles, sensitised, unexposed</t>
  </si>
  <si>
    <t>370400000080</t>
  </si>
  <si>
    <t>3704 00</t>
  </si>
  <si>
    <t>Photographic plates, film, paper, paperboard and textiles, exposed but not developed</t>
  </si>
  <si>
    <t>370500000080</t>
  </si>
  <si>
    <t>3705</t>
  </si>
  <si>
    <t>Photographic plates and film, exposed and developed, other than cinematographic film</t>
  </si>
  <si>
    <t>Photographic plates and film, exposed and developed (excl. products made of paper, paperboard or textiles, cinematographic film and ready-to-use plates)</t>
  </si>
  <si>
    <t>370600000080</t>
  </si>
  <si>
    <t>3706</t>
  </si>
  <si>
    <t>Cinematographic film, exposed and developed, whether or not incorporating sound track or consisting only of sound track</t>
  </si>
  <si>
    <t>370700000080</t>
  </si>
  <si>
    <t>3707</t>
  </si>
  <si>
    <t>Chemical preparations for photographic uses (other than varnishes, glues, adhesives and similar preparations); unmixed products for photographic uses, put up in measured portions or put up for retail sale in a form ready for use</t>
  </si>
  <si>
    <t>Chemical preparations for photographic uses (excl. varnishes, glues, adhesives and similar preparations); unmixed products for photographic uses, in measured doses or put up for retail sale ready for use (excl. salts, precious metal compounds and products of heading 2843 to 2846)</t>
  </si>
  <si>
    <t>380100000080</t>
  </si>
  <si>
    <t>380020000090</t>
  </si>
  <si>
    <t>3801</t>
  </si>
  <si>
    <t>Artificial graphite; colloidal or semi-colloidal graphite; preparations based on graphite or other carbon in the form of pastes, blocks, plates or other semi-manufactures</t>
  </si>
  <si>
    <t>380200000080</t>
  </si>
  <si>
    <t>3802</t>
  </si>
  <si>
    <t>Activated carbon; activated natural mineral products; animal black, including spent animal black</t>
  </si>
  <si>
    <t>Activated carbon; activated natural mineral products; animal black, whether or not spent</t>
  </si>
  <si>
    <t>380300000080</t>
  </si>
  <si>
    <t>3803 00</t>
  </si>
  <si>
    <t>Tall oil, whether or not refined</t>
  </si>
  <si>
    <t>380400000080</t>
  </si>
  <si>
    <t>3804 00</t>
  </si>
  <si>
    <t>Residual lyes from the manufacture of wood pulp, whether or not concentrated, desugared or chemically treated, including lignin sulphonates, but excluding tall oil of heading No 3803</t>
  </si>
  <si>
    <t>Residual lyes from the manufacture of wood pulp, whether or not concentrated, desugared or chemically treated, incl. lignin sulphonates (excl. crude tall oil, sodium hydroxide "caustic soda" and sulphate pitch)</t>
  </si>
  <si>
    <t>380500000080</t>
  </si>
  <si>
    <t>3805</t>
  </si>
  <si>
    <t>Gum, wood or sulphate turpentine and other terpenic oils produced by the distillation or other treatment of coniferous woods; crude dipentene; sulphite turpentine and other crude para-cymene; pine oil containing alpha-terpineol as the main constituent</t>
  </si>
  <si>
    <t>380600000080</t>
  </si>
  <si>
    <t>3806</t>
  </si>
  <si>
    <t>Rosin and resin acids, and derivatives thereof; rosin spirit and rosin oils; run gums</t>
  </si>
  <si>
    <t>Rosin, resin acids and derivatives thereof; rosin spirit and rosin oils; run gums</t>
  </si>
  <si>
    <t>380700000080</t>
  </si>
  <si>
    <t>3807 00</t>
  </si>
  <si>
    <t>Wood tar; wood tar oils; wood creosote; wood naphtha; vegetable pitch; brewers' pitch and similar preparations based on rosin, resin acids or on vegetable pitch</t>
  </si>
  <si>
    <t>Wood tar; wood tar oils; wood creosote; wood naphtha; vegetable pitch; brewer's pitch and similar preparations based on rosin, resin acids or vegetable pitch (excl. Burgundy pitch, yellow pitch, stearin pitch, fatty acid pitch, fatty tar and glycerin pitch)</t>
  </si>
  <si>
    <t>380800000080</t>
  </si>
  <si>
    <t>3808</t>
  </si>
  <si>
    <t>Insecticides, rodenticides, fungicides, herbicides, anti-sprouting products and plant-growth regulators, disinfectants and similar products, put up in forms or packings for retail sale or as preparations or articles (for example, sulphur-treated bands, wicks and candles, and fly-papers)</t>
  </si>
  <si>
    <t>Insecticides, rodenticides, fungicides, herbicides, anti-sprouting products and plant-growth regulators, disinfectants and similar products, put up for retail sale or as preparations or articles, e.g. sulphur-treated bands, wicks and candles, and fly-papers</t>
  </si>
  <si>
    <t>380900000080</t>
  </si>
  <si>
    <t>3809</t>
  </si>
  <si>
    <t>Finishing agents, dye carriers to accelerate the dyeing or fixing of dyestuffs and other products and preparations (for example, dressings and mordants), of a kind used in the textile, paper, leather or like industries, not elsewhere specified or included</t>
  </si>
  <si>
    <t>Finishing agents, dye carriers to accelerate the dyeing or fixing of dyestuffs and other products and preparations such as dressings and mordants of a kind used in the textile, paper, leather or like industries, n.e.s.</t>
  </si>
  <si>
    <t>381000000080</t>
  </si>
  <si>
    <t>3810</t>
  </si>
  <si>
    <t>Pickling preparations for metal surfaces; fluxes and other auxiliary preparations for soldering, brazing or welding; soldering, brazing or welding powders and pastes consisting of metal and other materials; preparations of a kind used as cores or coatings for welding electrodes or rods</t>
  </si>
  <si>
    <t>Pickling preparations for metal surfaces; fluxes and other auxiliary preparations for soldering, brazing or welding; soldering, brazing or welding pastes and powders consisting of metal and other materials; preparations of a kind used as coatings or cores for welding electrodes or rods</t>
  </si>
  <si>
    <t>381100000080</t>
  </si>
  <si>
    <t>3811</t>
  </si>
  <si>
    <t>Anti-knock preparations, oxidation inhibitors, gum inhibitors, viscosity improvers, anti-corrosive preparations and other prepared additives, for mineral oils (including gasoline) or for other liquids used for the same purposes as mineral oils</t>
  </si>
  <si>
    <t>Anti-knock preparations, oxidation inhibitors, gum inhibitors, viscosity improvers, anti-corrosive preparations and other prepared additives, for mineral oils, incl. gasoline, or for other liquids used for the same purposes as mineral oils</t>
  </si>
  <si>
    <t>381200000080</t>
  </si>
  <si>
    <t>3812</t>
  </si>
  <si>
    <t>Prepared rubber accelerators; compound plasticisers for rubber or plastics, not elsewhere specified or included; anti-oxidising preparations and other compound stabilisers for rubber or plastics</t>
  </si>
  <si>
    <t>Prepared rubber accelerators; compound plasticisers for rubber or plastics, n.e.s.; anti-oxidizing preparations and other compound stabilisers for rubber or plastics</t>
  </si>
  <si>
    <t>381300000080</t>
  </si>
  <si>
    <t>3813 00</t>
  </si>
  <si>
    <t>Preparations and charges for fire-extinguishers; charged fire-extinguishing grenades</t>
  </si>
  <si>
    <t>Preparations and charges for fire-extinguishers; charged fire-extinguishing grenades (excl. full or empty fire-extinguishing devices, whether or not portable, unmixed chemically undefined products with fire-extinguishing properties in other forms)</t>
  </si>
  <si>
    <t>381400000080</t>
  </si>
  <si>
    <t>3814 00</t>
  </si>
  <si>
    <t>Organic composite solvents and thinners, not elsewhere specified or included; prepared paint or varnish removers</t>
  </si>
  <si>
    <t>Organic composite solvents and thinners, n.e.s.; prepared paint or varnish removers (excl. nail varnish remover)</t>
  </si>
  <si>
    <t>381500000080</t>
  </si>
  <si>
    <t>3815</t>
  </si>
  <si>
    <t>Reaction initiators, reaction accelerators and catalytic preparations, not elsewhere specified or included</t>
  </si>
  <si>
    <t>Reaction initiators, reaction accelerators and catalytic preparations, n.e.s. (excl. rubber accelerators)</t>
  </si>
  <si>
    <t>381600000080</t>
  </si>
  <si>
    <t>3816 00</t>
  </si>
  <si>
    <t>Refractory cements, mortars, concretes and similar compositions, other than products of heading 3801</t>
  </si>
  <si>
    <t>Refractory cements, mortars, concretes and similar compositions (excl. preparations based on graphite or other carbonaceous substances)</t>
  </si>
  <si>
    <t>381700000080</t>
  </si>
  <si>
    <t>3817 00</t>
  </si>
  <si>
    <t>Mixed alkylbenzenes and mixed alkylnaphthalenes, other than those of heading 2707 or 2902</t>
  </si>
  <si>
    <t>Mixed alkylbenzenes and mixed alkylnaphthalenes produced by the alkylation of benzene and naphthalene (excl. mixed isomers of cyclic hydrocarbons)</t>
  </si>
  <si>
    <t>381800000080</t>
  </si>
  <si>
    <t>3818 00</t>
  </si>
  <si>
    <t>Chemical elements doped for use in electronics, in the form of discs, wafers or similar forms; chemical compounds doped for use in electronics</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</si>
  <si>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t>
  </si>
  <si>
    <t>381900000080</t>
  </si>
  <si>
    <t>3819 00</t>
  </si>
  <si>
    <t>Hydraulic brake fluids and other prepared liquids for hydraulic transmission, not containing or containing less than 70 % by weight of petroleum oils or oils obtained from bituminous minerals</t>
  </si>
  <si>
    <t>Hydraulic brake fluids and other prepared liquids for hydraulic transmission not containing petroleum oil or bituminous mineral oil, or containing &lt; 70% petroleum oil or bituminous mineral oil by weight</t>
  </si>
  <si>
    <t>382000000080</t>
  </si>
  <si>
    <t>3820 00</t>
  </si>
  <si>
    <t>Anti-freezing preparations and prepared de-icing fluids</t>
  </si>
  <si>
    <t>Anti-freezing preparations and prepared de-icing fluids (excl. prepared additives for mineral oils or other liquids used for the same purposes as mineral oils)</t>
  </si>
  <si>
    <t>382100000080</t>
  </si>
  <si>
    <t>3821 00</t>
  </si>
  <si>
    <t>Prepared culture media for development of micro-organisms</t>
  </si>
  <si>
    <t>Culture media specially prepared for the development of micro-organisms</t>
  </si>
  <si>
    <t>382200000080</t>
  </si>
  <si>
    <t>3822 00</t>
  </si>
  <si>
    <t>Diagnostic or laboratory reagents on a backing, prepared diagnostic or laboratory reagents whether or not on a backing, other than those of heading 3002 or 3006; certified reference materials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</si>
  <si>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</si>
  <si>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382300000080</t>
  </si>
  <si>
    <t>3823</t>
  </si>
  <si>
    <t>Industrial monocarboxylic fatty acids; acid oils from refining; industrial fatty alcohols</t>
  </si>
  <si>
    <t>382400000080</t>
  </si>
  <si>
    <t>3824</t>
  </si>
  <si>
    <t>Prepared binders for foundry moulds or cores; chemical products and preparations of the chemical or allied industries (including those consisting of mixtures of natural products), not elsewhere specified or included</t>
  </si>
  <si>
    <t>Prepared binders for foundry moulds or cores; chemical products and preparations for the chemical or allied industries, incl. mixtures of natural products, n.e.s.</t>
  </si>
  <si>
    <t>382500000080</t>
  </si>
  <si>
    <t>3825</t>
  </si>
  <si>
    <t>Residual products of the chemical or allied industries, not elsewhere specified or included; municipal waste; sewage sludge; other wastes specified in note 6 to this chapter</t>
  </si>
  <si>
    <t>Residual products of the chemical or allied industries, n.e.s.; municipal waste; sewage sludge; clinical waste, waste organic solvents, wastes of metal pickling liquors, of hydraulic fluids, brake fluids and anti-freeze fluids and other wastes from chemical or allied industries (excl. wastes containing mainly petroleum oils or oils obtained from bituminous minerals)</t>
  </si>
  <si>
    <t>390100000010</t>
  </si>
  <si>
    <t>390020000090</t>
  </si>
  <si>
    <t>I. PRIMARY FORMS</t>
  </si>
  <si>
    <t>390100000080</t>
  </si>
  <si>
    <t>3901</t>
  </si>
  <si>
    <t>Polymers of ethylene, in primary forms</t>
  </si>
  <si>
    <t>390200000080</t>
  </si>
  <si>
    <t>3902</t>
  </si>
  <si>
    <t>Polymers of propylene or of other olefins, in primary forms</t>
  </si>
  <si>
    <t>390300000080</t>
  </si>
  <si>
    <t>3903</t>
  </si>
  <si>
    <t>Polymers of styrene, in primary forms</t>
  </si>
  <si>
    <t>390400000080</t>
  </si>
  <si>
    <t>3904</t>
  </si>
  <si>
    <t>Polymers of vinyl chloride or of other halogenated olefins, in primary forms</t>
  </si>
  <si>
    <t>390500000080</t>
  </si>
  <si>
    <t>3905</t>
  </si>
  <si>
    <t>Polymers of vinyl acetate or of other vinyl esters, in primary forms; other vinyl polymers in primary forms</t>
  </si>
  <si>
    <t>Polymers of vinyl acetate or of other vinyl esters, in primary forms; other vinyl polymers, in primary forms</t>
  </si>
  <si>
    <t>390600000080</t>
  </si>
  <si>
    <t>3906</t>
  </si>
  <si>
    <t>Acrylic polymers in primary forms</t>
  </si>
  <si>
    <t>Acrylic polymers, in primary forms</t>
  </si>
  <si>
    <t>390700000080</t>
  </si>
  <si>
    <t>3907</t>
  </si>
  <si>
    <t>Polyacetals, other polyethers and epoxide resins, in primary forms; polycarbonates, alkyd resins, polyallyl esters and other polyesters, in primary forms</t>
  </si>
  <si>
    <t>390800000080</t>
  </si>
  <si>
    <t>3908</t>
  </si>
  <si>
    <t>Polyamides in primary forms</t>
  </si>
  <si>
    <t>Polyamides, in primary forms</t>
  </si>
  <si>
    <t>390900000080</t>
  </si>
  <si>
    <t>3909</t>
  </si>
  <si>
    <t>Amino-resins, phenolic resins and polyurethanes, in primary forms</t>
  </si>
  <si>
    <t>391000000080</t>
  </si>
  <si>
    <t>3910 00</t>
  </si>
  <si>
    <t>Silicones in primary forms</t>
  </si>
  <si>
    <t>391100000080</t>
  </si>
  <si>
    <t>3911</t>
  </si>
  <si>
    <t>Petroleum resins, coumarone-indene resins, polyterpenes, polysulphides, polysulphones and other products specified in note 3 to this chapter, not elsewhere specified or included, in primary forms</t>
  </si>
  <si>
    <t>Petroleum resins, coumarone-indene resins, polyterpenes, polysulphides, polysulphones and other polymers and prepolymers produced by chemical synthesis, n.e.s., in primary forms</t>
  </si>
  <si>
    <t>391200000080</t>
  </si>
  <si>
    <t>3912</t>
  </si>
  <si>
    <t>Cellulose and its chemical derivatives, not elsewhere specified or included, in primary forms</t>
  </si>
  <si>
    <t>Cellulose and its chemical derivatives, n.e.s., in primary forms</t>
  </si>
  <si>
    <t>391300000080</t>
  </si>
  <si>
    <t>3913</t>
  </si>
  <si>
    <t>Natural polymers (for example, alginic acid) and modified natural polymers (for example, hardened proteins, chemical derivatives of natural rubber), not elsewhere specified or included, in primary forms</t>
  </si>
  <si>
    <t>Natural polymers, e.g. alginic acid, and modified natural polymers, e.g. hardened proteins, chemical derivatives of natural rubber, n.e.s., in primary forms</t>
  </si>
  <si>
    <t>391400000080</t>
  </si>
  <si>
    <t>3914 00</t>
  </si>
  <si>
    <t>Ion-exchangers based on polymers of headings 3901 to 3913, in primary forms</t>
  </si>
  <si>
    <t>Ion-exchangers based on polymers of heading 3901 to 3913, in primary forms</t>
  </si>
  <si>
    <t>391500000010</t>
  </si>
  <si>
    <t>II. WASTE, PARINGS AND SCRAP; SEMI-MANUFACTURES; ARTICLES</t>
  </si>
  <si>
    <t>391500000080</t>
  </si>
  <si>
    <t>3915</t>
  </si>
  <si>
    <t>Waste, parings and scrap, of plastics</t>
  </si>
  <si>
    <t>391600000080</t>
  </si>
  <si>
    <t>3916</t>
  </si>
  <si>
    <t>Monofilament of which any cross-sectional dimension exceeds 1 mm, rods, sticks and profile shapes, whether or not surface-worked but not otherwise worked, of plastics</t>
  </si>
  <si>
    <t>Monofilament of which any cross-sectional dimension &gt; 1 mm, rods, sticks and profile shapes, of plastics, whether or not surface-worked but not further worked</t>
  </si>
  <si>
    <t>391700000080</t>
  </si>
  <si>
    <t>3917</t>
  </si>
  <si>
    <t>Tubes, pipes and hoses, and fittings therefor (for example, joints, elbows, flanges), of plastics</t>
  </si>
  <si>
    <t>Tubes, pipes and hoses, and fittings therefor, e.g. joints, elbows, flanges, of plastics</t>
  </si>
  <si>
    <t>391800000080</t>
  </si>
  <si>
    <t>3918</t>
  </si>
  <si>
    <t>Floor coverings of plastics, whether or not self-adhesive, in rolls or in the form of tiles; wall or ceiling coverings of plastics, as defined in note 9 to this chapter</t>
  </si>
  <si>
    <t>Floor coverings of plastics, whether or not self-adhesive, in rolls or in the form of tiles; wall or ceiling coverings of plastics, in rolls with a width of &gt;= 45 cm, consisting of a layer of plastic fixed permanently on a backing of any material other than paper, the face side of which is grained, embossed, coloured, design-printed or otherwise decorated</t>
  </si>
  <si>
    <t>391900000080</t>
  </si>
  <si>
    <t>3919</t>
  </si>
  <si>
    <t>Self-adhesive plates, sheets, film, foil, tape, strip and other flat shapes, of plastics, whether or not in rolls</t>
  </si>
  <si>
    <t>Self-adhesive plates, sheets, film, foil, tape, strip and other flat shapes, of plastics, whether or not in rolls (excl. floor, wall and ceiling coverings of heading 3918)</t>
  </si>
  <si>
    <t>392000000080</t>
  </si>
  <si>
    <t>3920</t>
  </si>
  <si>
    <t>Other plates, sheets, film, foil and strip, of plastics, non-cellular and not reinforced, laminated, supported or similarly combined with other materials</t>
  </si>
  <si>
    <t>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t>
  </si>
  <si>
    <t>392100000080</t>
  </si>
  <si>
    <t>3921</t>
  </si>
  <si>
    <t>Other plates, sheets, film, foil and strip, of plastics</t>
  </si>
  <si>
    <t>Plates, sheets, film, foil and strip, of plastics, reinforced, laminated, supported or similarly combined with other materials, or of cellular plastic, unworked or merely surface-worked or merely cut into squares or rectangles (excl. self-adhesive products, floor, wall and ceiling coverings of heading 3918)</t>
  </si>
  <si>
    <t>392200000080</t>
  </si>
  <si>
    <t>3922</t>
  </si>
  <si>
    <t>Baths, shower-baths, sinks, wash-basins, bidets, lavatory pans, seats and covers, flushing cisterns and similar sanitary ware, of plastics</t>
  </si>
  <si>
    <t>392300000080</t>
  </si>
  <si>
    <t>3923</t>
  </si>
  <si>
    <t>Articles for the conveyance or packing of goods, of plastics; stoppers, lids, caps and other closures, of plastics</t>
  </si>
  <si>
    <t>Articles for the conveyance or packaging of goods, of plastics; stoppers, lids, caps and other closures, of plastics</t>
  </si>
  <si>
    <t>392400000080</t>
  </si>
  <si>
    <t>3924</t>
  </si>
  <si>
    <t>Tableware, kitchenware, other household articles and toilet articles, of plastics</t>
  </si>
  <si>
    <t>Tableware, kitchenware, other household articles and toilet articles, of plastics (excl. baths, shower-baths, wash-basins, bidets, lavatory pans, seats and covers, flushing cisterns and similar sanitary ware)</t>
  </si>
  <si>
    <t>392500000080</t>
  </si>
  <si>
    <t>3925</t>
  </si>
  <si>
    <t>Builders' ware of plastics, not elsewhere specified or included</t>
  </si>
  <si>
    <t>Builders' ware of plastics, n.e.s.</t>
  </si>
  <si>
    <t>392600000080</t>
  </si>
  <si>
    <t>3926</t>
  </si>
  <si>
    <t>Other articles of plastics and articles of other materials of headings 3901 to 3914</t>
  </si>
  <si>
    <t>Articles of plastics and articles of other materials of heading 3901 to 3914, n.e.s.</t>
  </si>
  <si>
    <t>400200000080</t>
  </si>
  <si>
    <t>4002</t>
  </si>
  <si>
    <t>Synthetic rubber and factice derived from oils, in primary forms or in plates, sheets or strip; mixtures of any product of heading No 4001 with any product of this heading, in primary forms or in plates, sheets or strip</t>
  </si>
  <si>
    <t>Synthetic rubber and factice derived from oils, in primary forms or in plates, sheets or strip; mixtures of natural rubber, balata, gutta-percha, guayule, chicle or similar types of natural rubber with synthetic rubber or factice, in primary forms or in plates, sheets or strip</t>
  </si>
  <si>
    <t>400300000080</t>
  </si>
  <si>
    <t>4003 00</t>
  </si>
  <si>
    <t>Reclaimed rubber in primary forms or in plates, sheets or strip</t>
  </si>
  <si>
    <t>400400000080</t>
  </si>
  <si>
    <t>4004 00</t>
  </si>
  <si>
    <t>Waste, parings and scrap of rubber (other than hard rubber) and powders and granules obtained therefrom</t>
  </si>
  <si>
    <t>Waste, parings and scrap of soft rubber and powders and granules obtained therefrom</t>
  </si>
  <si>
    <t>400500000080</t>
  </si>
  <si>
    <t>4005</t>
  </si>
  <si>
    <t>Compounded rubber, unvulcanised, in primary forms or in plates, sheets or strip</t>
  </si>
  <si>
    <t>Compounded rubber, unvulcanised, in primary forms or in plates, sheets or strip (excl. mixtures of natural rubber, balata, gutta-percha, guayule, chicle and similar natural gums containing synthetic rubber or factice derived from oils)</t>
  </si>
  <si>
    <t>400600000080</t>
  </si>
  <si>
    <t>4006</t>
  </si>
  <si>
    <t>Other forms (for example, rods, tubes and profile shapes) and articles (for example, discs and rings), of unvulcanised rubber</t>
  </si>
  <si>
    <t>Rods, bars, tubes, profiles and other forms of unvulcanised rubber, incl. mixed rubber, and articles of unvulcanzed rubber, incl. mixed rubber (excl. plates, sheets and strip which, apart from basic surface-working, have not been cut, or have merely been cut into square or rectangular shapes)</t>
  </si>
  <si>
    <t>400700000080</t>
  </si>
  <si>
    <t>4007 00</t>
  </si>
  <si>
    <t>Vulcanised rubber thread and cord</t>
  </si>
  <si>
    <t>Vulcanized rubber thread and cord (excl. ungimped single thread with a diameter of &gt; 5 mm and textiles combined with rubber thread, e.g. textile-covered thread and cord)</t>
  </si>
  <si>
    <t>400800000080</t>
  </si>
  <si>
    <t>4008</t>
  </si>
  <si>
    <t>Plates, sheets, strip, rods and profile shapes, of vulcanised rubber other than hard rubber</t>
  </si>
  <si>
    <t>Plates, sheets, strip, rods and profile shapes, of vulcanised rubber (excl. hard rubber)</t>
  </si>
  <si>
    <t>400900000080</t>
  </si>
  <si>
    <t>4009</t>
  </si>
  <si>
    <t>Tubes, pipes and hoses, of vulcanised rubber other than hard rubber, with or without their fittings (for example, joints, elbows, flanges)</t>
  </si>
  <si>
    <t>Tubes, pipes and hoses, of vulcanised rubber other than hard rubber, with or without their fittings, e.g. joints, elbows, flanges</t>
  </si>
  <si>
    <t>401000000080</t>
  </si>
  <si>
    <t>4010</t>
  </si>
  <si>
    <t>Conveyor or transmission belts or belting, of vulcanised rubber</t>
  </si>
  <si>
    <t>401100000080</t>
  </si>
  <si>
    <t>4011</t>
  </si>
  <si>
    <t>New pneumatic tyres, of rubber</t>
  </si>
  <si>
    <t>401200000080</t>
  </si>
  <si>
    <t>4012</t>
  </si>
  <si>
    <t>Retreaded or used pneumatic tyres of rubber; solid or cushion tyres, tyre treads and tyre flaps, of rubber</t>
  </si>
  <si>
    <t>401300000080</t>
  </si>
  <si>
    <t>4013</t>
  </si>
  <si>
    <t>Inner tubes, of rubber</t>
  </si>
  <si>
    <t>401400000080</t>
  </si>
  <si>
    <t>4014</t>
  </si>
  <si>
    <t>Hygienic or pharmaceutical articles (including teats), of vulcanised rubber other than hard rubber, with or without fittings of hard rubber</t>
  </si>
  <si>
    <t>Hygienic or pharmaceutical articles, incl. teats, of vulcanised rubber (excl. hard rubber), with or without fittings of hard rubber, n.e.s. (excl. articles of apparel and clothing accessories, incl. gloves, for all purposes)</t>
  </si>
  <si>
    <t>401500000080</t>
  </si>
  <si>
    <t>4015</t>
  </si>
  <si>
    <t>Articles of apparel and clothing accessories (including gloves, mittens and mitts), for all purposes, of vulcanised rubber other than hard rubber</t>
  </si>
  <si>
    <t>Articles of apparel and clothing accessories, incl. gloves, mittens and mitts, for all purposes, of vulcanised rubber (excl. hard rubber and footwear and headgear and parts thereof)</t>
  </si>
  <si>
    <t>401600000080</t>
  </si>
  <si>
    <t>4016</t>
  </si>
  <si>
    <t>Other articles of vulcanised rubber other than hard rubber</t>
  </si>
  <si>
    <t>Articles of vulcanised rubber (excl. hard rubber), n.e.s.</t>
  </si>
  <si>
    <t>401700000080</t>
  </si>
  <si>
    <t>4017 00</t>
  </si>
  <si>
    <t>Hard rubber (for example, ebonite) in all forms, including waste and scrap; articles of hard rubber</t>
  </si>
  <si>
    <t>Hard rubber, e.g. ebonite, in all forms, incl. waste and scrap; articles of hard rubber, n.e.s.</t>
  </si>
  <si>
    <t>4106, 4113</t>
  </si>
  <si>
    <t>411500000080</t>
  </si>
  <si>
    <t>4115</t>
  </si>
  <si>
    <t>Composition leather with a basis of leather or leather fibre, in slabs, sheets or strip, whether or not in rolls; parings and other waste of leather or of composition leather, not suitable for the manufacture of leather articles; leather dust, powder and flour</t>
  </si>
  <si>
    <t>420100000080</t>
  </si>
  <si>
    <t>420020000090</t>
  </si>
  <si>
    <t>4201 00</t>
  </si>
  <si>
    <t>Saddlery and harness for any animal (including traces, leads, knee pads, muzzles, saddle cloths, saddle bags, dog coats and the like), of any material</t>
  </si>
  <si>
    <t>Saddlery and harness for any animal, incl. traces, leads, knee pads, muzzles, saddle cloths, saddle bags, dog coats and the like, of any material (excl. harnesses for children and adults, riding whips and other goods of heading 6602)</t>
  </si>
  <si>
    <t>420200000080</t>
  </si>
  <si>
    <t>4202</t>
  </si>
  <si>
    <t>Trunks, suit-cases, vanity-cases, executive-cases, brief-cases, school satchels, spectacle cases, binocular cases, camera cases, musical instrument cases, gun cases, holsters and similar containers; travelling-bags, insulated food or beverage bags, toilet bags, rucksacks, handbags, shopping-bags, wallets, purses, map-cases, cigarette-cases, tobacco-pouches, tool bags, sports bags, bottle-cases, jewellery boxes, powder-boxes, cutlery cases and similar containers, of leather or of composition leather, of sheeting of plastics, of textile materials, of vulcanised fibre or of paperboard, or wholly or mainly covered with such materials or with paper</t>
  </si>
  <si>
    <t>420300000080</t>
  </si>
  <si>
    <t>4203</t>
  </si>
  <si>
    <t>Articles of apparel and clothing accessories, of leather or of composition leather</t>
  </si>
  <si>
    <t>Articles of apparel and clothing accessories, of leather or composition leather (excl. footware and headgear and parts thereof, and goods of chapter 95, e.g. shin guards, fencing masks)</t>
  </si>
  <si>
    <t>420400000080</t>
  </si>
  <si>
    <t>4204 00</t>
  </si>
  <si>
    <t>Articles of leather, or of composition leather, of a kind used in machinery or mechanical appliances or for other technical uses</t>
  </si>
  <si>
    <t>Articles for technical use, of leather or composition leather</t>
  </si>
  <si>
    <t>420500000080</t>
  </si>
  <si>
    <t>4205 00</t>
  </si>
  <si>
    <t>Other articles of leather or of composition leather</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</si>
  <si>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cuff-links, bracelets or other imitation jewellery; made-up articles of netting of heading 5608; and articles of plaiting materials)</t>
  </si>
  <si>
    <t>420600000080</t>
  </si>
  <si>
    <t>4206</t>
  </si>
  <si>
    <t>Articles of gut (other than silkworm gut), of goldbeater's skin, of bladders or of tendons</t>
  </si>
  <si>
    <t>Articles of gut, goldbeater's skin, bladders or tendons (excl. silkworm gut, sterile catgut, other sterile surgical suture material and strings for musical instruments)</t>
  </si>
  <si>
    <t>430100000080</t>
  </si>
  <si>
    <t>430020000090</t>
  </si>
  <si>
    <t>4301</t>
  </si>
  <si>
    <t>Raw furskins (including heads, tails, paws and other pieces or cuttings, suitable for furriers' use), other than raw hides and skins of heading No 4101, 4102 or 4103</t>
  </si>
  <si>
    <t>Raw furskins, incl. heads, tails, paws and other pieces or cuttings suitable for use in furriery (excl. raw hides and skins of heading 4101, 4102 or 4103)</t>
  </si>
  <si>
    <t>430200000080</t>
  </si>
  <si>
    <t>4302</t>
  </si>
  <si>
    <t>Tanned or dressed furskins (including heads, tails, paws and other pieces or cuttings), unassembled, or assembled (without the addition of other materials) other than those of heading No 4303</t>
  </si>
  <si>
    <t>Tanned or dressed furskins, incl. heads, tails, paws and other pieces, scraps and remnants, whether or not made-up, without the addition of other materials (excl. clothing, clothing accessories and other furskin articles)</t>
  </si>
  <si>
    <t>430300000080</t>
  </si>
  <si>
    <t>4303</t>
  </si>
  <si>
    <t>Articles of apparel, clothing accessories and other articles of furskin</t>
  </si>
  <si>
    <t>Articles of apparel, clothing accessories and other furskin articles (excl. gloves made of leather and furskin, footware and headgear and parts thereof, and goods of chapter 95, e.g., toys, games and sports equipment)</t>
  </si>
  <si>
    <t>430400000080</t>
  </si>
  <si>
    <t>4304 00</t>
  </si>
  <si>
    <t>Artificial fur and articles thereof</t>
  </si>
  <si>
    <t>Artificial fur and articles thereof (excl. gloves made of leather and artificial fur, footware and headgear and parts thereof, and goods of chapter 95, e.g. toys, games and sports equipment)</t>
  </si>
  <si>
    <t>460100000080</t>
  </si>
  <si>
    <t>460020000090</t>
  </si>
  <si>
    <t>4601</t>
  </si>
  <si>
    <t>Plaits and similar products of plaiting materials, whether or not assembled into strips; plaiting materials, plaits and similar products of plaiting materials, bound together in parallel strands or woven, in sheet form, whether or not being finished articles (for example, mats, matting, screens)</t>
  </si>
  <si>
    <t>Plaits and similar products of plaiting materials, whether or not assembled into strips; plaiting materials, plaits and similar products of plaiting materials, flat-woven or bound together in parallel, whether or not having the appearance of finished articles, e.g. mats, matting, screens (excl. wall coverings of heading 4814; twine, cord and rope; parts of footware or headgear)</t>
  </si>
  <si>
    <t>460200000080</t>
  </si>
  <si>
    <t>4602</t>
  </si>
  <si>
    <t>Basketwork, wickerwork and other articles, made directly to shape from plaiting materials or made-up from goods of heading No 4601; articles of loofah</t>
  </si>
  <si>
    <t>Basketwork, wickerwork and other articles, made directly to shape from plaiting materials or made-up from goods of heading 4601, and articles of loofah (excl. wall coverings of heading 4814; twine, cord and rope; footware and headgear and parts thereof; vehicles and vehicle superstructures; goods of chapter 94, e.g. furniture, lighting fixtures)</t>
  </si>
  <si>
    <t>470600000080</t>
  </si>
  <si>
    <t>4706</t>
  </si>
  <si>
    <t>Pulps of fibres derived from recovered (waste and scrap) paper or paperboard or of other fibrous cellulosic material</t>
  </si>
  <si>
    <t>Pulps of fibres derived from recovered "waste and scrap" paper or paperboard or of other fibrous cellulosic material (excl. wood)</t>
  </si>
  <si>
    <t>470700000080</t>
  </si>
  <si>
    <t>4707</t>
  </si>
  <si>
    <t>Recovered (waste and scrap) paper or paperboard</t>
  </si>
  <si>
    <t>Recovered "waste and scrap" paper or paperboard (excl. paper wool)</t>
  </si>
  <si>
    <t>481500000080</t>
  </si>
  <si>
    <t>4815 00</t>
  </si>
  <si>
    <t>Floor coverings on a base of paper or of paperboard, whether or not cut to size</t>
  </si>
  <si>
    <t>Floor coverings on a base of paper or paperboard, whether or not cut to size (excl. similar floor coverings with textile backings, and floor coverings without backings)</t>
  </si>
  <si>
    <t>product code discontinued after 2006</t>
  </si>
  <si>
    <t>490800000080</t>
  </si>
  <si>
    <t>4908</t>
  </si>
  <si>
    <t>Transfers (decalcomanias)</t>
  </si>
  <si>
    <t>Transfers "decalcomanias"</t>
  </si>
  <si>
    <t>500100000080</t>
  </si>
  <si>
    <t>500020000090</t>
  </si>
  <si>
    <t>5001 00</t>
  </si>
  <si>
    <t>Silkworm cocoons suitable for reeling</t>
  </si>
  <si>
    <t>500200000080</t>
  </si>
  <si>
    <t>5002 00</t>
  </si>
  <si>
    <t>Raw silk (not thrown)</t>
  </si>
  <si>
    <t>Raw silk "non-thrown"</t>
  </si>
  <si>
    <t>500300000080</t>
  </si>
  <si>
    <t>5003</t>
  </si>
  <si>
    <t>Silk waste (including cocoons unsuitable for reeling, yarn waste and garnetted stock)</t>
  </si>
  <si>
    <t>Silk waste, incl. cocoons unsuitable for reeling, yarn waste and garnetted stock</t>
  </si>
  <si>
    <t>500400000080</t>
  </si>
  <si>
    <t>5004 00</t>
  </si>
  <si>
    <t>Silk yarn (other than yarn spun from silk waste) not put up for retail sale</t>
  </si>
  <si>
    <t>Silk yarn (excl. that of schappe or bourette and that put up for retail sale)</t>
  </si>
  <si>
    <t>500500000080</t>
  </si>
  <si>
    <t>5005 00</t>
  </si>
  <si>
    <t>Yarn spun from silk waste, not put up for retail sale</t>
  </si>
  <si>
    <t>Yarn spun from silk waste (excl. that put up for retail sale)</t>
  </si>
  <si>
    <t>500600000080</t>
  </si>
  <si>
    <t>5006 00</t>
  </si>
  <si>
    <t>Silk yarn and yarn spun from silk waste, put up for retail sale; silkworm gut</t>
  </si>
  <si>
    <t>500700000080</t>
  </si>
  <si>
    <t>5007</t>
  </si>
  <si>
    <t>Woven fabrics of silk or of silk waste</t>
  </si>
  <si>
    <t>510300000080</t>
  </si>
  <si>
    <t>5103</t>
  </si>
  <si>
    <t>Waste of wool or of fine or coarse animal hair, including yarn waste but excluding garnetted stock</t>
  </si>
  <si>
    <t>Waste of wool or of fine or coarse animal hair, incl. yarn waste (excl. garnetted stock, waste of hair and bristles used in the manufacture of brooms and brushes, and of horsehair from the mane or tail)</t>
  </si>
  <si>
    <t>520200000080</t>
  </si>
  <si>
    <t>5202</t>
  </si>
  <si>
    <t>Cotton waste (including yarn waste and garnetted stock)</t>
  </si>
  <si>
    <t>Cotton waste, incl. yarn waste and garnetted stock</t>
  </si>
  <si>
    <t>5308, 5311</t>
  </si>
  <si>
    <t>530400000080</t>
  </si>
  <si>
    <t>5304</t>
  </si>
  <si>
    <t>Sisal and other textile fibres of the genus Agave, raw or processed but not spun; tow and waste of these fibres (including yarn waste and garnetted stock)</t>
  </si>
  <si>
    <t>Sisal and other textile fibres of the genus Agave, raw or processed, but not spun; tow and waste of such fibres, incl. yarn waste and garnetted stock</t>
  </si>
  <si>
    <t>540100000080</t>
  </si>
  <si>
    <t>540020000090</t>
  </si>
  <si>
    <t>5401</t>
  </si>
  <si>
    <t>Sewing thread of man-made filaments, whether or not put up for retail sale</t>
  </si>
  <si>
    <t>540200000080</t>
  </si>
  <si>
    <t>5402</t>
  </si>
  <si>
    <t>Synthetic filament yarn (other than sewing thread), not put up for retail sale, including synthetic monofilament of less than 67 decitex</t>
  </si>
  <si>
    <t>Synthetic filament yarn, incl. synthetic monofilaments of &lt; 67 decitex (excl. sewing thread and yarn put up for retail sale)</t>
  </si>
  <si>
    <t>540300000080</t>
  </si>
  <si>
    <t>5403</t>
  </si>
  <si>
    <t>Artificial filament yarn (other than sewing thread), not put up for retail sale, including artificial monofilament of less than 67 decitex</t>
  </si>
  <si>
    <t>Artificial filament yarn, incl. artificial monofilament of &lt; 67 decitex (excl. sewing thread and yarn put up for retail sale)</t>
  </si>
  <si>
    <t>540400000080</t>
  </si>
  <si>
    <t>5404</t>
  </si>
  <si>
    <t>Synthetic monofilament of 67 decitex or more and of which no cross-sectional dimension exceeds 1 mm; strip and the like (for example, artificial straw) of synthetic textile materials of an apparent width not exceeding 5 mm</t>
  </si>
  <si>
    <t>Synthetic monofilament of &gt;= 67 decitex and with a cross sectional dimension of &lt;= 1 mm; strip and the like, e.g. artificial straw, of synthetic textile material, with an apparent width of &lt;= 5 mm</t>
  </si>
  <si>
    <t>540500000080</t>
  </si>
  <si>
    <t>5405 00</t>
  </si>
  <si>
    <t>Artificial monofilament of 67 decitex or more and of which no cross-sectional dimension exceeds 1 mm; strip and the like (for example, artificial straw) of artificial textile materials of an apparent width not exceeding 5 mm</t>
  </si>
  <si>
    <t>Artificial monofilament of &gt;= 67 decitex and with a cross sectional dimension of &lt;= 1 mm; strip and the like, e.g. artificial straw, of synthetic textile material, with an apparent width of &lt;= 5 mm</t>
  </si>
  <si>
    <t>540600000080</t>
  </si>
  <si>
    <t>5406</t>
  </si>
  <si>
    <t>Man-made filament yarn (other than sewing thread), put up for retail sale</t>
  </si>
  <si>
    <t>Man-made filament yarn, put up for retail sale (excl. sewing thread)</t>
  </si>
  <si>
    <t>540700000080</t>
  </si>
  <si>
    <t>5407</t>
  </si>
  <si>
    <t>Woven fabrics of synthetic filament yarn, including woven fabrics obtained from materials of heading 5404</t>
  </si>
  <si>
    <t>Woven fabrics of synthetic filament yarn, incl. monofilament of &gt;= 67 decitex and with a cross sectional dimension of &lt;= 1 mm</t>
  </si>
  <si>
    <t>540800000080</t>
  </si>
  <si>
    <t>5408</t>
  </si>
  <si>
    <t>Woven fabrics of artificial filament yarn, including woven fabrics obtained from materials of heading 5405</t>
  </si>
  <si>
    <t>Woven fabrics of artificial filament yarn, incl. monofilament of &gt;= 67 decitex and a maximum diameter of &lt;= 1 mm</t>
  </si>
  <si>
    <t>550100000080</t>
  </si>
  <si>
    <t>550020000090</t>
  </si>
  <si>
    <t>5501</t>
  </si>
  <si>
    <t>Synthetic filament tow</t>
  </si>
  <si>
    <t>Synthetic filament tow as specified in Note 1 to chapter 55</t>
  </si>
  <si>
    <t>550200000080</t>
  </si>
  <si>
    <t>5502 00</t>
  </si>
  <si>
    <t>Artificial filament tow</t>
  </si>
  <si>
    <t>Artificial filament tow as specified in Note 1 to chapter 55</t>
  </si>
  <si>
    <t>550300000080</t>
  </si>
  <si>
    <t>5503</t>
  </si>
  <si>
    <t>Synthetic staple fibres, not carded, combed or otherwise processed for spinning</t>
  </si>
  <si>
    <t>550400000080</t>
  </si>
  <si>
    <t>5504</t>
  </si>
  <si>
    <t>Artificial staple fibres, not carded, combed or otherwise processed for spinning</t>
  </si>
  <si>
    <t>550500000080</t>
  </si>
  <si>
    <t>5505</t>
  </si>
  <si>
    <t>Waste (including noils, yarn waste and garnetted stock) of man-made fibres</t>
  </si>
  <si>
    <t>Waste of man-made staple fibres, incl. noils, yarn waste and garnetted stock</t>
  </si>
  <si>
    <t>550600000080</t>
  </si>
  <si>
    <t>5506</t>
  </si>
  <si>
    <t>Synthetic staple fibres, carded, combed or otherwise processed for spinning</t>
  </si>
  <si>
    <t>550700000080</t>
  </si>
  <si>
    <t>5507 00</t>
  </si>
  <si>
    <t>Artificial staple fibres, carded, combed or otherwise processed for spinning</t>
  </si>
  <si>
    <t>550800000080</t>
  </si>
  <si>
    <t>5508</t>
  </si>
  <si>
    <t>Sewing thread of man-made staple fibres, whether or not put up for retail sale</t>
  </si>
  <si>
    <t>550900000080</t>
  </si>
  <si>
    <t>5509</t>
  </si>
  <si>
    <t>Yarn (other than sewing thread) of synthetic staple fibres, not put up for retail sale</t>
  </si>
  <si>
    <t>Yarn of synthetic staple fibres (excl. sewing thread and yarn put up for retail sale)</t>
  </si>
  <si>
    <t>551000000080</t>
  </si>
  <si>
    <t>5510</t>
  </si>
  <si>
    <t>Yarn (other than sewing thread) of artificial staple fibres, not put up for retail sale</t>
  </si>
  <si>
    <t>Yarn of artificial staple fibres (excl. sewing thread and yarn put up for retail sale)</t>
  </si>
  <si>
    <t>551100000080</t>
  </si>
  <si>
    <t>5511</t>
  </si>
  <si>
    <t>Yarn (other than sewing thread) of man-made staple fibres, put up for retail sale</t>
  </si>
  <si>
    <t>Yarn of man-made staple fibres, put up for retail sale (excl. sewing thread)</t>
  </si>
  <si>
    <t>551200000080</t>
  </si>
  <si>
    <t>5512</t>
  </si>
  <si>
    <t>Woven fabrics of synthetic staple fibres, containing 85 % or more by weight of synthetic staple fibres</t>
  </si>
  <si>
    <t>Woven fabrics containing &gt;= 85% synthetic staple fibres by weight</t>
  </si>
  <si>
    <t>551300000080</t>
  </si>
  <si>
    <t>5513</t>
  </si>
  <si>
    <t>Woven fabrics of synthetic staple fibres, containing less than 85 % by weight of such fibres, mixed mainly or solely with cotton, of a weight not exceeding 170 g/m2</t>
  </si>
  <si>
    <t>Woven fabrics containing predominantly, but &lt; 85% synthetic staple fibres by weight, mixed principally or solely with cotton and weighing &lt;= 170 g/m²</t>
  </si>
  <si>
    <t>551400000080</t>
  </si>
  <si>
    <t>5514</t>
  </si>
  <si>
    <t>Woven fabrics of synthetic staple fibres, containing less than 85 % by weight of such fibres, mixed mainly or solely with cotton, of a weight exceeding 170 g/m2</t>
  </si>
  <si>
    <t>Woven fabrics containing predominantly, but &lt; 85% synthetic staple fibres by weight, mixed principally or solely with cotton and weighing &gt; 170 g/m²</t>
  </si>
  <si>
    <t>551500000080</t>
  </si>
  <si>
    <t>5515</t>
  </si>
  <si>
    <t>Other woven fabrics of synthetic staple fibres</t>
  </si>
  <si>
    <t>Woven fabrics containing predominantly, but &lt; 85% synthetic staple fibres by weight, other than those mixed principally or solely with cotton</t>
  </si>
  <si>
    <t>551600000080</t>
  </si>
  <si>
    <t>5516</t>
  </si>
  <si>
    <t>Woven fabrics of artificial staple fibres</t>
  </si>
  <si>
    <t>560100000080</t>
  </si>
  <si>
    <t>560020000090</t>
  </si>
  <si>
    <t>5601</t>
  </si>
  <si>
    <t>Wadding of textile materials and articles thereof; textile fibres, not exceeding 5 mm in length (flock), textile dust and mill neps</t>
  </si>
  <si>
    <t>Wadding of textile materials and articles thereof; textile fibres with a length of &lt;= 5 mm "flock", textile dust and mill neps (excl. wadding and articles thereof impregnated or coated with pharmaceutical substances or put up for retail sale for medical, surgical, dental or veterinary purposes, and products impregnated, coated or covered with perfumes, cosmetics, soaps etc.)</t>
  </si>
  <si>
    <t>560200000080</t>
  </si>
  <si>
    <t>5602</t>
  </si>
  <si>
    <t>Felt, whether or not impregnated, coated, covered or laminated</t>
  </si>
  <si>
    <t>Felt, whether or not impregnated, coated, covered or laminated, n.e.s.</t>
  </si>
  <si>
    <t>560300000080</t>
  </si>
  <si>
    <t>5603</t>
  </si>
  <si>
    <t>Non-wovens, whether or not impregnated, coated, covered or laminated</t>
  </si>
  <si>
    <t>Nonwovens, whether or not impregnated, coated, covered or laminated, n.e.s.</t>
  </si>
  <si>
    <t>560400000080</t>
  </si>
  <si>
    <t>5604</t>
  </si>
  <si>
    <t>Rubber thread and cord, textile covered; textile yarn, and strip and the like of heading 5404 or 5405, impregnated, coated, covered or sheathed with rubber or plastics</t>
  </si>
  <si>
    <t>Textile-covered rubber thread and cord; textile yarn, strip and the like of heading 5404 and 5405, impregnated, coated, covered or sheathed with rubber or plastics (excl. imitation catgut, thread and cord with fish-hook attachments or otherwise put up as fishing line)</t>
  </si>
  <si>
    <t>560500000080</t>
  </si>
  <si>
    <t>5605 00</t>
  </si>
  <si>
    <t>Metallised yarn, whether or not gimped, being textile yarn, or strip or the like of heading 5404 or 5405, combined with metal in the form of thread, strip or powder or covered with metal</t>
  </si>
  <si>
    <t>Metallized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</si>
  <si>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560600000080</t>
  </si>
  <si>
    <t>5606 00</t>
  </si>
  <si>
    <t>Gimped yarn, and strip and the like of heading 5404 or 5405, gimped (other than those of heading 5605 and gimped horsehair yarn); chenille yarn (including flock chenille yarn); loop wale-yarn</t>
  </si>
  <si>
    <t>Gimped yarn, gimped strip and the like of heading 5404 or 5405; chenille yarn, incl. flock chenille yarn, and loop wale-yarn (excl. metal yarn and metallized yarn of heading 5605; gimped horsehair yarn; textile-covered rubber thread; twine, cord and other gimped textile products of heading 5808; gimped metal yarn)</t>
  </si>
  <si>
    <t>560700000080</t>
  </si>
  <si>
    <t>5607</t>
  </si>
  <si>
    <t>Twine, cordage, ropes and cables, whether or not plaited or braided and whether or not impregnated, coated, covered or sheathed with rubber or plastics</t>
  </si>
  <si>
    <t>560800000080</t>
  </si>
  <si>
    <t>5608</t>
  </si>
  <si>
    <t>Knotted netting of twine, cordage or rope; made-up fishing nets and other made-up nets, of textile materials</t>
  </si>
  <si>
    <t>Knotted netting of twine, cordage or rope, by the piece or metre; made-up fishing nets and other made-up nets, of textile materials (excl. hair-nets, nets for sporting purposes, incl. landing nets, butterfly nets and the like)</t>
  </si>
  <si>
    <t>560900000080</t>
  </si>
  <si>
    <t>5609 00</t>
  </si>
  <si>
    <t>Articles of yarn, strip or the like of heading 5404 or 5405, twine, cordage, rope or cables, not elsewhere specified or included</t>
  </si>
  <si>
    <t>Articles of yarn, strip or the like of heading 5404 or 5405, or of twine, cordage, ropes or cables of heading 5607, n.e.s.</t>
  </si>
  <si>
    <t>570100000080</t>
  </si>
  <si>
    <t>570020000090</t>
  </si>
  <si>
    <t>5701</t>
  </si>
  <si>
    <t>Carpets and other textile floor coverings, knotted, whether or not made-up</t>
  </si>
  <si>
    <t>Carpets and other textile floor coverings, of textile materials, knotted, whether or not made-up</t>
  </si>
  <si>
    <t>570200000080</t>
  </si>
  <si>
    <t>5702</t>
  </si>
  <si>
    <t>Carpets and other textile floor coverings, woven, not tufted or flocked, whether or not made-up, including ‘Kelem’, ‘Schumacks’, ‘Karamanie’ and similar hand-woven rugs</t>
  </si>
  <si>
    <t>Carpets and other textile floor coverings, woven, not tufted or flocked, whether or not made-up, incl. Kelem, Schumacks, Karamanie and similar handwoven rugs</t>
  </si>
  <si>
    <t>570300000080</t>
  </si>
  <si>
    <t>5703</t>
  </si>
  <si>
    <t>Carpets and other textile floor coverings, tufted, whether or not made-up</t>
  </si>
  <si>
    <t>Carpets and other textile floor coverings, tufted "needle punched", whether or not made-up</t>
  </si>
  <si>
    <t>570400000080</t>
  </si>
  <si>
    <t>5704</t>
  </si>
  <si>
    <t>Carpets and other textile floor coverings, of felt, not tufted or flocked, whether or not made-up</t>
  </si>
  <si>
    <t>Carpets and other floor coverings, of felt, not tufted or flocked, whether or not made-up</t>
  </si>
  <si>
    <t>570500000080</t>
  </si>
  <si>
    <t>5705 00</t>
  </si>
  <si>
    <t>Other carpets and other textile floor coverings, whether or not made-up</t>
  </si>
  <si>
    <t>Carpets and other textile floor coverings, whether or not made-up (excl. knotted, woven or tufted "needle punched", and of felt)</t>
  </si>
  <si>
    <t>580100000080</t>
  </si>
  <si>
    <t>580020000090</t>
  </si>
  <si>
    <t>5801</t>
  </si>
  <si>
    <t>Woven pile fabrics and chenille fabrics, other than fabrics of heading 5802 or 5806</t>
  </si>
  <si>
    <t>Woven pile fabrics and chenille fabrics (excl. terry towelling and similar woven terry fabrics, tufted textile fabrics and narrow woven fabrics of heading 5806)</t>
  </si>
  <si>
    <t>580200000080</t>
  </si>
  <si>
    <t>5802</t>
  </si>
  <si>
    <t>Terry towelling and similar woven terry fabrics, other than narrow fabrics of heading 5806; tufted textile fabrics, other than products of heading 5703</t>
  </si>
  <si>
    <t>Terry towelling and similar woven terry fabrics, tufted textile fabrics (excl. narrow woven fabrics of heading 5806, carpets and other floor coverings)</t>
  </si>
  <si>
    <t>580300000080</t>
  </si>
  <si>
    <t>5803</t>
  </si>
  <si>
    <t>Gauze, other than narrow fabrics of heading 5806</t>
  </si>
  <si>
    <t>Gauze (excl. narrow woven fabrics of heading 5806)</t>
  </si>
  <si>
    <t>580400000080</t>
  </si>
  <si>
    <t>5804</t>
  </si>
  <si>
    <t>Tulles and other net fabrics, not including woven, knitted or crocheted fabrics; lace in the piece, in strips or in motifs, other than fabrics of headings 6002 to 6006</t>
  </si>
  <si>
    <t>Tulles and other net fabrics (excl. woven, knitted or crocheted fabrics); lace in the piece, in strips or in motifs (excl. fabrics of heading 6002 to 6006)</t>
  </si>
  <si>
    <t>580500000080</t>
  </si>
  <si>
    <t>5805 00</t>
  </si>
  <si>
    <t>Hand-woven tapestries of the type Gobelins, Flanders, Aubusson, Beauvais and the like, and needle-worked tapestries (for example, petit point, cross stitch), whether or not made-up</t>
  </si>
  <si>
    <t>Hand-woven tapestries of the type Gobelin, Flanders, Aubusson, Beauvais and the like, and needle-worked tapestries, e.g. petit point, cross-stitch, whether or not made-up (excl. Kelem, Schumacks, Karamanie and the like, and tapestries &gt; 100 years old)</t>
  </si>
  <si>
    <t>580600000080</t>
  </si>
  <si>
    <t>5806</t>
  </si>
  <si>
    <t>Narrow woven fabrics, other than goods of heading 5807; narrow fabrics consisting of warp without weft assembled by means of an adhesive (bolducs)</t>
  </si>
  <si>
    <t>Narrow woven fabrics of textile materials (excl. labels, badges and similar articles); narrow fabrics consisting of warp without weft assembled by means of an adhesive "bolducs"</t>
  </si>
  <si>
    <t>580700000080</t>
  </si>
  <si>
    <t>5807</t>
  </si>
  <si>
    <t>Labels, badges and similar articles of textile materials, in the piece, in strips or cut to shape or size, not embroidered</t>
  </si>
  <si>
    <t>Labels, badges and similar articles, of textile materials, in the piece, in strips or cut to shape or size, not embroidered</t>
  </si>
  <si>
    <t>580800000080</t>
  </si>
  <si>
    <t>5808</t>
  </si>
  <si>
    <t>Braids in the piece; ornamental trimmings in the piece, without embroidery, other than knitted or crocheted; tassels, pompons and similar articles</t>
  </si>
  <si>
    <t>Braids of textile materials, in the piece; ornamental trimmings of textile materials, in the piece, not embroidered, other than knitted or crocheted; tassels, pompons and similar articles of textile materials</t>
  </si>
  <si>
    <t>580900000080</t>
  </si>
  <si>
    <t>5809 00</t>
  </si>
  <si>
    <t>Woven fabrics of metal thread and woven fabrics of metallised yarn of heading 5605, of a kind used in apparel, as furnishing fabrics or for similar purposes, not elsewhere specified or included</t>
  </si>
  <si>
    <t>Woven fabrics of metal thread and woven fabrics of metallized yarn of heading 5605, of a kind used in apparel, as furnishing fabrics or for similar purposes, n.e.s.</t>
  </si>
  <si>
    <t>581000000080</t>
  </si>
  <si>
    <t>5810</t>
  </si>
  <si>
    <t>Embroidery in the piece, in strips or in motifs</t>
  </si>
  <si>
    <t>Embroidery on a textile fabric ground, in the piece, in strips or in motifs</t>
  </si>
  <si>
    <t>581100000080</t>
  </si>
  <si>
    <t>5811 00</t>
  </si>
  <si>
    <t>Quilted textile products in the piece, composed of one or more layers of textile materials assembled with padding by stitching or otherwise, other than embroidery of heading 5810</t>
  </si>
  <si>
    <t>Quilted textile products in the piece, composed of one or more layers of textile materials assembled with padding by stitching or otherwise (excl. embroidery of heading 5810 and quilted fabrics for bedding and furnishings)</t>
  </si>
  <si>
    <t>590100000080</t>
  </si>
  <si>
    <t>590020000090</t>
  </si>
  <si>
    <t>5901</t>
  </si>
  <si>
    <t>Textile fabrics coated with gum or amylaceous substances, of a kind used for the outer covers of books or the like; tracing cloth; prepared painting canvas; buckram and similar stiffened textile fabrics of a kind used for hat foundations</t>
  </si>
  <si>
    <t>Textile fabrics coated with gum or amylaceous substances, of a kind used for the outer covers of books, the manufacture of boxes and articles of cardboard or the like; tracing cloth; prepared painting canvas; buckram and similar stiffened textile fabrics of a kind used for hat foundations (excl. plastic-coated textile fabrics)</t>
  </si>
  <si>
    <t>590200000080</t>
  </si>
  <si>
    <t>5902</t>
  </si>
  <si>
    <t>Tyre cord fabric of high tenacity yarn of nylon or other polyamides, polyesters or viscose rayon</t>
  </si>
  <si>
    <t>Tyre cord fabric of high tenacity yarn of nylon or other polyamides, polyesters or viscose rayon, whether or not dipped or impregnated with rubber or plastic</t>
  </si>
  <si>
    <t>590300000080</t>
  </si>
  <si>
    <t>5903</t>
  </si>
  <si>
    <t>Textile fabrics impregnated, coated, covered or laminated with plastics, other than those of heading 5902</t>
  </si>
  <si>
    <t>Textile fabrics impregnated, coated, covered or laminated with plastics (excl. tyre cord fabric of high tenacity yarn of nylon or other polyamides, polyesters or viscose rayon; wall coverings impregnated or covered with textile materials; floor coverings consisting of a textile backing and a top layer or covering of plastics)</t>
  </si>
  <si>
    <t>590400000080</t>
  </si>
  <si>
    <t>5904</t>
  </si>
  <si>
    <t>Linoleum, whether or not cut to shape; floor coverings consisting of a coating or covering applied on a textile backing, whether or not cut to shape</t>
  </si>
  <si>
    <t>590500000080</t>
  </si>
  <si>
    <t>5905 00</t>
  </si>
  <si>
    <t>Textile wall coverings</t>
  </si>
  <si>
    <t>590600000080</t>
  </si>
  <si>
    <t>5906</t>
  </si>
  <si>
    <t>Rubberised textile fabrics, other than those of heading No 5902</t>
  </si>
  <si>
    <t>Rubberized textile fabrics (excl. tyre cord fabric of high tenacity yarn of nylon or other polyamides, polyesters or viscose rayon)</t>
  </si>
  <si>
    <t>590700000080</t>
  </si>
  <si>
    <t>5907 00</t>
  </si>
  <si>
    <t>Textile fabrics otherwise impregnated, coated or covered; painted canvas being theatrical scenery, studio backcloths or the like</t>
  </si>
  <si>
    <t>Impregnated, coated or covered textile fabrics; painted canvas being theatrical scenery, studio back-cloths or the like, n.e.s.</t>
  </si>
  <si>
    <t>590800000080</t>
  </si>
  <si>
    <t>5908 00</t>
  </si>
  <si>
    <t>Textile wicks, woven, plaited or knitted, for lamps, stoves, lighters, candles or the like; incandescent gas mantles and tubular knitted gas mantle fabric therefor, whether or not impregnated</t>
  </si>
  <si>
    <t>Textile wicks, woven, plaited or knitted, for lamps, stoves, lighters, candles or the like; incandescent gas mantles and tubular knitted gas mantle fabric for incandescent gas mantles, whether or not impregnated (excl. wax-covered wicks of the taper variety, fuses and detonating fuses, wicks in the form of textile yarn and glass-fibre wicks)</t>
  </si>
  <si>
    <t>590900000080</t>
  </si>
  <si>
    <t>5909 00</t>
  </si>
  <si>
    <t>Textile hose-piping and similar textile tubing, with or without lining, armour or accessories of other materials</t>
  </si>
  <si>
    <t>Textile hosepiping and similar textile tubing, whether or not impregnated or coated, with or without lining, armour or accessories of other materials</t>
  </si>
  <si>
    <t>591000000080</t>
  </si>
  <si>
    <t>5910 00</t>
  </si>
  <si>
    <t>Transmission or conveyor belts or belting, of textile material, whether or not impregnated, coated, covered or laminated with plastics, or reinforced with metal or other material</t>
  </si>
  <si>
    <t>Transmission or conveyor belts or belting, of textile material, whether or not impregnated, coated, covered or laminated with plastics, or reinforced with metal or other material (excl. those of a thickness of &lt; 3 mm and of indeterminate length or cut to length only, plus those impregnated, coated, covered or laminated with rubber or made of yarn or cord impregnated or coated with rubber)</t>
  </si>
  <si>
    <t>591100000080</t>
  </si>
  <si>
    <t>5911</t>
  </si>
  <si>
    <t>Textile products and articles, for technical uses, specified in note 7 to this chapter</t>
  </si>
  <si>
    <t>Textile products and articles, for technical use, specified in Note 7 to chapter 59</t>
  </si>
  <si>
    <t>600100000080</t>
  </si>
  <si>
    <t>600020000090</t>
  </si>
  <si>
    <t>6001</t>
  </si>
  <si>
    <t>Pile fabrics, including ‘long pile’ fabrics and terry fabrics, knitted or crocheted</t>
  </si>
  <si>
    <t>Pile fabrics, incl. "long pile" fabrics and terry fabrics, knitted or crocheted</t>
  </si>
  <si>
    <t>600200000080</t>
  </si>
  <si>
    <t>6002</t>
  </si>
  <si>
    <t>Knitted or crocheted fabrics of a width not exceeding 30 cm, containing by weight 5 % or more of elastomeric yarn or rubber thread, other than those of heading 6001</t>
  </si>
  <si>
    <t>Knitted or crocheted fabrics, of a width &lt;= 30 cm, containing by weight &gt;= 5% of elastomeric yarn or rubber thread (excl. pile fabrics, incl. "long pile", looped pile fabrics, labels, badges and similar articles, and knitted or crocheted fabrics, impregnated, coated, covered or laminated)</t>
  </si>
  <si>
    <t>600300000080</t>
  </si>
  <si>
    <t>6003</t>
  </si>
  <si>
    <t>Knitted or crocheted fabrics of a width not exceeding 30 cm, other than those of heading 6001 or 6002</t>
  </si>
  <si>
    <t>Knitted or crocheted fabrics, of a width &lt;= 30 cm (excl. those containing by weight &gt;= 5% of elastomeric yarn or rubber thread, and pile fabrics, incl. "long pile", looped pile fabrics, labels, badges and similar articles, and knitted or crocheted fabrics, impregnated, coated, covered or laminated)</t>
  </si>
  <si>
    <t>600400000080</t>
  </si>
  <si>
    <t>6004</t>
  </si>
  <si>
    <t>Knitted or crocheted fabrics of a width exceeding 30 cm, containing by weight 5 % or more of elastomeric yarn or rubber thread, other than those of heading 6001</t>
  </si>
  <si>
    <t>Knitted or crocheted fabrics, of a width &gt; 30 cm, containing by weight &gt;= 5% of elastomeric yarn or rubber thread (excl. pile fabrics, incl. "long pile", looped pile fabrics, labels, badges and similar articles, and knitted or crocheted fabrics, impregnated, coated, covered or laminated)</t>
  </si>
  <si>
    <t>600500000080</t>
  </si>
  <si>
    <t>6005</t>
  </si>
  <si>
    <t>Warp knit fabrics (including those made on galloon knitting machines), other than those of headings 6001 to 6004</t>
  </si>
  <si>
    <t>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</si>
  <si>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600600000080</t>
  </si>
  <si>
    <t>6006</t>
  </si>
  <si>
    <t>Other knitted or crocheted fabrics</t>
  </si>
  <si>
    <t>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</si>
  <si>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610020000090</t>
  </si>
  <si>
    <t>Men's or boys' overcoats, car-coats, capes, cloaks, anoraks (including ski-jackets), wind-cheaters, wind-jackets and similar articles, knitted or crocheted, other than those of heading No 6103</t>
  </si>
  <si>
    <t>Men's or boys' overcoats, car-coats, capes, cloaks, anoraks, incl. ski-jackets, wind-cheaters, wind-jackets and similar articles, knitted or crocheted (excl. suits, ensembles, jackets, blazers, bib and brace overalls and trousers)</t>
  </si>
  <si>
    <t>Women's or girls' overcoats, car-coats, capes, cloaks, anoraks (including ski-jackets), wind-cheaters, wind-jackets and similar articles, knitted or crocheted, other than those of heading 6104</t>
  </si>
  <si>
    <t>Women's or girls' overcoats, car-coats, capes, cloaks, anoraks, incl. ski-jackets, wind-cheaters, wind-jackets and similar articles, knitted or crocheted (excl. suits, ensembles, jackets, blazers, dresses, skirts, divided skirts, trousers, bib and brace overalls)</t>
  </si>
  <si>
    <t>Men's or boys' suits, ensembles, jackets, blazers, trousers, bib and brace overalls, breeches and shorts (other than swimwear), knitted or crocheted</t>
  </si>
  <si>
    <t>Men's or boys' suits, ensembles, jackets, blazers, trousers, bib and brace overalls, breeches and shorts (excl. wind-jackets and similar articles, separate waistcoats, track suits, ski suits and swimwear)</t>
  </si>
  <si>
    <t>Women's or girls' suits, ensembles, jackets, blazers, dresses, skirts, divided skirts, trousers, bib and brace overalls, breeches and shorts (other than swimwear), knitted or crocheted</t>
  </si>
  <si>
    <t>Women's or girls' suits, ensembles, jackets, blazers, dresses, skirts, divided skirts, trousers, bib and brace overalls, breeches and shorts, knitted or crocheted (excl. wind-jackets and similar articles, slips, petticoats and panties, track suits, ski suits and swimwear)</t>
  </si>
  <si>
    <t>Men's or boys' shirts, knitted or crocheted</t>
  </si>
  <si>
    <t>Men's or boys' shirts, knitted or crocheted (excl. nightshirts, T-shirts, singlets and other vests)</t>
  </si>
  <si>
    <t>Women's or girls' blouses, shirts and shirt-blouses, knitted or crocheted</t>
  </si>
  <si>
    <t>Women's or girls' blouses, shirts and shirt-blouses, knitted or crocheted (excl. T-shirts and vests)</t>
  </si>
  <si>
    <t>Men's or boys' underpants, briefs, nightshirts, pyjamas, bathrobes, dressing gowns and similar articles, knitted or crocheted</t>
  </si>
  <si>
    <t>Men's or boys' underpants, briefs, nightshirts, pyjamas, bathrobes, dressing gowns and similar articles, knitted or crocheted (excl. vests and singlets)</t>
  </si>
  <si>
    <t>Women's or girls' slips, petticoats, briefs, panties, nightdresses, pyjamas, negligees, bathrobes, dressing gowns and similar articles, knitted or crocheted</t>
  </si>
  <si>
    <t>Women's or girls' slips, petticoats, briefs, panties, nightdresses, pyjamas, negligés, bathrobes, dressing gowns, housecoats and similar articles, knitted or crocheted (excl. T-shirts, vests, brassieres, girdles, corsets and similar articles)</t>
  </si>
  <si>
    <t>T-shirts, singlets and other vests, knitted or crocheted</t>
  </si>
  <si>
    <t>Jerseys, pullovers, cardigans, waistcoats and similar articles, knitted or crocheted</t>
  </si>
  <si>
    <t>Jerseys, pullovers, cardigans, waistcoats and similar articles, knitted or crocheted (excl. wadded waistcoats)</t>
  </si>
  <si>
    <t>Babies' garments and clothing accessories, knitted or crocheted</t>
  </si>
  <si>
    <t>Babies' garments and clothing accessories, knitted or crocheted (excl. hats)</t>
  </si>
  <si>
    <t>Track suits, ski suits and swimwear, knitted or crocheted</t>
  </si>
  <si>
    <t>Track-suits, ski-suits and swimwear, knitted or crocheted</t>
  </si>
  <si>
    <t>611300000080</t>
  </si>
  <si>
    <t>6113 00</t>
  </si>
  <si>
    <t>Garments, made-up of knitted or crocheted fabrics of heading No 5903, 5906, or 5907</t>
  </si>
  <si>
    <t>Garments, knitted or crocheted, rubberised or impregnated, coated or covered with plastics or other materials (excl. babies' garments and clothing accessories)</t>
  </si>
  <si>
    <t>Other garments, knitted or crocheted</t>
  </si>
  <si>
    <t>Special garments for professional, sporting or other purposes, n.e.s., knitted or crocheted</t>
  </si>
  <si>
    <t>Panty hose, tights, stockings, socks and other hosiery, including stockings for varicose veins and footwear without applied soles, knitted or crocheted</t>
  </si>
  <si>
    <t>Panty hose, tights, stockings, socks and other hosiery, incl. stockings for varicose veins and footwear without applied soles, knitted or crocheted (excl. for babies)</t>
  </si>
  <si>
    <t>Gloves, mittens and mitts, knitted or crocheted</t>
  </si>
  <si>
    <t>Gloves, mittens and mitts, knitted or crocheted (excl. for babies)</t>
  </si>
  <si>
    <t>611700000080</t>
  </si>
  <si>
    <t>6117</t>
  </si>
  <si>
    <t>Other made-up clothing accessories, knitted or crocheted; knitted or crocheted parts of garments or of clothing accessories</t>
  </si>
  <si>
    <t>Made up clothing accessories, knitted or crocheted; knitted or crocheted parts of garments or of clothing accessories, n.e.s.</t>
  </si>
  <si>
    <t>620020000090</t>
  </si>
  <si>
    <t>Men's or boys' overcoats, car-coats, capes, cloaks, anoraks (including ski-jackets), wind-cheaters, wind-jackets and similar articles, other than those of heading No 6203</t>
  </si>
  <si>
    <t>Men's or boys' overcoats, car-coats, capes, cloaks, anoraks, incl. ski-jackets, wind-cheaters, wind-jackets and similar articles (excl. knitted or crocheted, suits, ensembles, jackets, blazers and trousers)</t>
  </si>
  <si>
    <t>Women's or girls' overcoats, car-coats, capes, cloaks, anoraks (including ski-jackets), wind-cheaters, wind-jackets and similar articles, other than those of heading No 6204</t>
  </si>
  <si>
    <t>Women's or girls' overcoats, car-coats, capes, cloaks, anoraks, incl. ski-jackets, wind-cheaters, wind-jackets and similar articles (excl. knitted or crocheted, suits, ensembles, jackets, blazers and trousers)</t>
  </si>
  <si>
    <t>Men's or boys' suits, ensembles, jackets, blazers, trousers, bib and brace overalls, breeches and shorts (other than swimwear)</t>
  </si>
  <si>
    <t>Men's or boys' suits, ensembles, jackets, blazers, trousers, bib and brace overalls, breeches and shorts (excl. knitted or crocheted, wind-jackets and similar articles, separate waistcoats, track suits, ski suits and swimwear)</t>
  </si>
  <si>
    <t>Women's or girls' suits, ensembles, jackets, blazers, dresses, skirts, divided skirts, trousers, bib and brace overalls, breeches and shorts (other than swimwear)</t>
  </si>
  <si>
    <t>Women's or girls' suits, ensembles, jackets, blazers, dresses, skirts, divided skirts, trousers, bib and brace overalls, breeches and shorts (excl. knitted or crocheted, wind-jackets and similar articles, slips, petticoats and panties, track suits, ski suits and swimwear)</t>
  </si>
  <si>
    <t>Men's or boys' shirts</t>
  </si>
  <si>
    <t>Men's or boys' shirts (excl. knitted or crocheted, nightshirts, singlets and other vests)</t>
  </si>
  <si>
    <t>Women's or girls' blouses, shirts and shirt-blouses</t>
  </si>
  <si>
    <t>Women's or girls' blouses, shirts and shirt-blouses (excl. knitted or crocheted and vests)</t>
  </si>
  <si>
    <t>Men's or boys' singlets and other vests, underpants, briefs, nightshirts, pyjamas, bathrobes, dressing gowns and similar articles</t>
  </si>
  <si>
    <t>Men's or boys' singlets and other vests, underpants, briefs, nightshirts, pyjamas, bathrobes, dressing gowns and similar articles (excl. knitted or crocheted)</t>
  </si>
  <si>
    <t>Women's or girls' singlets and other vests, slips, petticoats, briefs, panties, nightdresses, pyjamas, negligees, bathrobes, dressing gowns and similar articles</t>
  </si>
  <si>
    <t>Women's or girls' singlets and other vests, slips, petticoats, briefs, panties, nightdresses, pyjamas, negliges, bathrobes, dressing gowns, housecoats and similar articles (excl. knitted or crocheted, brassières, girdles, corsets and similar articles)</t>
  </si>
  <si>
    <t>Babies' garments and clothing accessories</t>
  </si>
  <si>
    <t>Babies' garments and clothing accessories of textile materials (excl. knitted or crocheted and hats)</t>
  </si>
  <si>
    <t>621000000080</t>
  </si>
  <si>
    <t>6210</t>
  </si>
  <si>
    <t>Garments, made-up of fabrics of heading 5602, 5603, 5903, 5906 or 5907</t>
  </si>
  <si>
    <t>Garments made-up of felt or nonwovens, whether or not impregnated, coated, covered or laminated; garments of textile fabrics, rubberised or impregnated, coated, covered or laminated with plastics or other substances (excl. knitted or crocheted, and babies' garments and clothing accessories)</t>
  </si>
  <si>
    <t>Track suits, ski suits and swimwear; other garments</t>
  </si>
  <si>
    <t>Track suits, ski suits, swimwear and other garments, n.e.s. (excl. knitted or crocheted)</t>
  </si>
  <si>
    <t>621200000080</t>
  </si>
  <si>
    <t>6212</t>
  </si>
  <si>
    <t>Brassières, girdles, corsets, braces, suspenders, garters and similar articles and parts thereof, whether or not knitted or crocheted</t>
  </si>
  <si>
    <t>Brassieres, girdles, corsets, braces, suspenders, garters and similar articles and parts thereof, of all types of textile materials, whether or not elasticated, incl. knitted or crocheted (excl. belts and corselets made entirely of rubber)</t>
  </si>
  <si>
    <t>Handkerchiefs</t>
  </si>
  <si>
    <t>Handkerchiefs, of which no side exceeds 60 cm (excl. knitted or crocheted)</t>
  </si>
  <si>
    <t>Shawls, scarves, mufflers, mantillas, veils and the like</t>
  </si>
  <si>
    <t>Shawls, scarves, mufflers, mantillas, veils and similar articles (excl. knitted or crocheted)</t>
  </si>
  <si>
    <t>621500000080</t>
  </si>
  <si>
    <t>6215</t>
  </si>
  <si>
    <t>Ties, bow ties and cravats</t>
  </si>
  <si>
    <t>Ties, bow ties and cravats of textile materials (excl. knitted or crocheted)</t>
  </si>
  <si>
    <t>621600000080</t>
  </si>
  <si>
    <t>6216 00</t>
  </si>
  <si>
    <t>Gloves, mittens and mitts</t>
  </si>
  <si>
    <t>Gloves, mittens and mitts, of all types of textile materials (excl. knitted or crocheted and for babies)</t>
  </si>
  <si>
    <t>621700000080</t>
  </si>
  <si>
    <t>6217</t>
  </si>
  <si>
    <t>Other made-up clothing accessories; parts of garments or of clothing accessories, other than those of heading 6212</t>
  </si>
  <si>
    <t>Made up clothing accessories and parts of garments or clothing accessories, of all types of textile materials, n.e.s. (excl. knitted or crocheted)</t>
  </si>
  <si>
    <t>630100000010</t>
  </si>
  <si>
    <t>630020000090</t>
  </si>
  <si>
    <t>I. OTHER MADE-UP TEXTILE ARTICLES</t>
  </si>
  <si>
    <t>630100000080</t>
  </si>
  <si>
    <t>6301</t>
  </si>
  <si>
    <t>Blankets and travelling rugs</t>
  </si>
  <si>
    <t>Blankets and travelling rugs of all types of textile materials (excl. table covers, bedspreads and articles of bedding and similar furnishing of heading 9404)</t>
  </si>
  <si>
    <t>assumed mostly synthetic</t>
  </si>
  <si>
    <t>630200000080</t>
  </si>
  <si>
    <t>6302</t>
  </si>
  <si>
    <t>Bed linen, table linen, toilet linen and kitchen linen</t>
  </si>
  <si>
    <t>Bed-linen, table linen, toilet linen and kitchen linen of all types of textile materials (excl. floor-cloths, polishing-cloths, dish-cloths and dusters)</t>
  </si>
  <si>
    <t>630300000080</t>
  </si>
  <si>
    <t>6303</t>
  </si>
  <si>
    <t>Curtains (including drapes) and interior blinds; curtain or bed valances</t>
  </si>
  <si>
    <t>Curtains, incl. drapes, and interior blinds; curtain or bed valances of all types of textile materials (excl. awnings and sunblinds)</t>
  </si>
  <si>
    <t>630400000080</t>
  </si>
  <si>
    <t>6304</t>
  </si>
  <si>
    <t>Other furnishing articles, excluding those of heading 9404</t>
  </si>
  <si>
    <t>Articles for interior furnishing, of all types of textile materials (excl. blankets and travelling rugs, bed-linen, table linen, toilet linen, kitchen linen, curtains, incl. drapes, interior blinds, curtain or bed valances, lampshades and articles of heading 9404)</t>
  </si>
  <si>
    <t>630500000080</t>
  </si>
  <si>
    <t>6305</t>
  </si>
  <si>
    <t>Sacks and bags, of a kind used for the packing of goods</t>
  </si>
  <si>
    <t>Sacks and bags, of a kind used for the packing of goods, of all types of textile materials</t>
  </si>
  <si>
    <t>630600000080</t>
  </si>
  <si>
    <t>6306</t>
  </si>
  <si>
    <t>Tarpaulins, awnings and sunblinds; tents; sails for boats, sailboards or landcraft; camping goods</t>
  </si>
  <si>
    <t>Tarpaulins, awnings and sunblinds; tents; sails for boats, sailboards or landcraft; camping goods of all types of textile materials (excl. flat protective coverings of light woven fabrics; shelter tents; rucksacks, napsacks and similar containers; sleeping bags, mattresses and pillows, incl. their fillings)</t>
  </si>
  <si>
    <t>630700000080</t>
  </si>
  <si>
    <t>6307</t>
  </si>
  <si>
    <t>Other made-up articles, including dress patterns</t>
  </si>
  <si>
    <t>Made up articles of textile materials, incl. dress patterns, n.e.s.</t>
  </si>
  <si>
    <t>630800000010</t>
  </si>
  <si>
    <t>II. SETS</t>
  </si>
  <si>
    <t>630800000080</t>
  </si>
  <si>
    <t>6308 00</t>
  </si>
  <si>
    <t>Sets consisting of woven fabric and yarn, whether or not with accessories, for making up into rugs, tapestries, embroidered table cloths or serviettes, or similar textile articles, put up in packings for retail sale</t>
  </si>
  <si>
    <t>Sets consisting of woven fabric and yarn, whether or not with accessories, for making up into rugs, tapestries, embroidered table cloths or serviettes, or similar textile articles, put up in packings for retail sale (excl. sets for making up into articles of clothing)</t>
  </si>
  <si>
    <t>630900000010</t>
  </si>
  <si>
    <t>III. WORN CLOTHING AND WORN TEXTILE ARTICLES; RAGS</t>
  </si>
  <si>
    <t>630900000080</t>
  </si>
  <si>
    <t>6309 00</t>
  </si>
  <si>
    <t>Worn clothing and other worn articles</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</si>
  <si>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</si>
  <si>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631000000080</t>
  </si>
  <si>
    <t>6310</t>
  </si>
  <si>
    <t>Used or new rags, scrap twine, cordage, rope and cables and worn out articles of twine, cordage, rope or cables, of textile materials</t>
  </si>
  <si>
    <t>Used or new rags, scrap twine, cordage, rope and cables and worn out articles thereof, of textile materials</t>
  </si>
  <si>
    <t>640100000080</t>
  </si>
  <si>
    <t>640020000090</t>
  </si>
  <si>
    <t>6401</t>
  </si>
  <si>
    <t>Waterproof footwear with outer soles and uppers of rubber or of plastics, the uppers of which are neither fixed to the sole nor assembled by stitching, riveting, nailing, screwing, plugging or similar processes</t>
  </si>
  <si>
    <t>Waterproof footwear with outer soles and uppers of rubber or of plastics, the uppers of which are neither fixed to the sole nor assembled by stitching, riveting, nailing, screwing, plugging or similar processes (excl. orthopaedic footwear, toy footwear, skating boots with ice skates attached, shin-guards and similar protective sportswear)</t>
  </si>
  <si>
    <t>640200000080</t>
  </si>
  <si>
    <t>6402</t>
  </si>
  <si>
    <t>Other footwear with outer soles and uppers of rubber or plastics</t>
  </si>
  <si>
    <t>Footwear with outer soles and uppers of rubber or plastics (excl. waterproof footwear of heading 6401, orthopaedic footwear, skating boots with ice or roller skates attached, and toy footwear)</t>
  </si>
  <si>
    <t>640300000080</t>
  </si>
  <si>
    <t>6403</t>
  </si>
  <si>
    <t>Footwear with outer soles of rubber, plastics, leather or composition leather and uppers of leather</t>
  </si>
  <si>
    <t>Footwear with outer soles of rubber, plastics, leather or composition leather and uppers of leather (excl. orthopaedic footwear, skating boots with ice or roller skates attached, and toy footwear)</t>
  </si>
  <si>
    <t>640400000080</t>
  </si>
  <si>
    <t>6404</t>
  </si>
  <si>
    <t>Footwear with outer soles of rubber, plastics, leather or composition leather and uppers of textile materials</t>
  </si>
  <si>
    <t>Footwear with outer soles of rubber, plastics, leather or composition leather and uppers of textile materials (excl. toy footwear)</t>
  </si>
  <si>
    <t>640500000080</t>
  </si>
  <si>
    <t>6405</t>
  </si>
  <si>
    <t>Other footwear</t>
  </si>
  <si>
    <t>Footwear with outer soles of rubber or plastics, with uppers other than rubber, plastics, leather or textile materials; footwear with outer soles of leather or composition leather, with uppers other than leather or textile materials; footwear with outer soles of wood, cork, twine, paperboard, furskin, woven fabrics, felt, nonwovens, linoleum, raffia, straw, loofah, etc and uppers of any type of material, n.e.s.</t>
  </si>
  <si>
    <t>640600000080</t>
  </si>
  <si>
    <t>6406</t>
  </si>
  <si>
    <t>Parts of footwear (including uppers whether or not attached to soles other than outer soles); removable insoles, heel cushions and similar articles; gaiters, leggings and similar articles, and parts thereof</t>
  </si>
  <si>
    <t>Parts of footwear, incl. uppers whether or not attached to soles other than outer soles; removable in-soles, heel cushions and similar articles; gaiters, leggings and similar articles, and parts thereof (excl. articles of asbestos)</t>
  </si>
  <si>
    <t>650100000080</t>
  </si>
  <si>
    <t>650020000090</t>
  </si>
  <si>
    <t>6501 00</t>
  </si>
  <si>
    <t>Hat-forms, hat bodies and hoods of felt, neither blocked to shape nor with made brims; plateaux and manchons (including slit manchons), of felt</t>
  </si>
  <si>
    <t>Hat-forms, hat bodies and hoods of felt, neither blocked to shape nor with made brims; plateaux and manchons, incl. slit manchons, of felt</t>
  </si>
  <si>
    <t>650200000080</t>
  </si>
  <si>
    <t>6502 00</t>
  </si>
  <si>
    <t>Hat-shapes, plaited or made by assembling strips of any material, neither blocked to shape, nor with made brims, nor lined, nor trimmed</t>
  </si>
  <si>
    <t>Hat-shapes, plaited or made by assembling strips of any material (excl. blocked to shape, with made brims, lined, or trimmed)</t>
  </si>
  <si>
    <t>650300000080</t>
  </si>
  <si>
    <t>6503 00</t>
  </si>
  <si>
    <t>Felt hats and other felt headgear, made from the hat bodies, hoods or plateaux of heading No 6501, whether or not lined or trimmed</t>
  </si>
  <si>
    <t>Felt hats and other felt headgear, made from the hat bodies, hoods or plateaux of heading 6501, whether or not lined or trimmed (excl. made by assembling strips or pieces of felt, and toy and carnival headgear)</t>
  </si>
  <si>
    <t>650400000080</t>
  </si>
  <si>
    <t>6504 00</t>
  </si>
  <si>
    <t>Hats and other headgear, plaited or made by assembling strips of any material, whether or not lined or trimmed</t>
  </si>
  <si>
    <t>Hats and other headgear, plaited or made by assembling strips of any material, whether or not lined or trimmed (excl. headgear for animals, and toy and carnival headgear)</t>
  </si>
  <si>
    <t>650500000080</t>
  </si>
  <si>
    <t>6505</t>
  </si>
  <si>
    <t>Hats and other headgear, knitted or crocheted, or made-up from lace, felt or other textile fabric, in the piece (but not in strips), whether or not lined or trimmed; hairnets of any material, whether or not lined or trimmed</t>
  </si>
  <si>
    <t>Hats and other headgear, knitted or crocheted, or made-up from lace, felt or other textile fabric, in the piece (but not in strips), whether or not lined or trimmed; hair-nets of any material, whether or not lined or trimmed (excl. headgear for animals, and toy and carnival headgear)</t>
  </si>
  <si>
    <t>650600000080</t>
  </si>
  <si>
    <t>6506</t>
  </si>
  <si>
    <t>Other headgear, whether or not lined or trimmed</t>
  </si>
  <si>
    <t>Headgear, whether or not lined or trimmed, n.e.s.</t>
  </si>
  <si>
    <t>650700000080</t>
  </si>
  <si>
    <t>6507 00</t>
  </si>
  <si>
    <t>Head-bands, linings, covers, hat foundations, hat frames, peaks and chinstraps, for headgear</t>
  </si>
  <si>
    <t>Head-bands, linings, covers, hat foundations, hat frames, peaks and chinstraps, for headgear (excl. head-bands used by sportsmen as sweatbands, knitted or crocheted)</t>
  </si>
  <si>
    <t>660100000080</t>
  </si>
  <si>
    <t>660020000090</t>
  </si>
  <si>
    <t>6601</t>
  </si>
  <si>
    <t>Umbrellas and sun umbrellas (including walking-stick umbrellas, garden umbrellas and similar umbrellas)</t>
  </si>
  <si>
    <t>Umbrellas and sun umbrellas, incl. walking-stick umbrellas, garden umbrellas and similar umbrellas (excl. toy umbrellas and beach tents)</t>
  </si>
  <si>
    <t>660200000080</t>
  </si>
  <si>
    <t>6602 00</t>
  </si>
  <si>
    <t>Walking-sticks, seat-sticks, whips, riding-crops and the like</t>
  </si>
  <si>
    <t>Walking-sticks, seat-sticks, whips, riding-crops and the like (excl. measure walking-sticks, crutches, firearm-sticks and sports sticks)</t>
  </si>
  <si>
    <t>660300000080</t>
  </si>
  <si>
    <t>6603</t>
  </si>
  <si>
    <t>Parts, trimmings and accessories of articles of heading No 6601 or 6602</t>
  </si>
  <si>
    <t>Parts, trimmings and accessories for umbrellas and sun umbrellas of heading 6601 or for walking-sticks, seat-sticks, whips, riding-crops and the like of heading 6602</t>
  </si>
  <si>
    <t>670100000080</t>
  </si>
  <si>
    <t>670020000090</t>
  </si>
  <si>
    <t>6701 00</t>
  </si>
  <si>
    <t>Skins and other parts of birds with their feathers or down, feathers, parts of feathers, down and articles thereof (other than goods of heading No 0505 and worked quills and scapes)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</si>
  <si>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</si>
  <si>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670200000080</t>
  </si>
  <si>
    <t>6702</t>
  </si>
  <si>
    <t>Artificial flowers, foliage and fruit and parts thereof; articles made of artificial flowers, foliage or fruit</t>
  </si>
  <si>
    <t>Artificial flowers, foliage and fruit and parts thereof, and articles made of artificial flowers, foliage or fruit, by binding, glueing, fitting into one another or similar methods</t>
  </si>
  <si>
    <t>670300000080</t>
  </si>
  <si>
    <t>6703 00</t>
  </si>
  <si>
    <t>Human hair, dressed, thinned, bleached or otherwise worked; wool or other animal hair or other textile materials, prepared for use in making wigs or the like</t>
  </si>
  <si>
    <t>Human hair, dressed, thinned, bleached or otherwise worked; wool, other animal hair or other textile materials, prepared for use in making wigs or the like (excl. natural plaits of human hair, whether or not washed and degreased, but not otherwise processed)</t>
  </si>
  <si>
    <t>670400000080</t>
  </si>
  <si>
    <t>6704</t>
  </si>
  <si>
    <t>Wigs, false beards, eyebrows and eyelashes, switches and the like, of human or animal hair or of textile materials; articles of human hair not elsewhere specified or included</t>
  </si>
  <si>
    <t>Wigs, false beards, eyebrows and eyelashes, switches and the like, of human or animal hair or of textile materials; articles of human hair, n.e.s.</t>
  </si>
  <si>
    <t>680100000080</t>
  </si>
  <si>
    <t>680020000090</t>
  </si>
  <si>
    <t>6801 00</t>
  </si>
  <si>
    <t>Setts, curbstones and flagstones, of natural stone (except slate)</t>
  </si>
  <si>
    <t>Setts, curbstones and flagstones, of natural stone (excl. slate)</t>
  </si>
  <si>
    <t>680200000080</t>
  </si>
  <si>
    <t>6802</t>
  </si>
  <si>
    <t>Worked monumental or building stone (except slate) and articles thereof, other than goods of heading 6801; mosaic cubes and the like, of natural stone (including slate), whether or not on a backing; artificially coloured granules, chippings and powder, of natural stone (including slate)</t>
  </si>
  <si>
    <t>Monumental or building stone, natural (excl. slate), worked, and articles; mosaic cubes etc. of natural stone, incl. slate, whether or not on a backing; artificially coloured granules, chippings, powder, of natural stone, incl. slate (excl. setts, curbstones, flagstones; articles of fused basalt and of fired steatite; jewellery, clocks, lamps and parts; buttons, chalks, original sculptures and statuary)</t>
  </si>
  <si>
    <t>680300000080</t>
  </si>
  <si>
    <t>6803 00</t>
  </si>
  <si>
    <t>Worked slate and articles of slate or of agglomerated slate</t>
  </si>
  <si>
    <t>Worked slate and articles of slate or of agglomerated slate (excl. slate granules, chippings and powder, mosaic cubes and the like, slate pencils, and ready-to-use slates or boards with writing or drawing surfaces)</t>
  </si>
  <si>
    <t>680400000080</t>
  </si>
  <si>
    <t>6804</t>
  </si>
  <si>
    <t>Millstones, grindstones, grinding wheels and the like, without frameworks, for grinding, sharpening, polishing, trueing or cutting, hand sharpening or polishing stones, and parts thereof, of natural stone, of agglomerated natural or artificial abrasives, or of ceramics, with or without parts of other materials</t>
  </si>
  <si>
    <t>Millstones, grindstones, grinding wheels and the like, without frameworks, for milling, grinding, pulping, sharpening, polishing, trueing or cutting, hand sharpening or polishing stones, and parts thereof, of natural stone, of agglomerated natural or artificial abrasives, or of ceramics, with or without parts of other materials (excl. perfumed pumice stones and grinding wheels etc. specifically for dental drill engines)</t>
  </si>
  <si>
    <t>680500000080</t>
  </si>
  <si>
    <t>6805</t>
  </si>
  <si>
    <t>Natural or artificial abrasive powder or grain, on a base of textile material, of paper, of paperboard or of other materials, whether or not cut to shape or sewn or otherwise made-up</t>
  </si>
  <si>
    <t>Natural or artificial abrasive powder or grain, on a base of textile material, paper, paperboard or other materials, whether or not cut to shape or sewn or otherwise made-up</t>
  </si>
  <si>
    <t>680600000080</t>
  </si>
  <si>
    <t>6806</t>
  </si>
  <si>
    <t>Slag wool, rock wool and similar mineral wools; exfoliated vermiculite, expanded clays, foamed slag and similar expanded mineral materials; mixtures and articles of heat-insulating, sound-insulating or sound-absorbing mineral materials, other than those of heading 6811 or 6812 or of Chapter 69</t>
  </si>
  <si>
    <t>Slag wool, rock wool and similar mineral wools; exfoliated vermiculite, expanded clays, foamed slag and similar expanded mineral materials; mixtures and articles of heat-insulating, sound-insulating or sound absorbing mineral materials (excl. articles of light concrete, asbestos, asbestos-cement, cellulose fibre-cement or the like, mixtures and other articles of or based on asbestos, and ceramic products)</t>
  </si>
  <si>
    <t>680700000080</t>
  </si>
  <si>
    <t>6807</t>
  </si>
  <si>
    <t>Articles of asphalt or of similar material (for example, petroleum bitumen or coal tar pitch)</t>
  </si>
  <si>
    <t>Articles of asphalt or of similar materials, e.g. petroleum bitumen or coal tar pitch</t>
  </si>
  <si>
    <t>680800000080</t>
  </si>
  <si>
    <t>6808 00</t>
  </si>
  <si>
    <t>Panels, boards, tiles, blocks and similar articles of vegetable fibre, of straw or of shavings, chips, particles, sawdust or other waste of wood, agglomerated with cement, plaster or other mineral binders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</si>
  <si>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</si>
  <si>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680900000080</t>
  </si>
  <si>
    <t>6809</t>
  </si>
  <si>
    <t>Articles of plaster or of compositions based on plaster</t>
  </si>
  <si>
    <t>Articles of plaster or of compositions based on plaster (excl. plaster bandages for straightening fractures, put up for retail sale, plaster splints for the treatment of fractures, lightweight plaster building boards or articles for heat-insulation, sound-insulation or sound absorption, anatomic and other models for demonstration purposes, and original sculptures and statuary)</t>
  </si>
  <si>
    <t>681000000080</t>
  </si>
  <si>
    <t>6810</t>
  </si>
  <si>
    <t>Articles of cement, of concrete or of artificial stone, whether or not reinforced</t>
  </si>
  <si>
    <t>Articles of cement, concrete or artificial stone, whether or not reinforced</t>
  </si>
  <si>
    <t>681100000080</t>
  </si>
  <si>
    <t>6811</t>
  </si>
  <si>
    <t>Articles of asbestos-cement, of cellulose fibre-cement or the like</t>
  </si>
  <si>
    <t>Articles of asbestos-cement, cellulose fibre-cement or the like</t>
  </si>
  <si>
    <t>681200000080</t>
  </si>
  <si>
    <t>6812</t>
  </si>
  <si>
    <t>Fabricated asbestos fibres; mixtures with a basis of asbestos or with a basis of asbestos and magnesium carbonate; articles of such mixtures or of asbestos (for example, thread, woven fabric, clothing, headgear, footwear, gaskets), whether or not reinforced, other than goods of heading 6811 or 6813</t>
  </si>
  <si>
    <t>Fabricated asbestos fibres; mixtures with a basis of asbestos or with a basis of asbestos and magnesium carbonate; articles of such mixtures or of asbestos, e.g., thread, woven fabric, clothing, headgear, footwear, gaskets, whether or not reinforced (excl. friction material with a basis of asbestos, and articles of asbestos-cement)</t>
  </si>
  <si>
    <t>681300000080</t>
  </si>
  <si>
    <t>6813</t>
  </si>
  <si>
    <t>Friction material and articles thereof (for example, sheets, rolls, strips, segments, discs, washers, pads), not mounted, for brakes, for clutches or the like, with a basis of asbestos, of other mineral substances or of cellulose, whether or not combined with textile or other materials</t>
  </si>
  <si>
    <t>Friction material and articles thereof, e.g., sheets, rolls, strips, segments, discs, washers, pads, not mounted, for brakes, clutches or the like, with a basis of asbestos, other mineral substances or cellulose, whether or not combined with textile or other materials (excl. mounted friction material)</t>
  </si>
  <si>
    <t>681400000080</t>
  </si>
  <si>
    <t>6814</t>
  </si>
  <si>
    <t>Worked mica and articles of mica, including agglomerated or reconstituted mica, whether or not on a support of paper, paperboard or other materials</t>
  </si>
  <si>
    <t>Worked mica and articles of mica, incl. agglomerated or reconstituted mica, whether or not on a support of paper, paperboard or other materials (excl. electrical insulators, insulating fittings, resistors and capacitors, protective goggles of mica and their glasses, and mica in the form of Christmas tree decorations)</t>
  </si>
  <si>
    <t>681500000080</t>
  </si>
  <si>
    <t>6815</t>
  </si>
  <si>
    <t>Articles of stone or of other mineral substances (including carbon fibres, articles of carbon fibres and articles of peat), not elsewhere specified or included</t>
  </si>
  <si>
    <t>Articles of stone or of other mineral substances, incl. carbon fibres, articles of carbon fibres and articles of peat, n.e.s.</t>
  </si>
  <si>
    <t>690100000010</t>
  </si>
  <si>
    <t>690020000090</t>
  </si>
  <si>
    <t>I. GOODS OF SILICEOUS FOSSIL MEALS OR OF SIMILAR SILICEOUS EARTHS, AND REFRACTORY GOODS</t>
  </si>
  <si>
    <t>690100000080</t>
  </si>
  <si>
    <t>6901 00</t>
  </si>
  <si>
    <t>Bricks, blocks, tiles and other ceramic goods of siliceous fossil meals (for example, kieselguhr, tripolite or diatomite) or of similar siliceous earths</t>
  </si>
  <si>
    <t>Bricks, blocks, tiles and other ceramic goods of siliceous fossil meals, e.g. kieselguhr, tripolite or diatomite, or of similar siliceous earths</t>
  </si>
  <si>
    <t>690200000080</t>
  </si>
  <si>
    <t>6902</t>
  </si>
  <si>
    <t>Refractory bricks, blocks, tiles and similar refractory ceramic constructional goods, other than those of siliceous fossil meals or similar siliceous earths</t>
  </si>
  <si>
    <t>Refractory bricks, blocks, tiles and similar refractory ceramic constructional goods (excl. those of siliceous fossil meals or similar siliceous earths)</t>
  </si>
  <si>
    <t>690300000080</t>
  </si>
  <si>
    <t>6903</t>
  </si>
  <si>
    <t>Other refractory ceramic goods (for example, retorts, crucibles, muffles, nozzles, plugs, supports, cupels, tubes, pipes, sheaths and rods), other than those of siliceous fossil meals or of similar siliceous earths</t>
  </si>
  <si>
    <t>Retorts, crucibles, mufflers, nozzles, plugs, supports, cupels, tubes, pipes, sheaths, rods and other refractory ceramic goods (excl. those of siliceous fossil meals or of similar siliceous earths, and refractory bricks, blocks, tiles and similar refractory ceramic constructional goods)</t>
  </si>
  <si>
    <t>690400000010</t>
  </si>
  <si>
    <t>II. OTHER CERAMIC PRODUCTS</t>
  </si>
  <si>
    <t>690400000080</t>
  </si>
  <si>
    <t>6904</t>
  </si>
  <si>
    <t>Ceramic building bricks, flooring blocks, support or filler tiles and the like</t>
  </si>
  <si>
    <t>Ceramic building bricks, flooring blocks, support or filler tiles and the like (excl. those of siliceous fossil meals or similar siliceous earths, refractory bricks of heading 6902, and flags and pavings, hearth and wall tiles of heading 6907 and 6908)</t>
  </si>
  <si>
    <t>690500000080</t>
  </si>
  <si>
    <t>6905</t>
  </si>
  <si>
    <t>Roofing tiles, chimney-pots, cowls, chimney liners, architectural ornaments and other ceramic constructional goods</t>
  </si>
  <si>
    <t>Roofing tiles, chimney-pots, cowls, chimney liners, architectural ornaments and other ceramic constructional goods (excl. of siliceous fossil meals or similar siliceous earths, refractory ceramic constructional components, pipes and other components for drainage and similar purposes)</t>
  </si>
  <si>
    <t>690600000080</t>
  </si>
  <si>
    <t>6906 00</t>
  </si>
  <si>
    <t>Ceramic pipes, conduits, guttering and pipe fittings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</si>
  <si>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</si>
  <si>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690700000080</t>
  </si>
  <si>
    <t>6907</t>
  </si>
  <si>
    <t>Unglazed ceramic flags and paving, hearth or wall tiles; unglazed ceramic mosaic cubes and the like, whether or not on a backing</t>
  </si>
  <si>
    <t>Unglazed ceramic flags and paving, hearth or wall tiles; unglazed ceramic mosaic cubes and the like, whether or not on a backing (excl. of siliceous fossil meals or similar siliceous earths, refractory ceramic goods, tiles made into stands, ornamental articles and tiles specifically manufactured for stoves)</t>
  </si>
  <si>
    <t>690800000080</t>
  </si>
  <si>
    <t>6908</t>
  </si>
  <si>
    <t>Glazed ceramic flags and paving, hearth or wall tiles; glazed ceramic mosaic cubes and the like, whether or not on a backing</t>
  </si>
  <si>
    <t>Glazed ceramic flags and paving, hearth or wall tiles; glazed ceramic mosaic cubes and the like, whether or not on a backing (excl. of siliceous fossil meals or similar siliceous earths, refractory ceramic goods, tiles made into stands, ornamental articles and tiles specifically manufactured for stoves)</t>
  </si>
  <si>
    <t>690900000080</t>
  </si>
  <si>
    <t>6909</t>
  </si>
  <si>
    <t>Ceramic wares for laboratory, chemical or other technical uses; ceramic troughs, tubs and similar receptacles of a kind used in agriculture; ceramic pots, jars and similar articles of a kind used for the conveyance or packing of goods</t>
  </si>
  <si>
    <t>Ceramic wares for laboratory, chemical or other technical uses; ceramic troughs, tubs and similar receptacles used in agriculture; ceramic pots, jars and similar articles used for the conveyance or packing of goods (excl. millstones, polishing stones, grindstones and the like of heading 6804; refractory ceramic goods; household articles; containers for shops; electrical devices, insulators and other insulating fittings)</t>
  </si>
  <si>
    <t>691000000080</t>
  </si>
  <si>
    <t>6910</t>
  </si>
  <si>
    <t>Ceramic sinks, wash basins, wash basin pedestals, baths, bidets, water closet pans, flushing cisterns, urinals and similar sanitary fixtures</t>
  </si>
  <si>
    <t>Ceramic sinks, wash basins, wash basin pedestals, baths, bidets, water closet pans, flushing cisterns, urinals and similar sanitary fixtures (excl. soap dishes, sponge holders, tooth-brush holders, towel hooks and toilet paper holders)</t>
  </si>
  <si>
    <t>691100000080</t>
  </si>
  <si>
    <t>6911</t>
  </si>
  <si>
    <t>Tableware, kitchenware, other household articles and toilet articles, of porcelain or china</t>
  </si>
  <si>
    <t>Tableware, kitchenware, other household articles and toilet articles, of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</si>
  <si>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691200000080</t>
  </si>
  <si>
    <t>6912 00</t>
  </si>
  <si>
    <t>Ceramic tableware, kitchenware, other household articles and toilet articles, other than of porcelain or china</t>
  </si>
  <si>
    <t>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</si>
  <si>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691300000080</t>
  </si>
  <si>
    <t>6913</t>
  </si>
  <si>
    <t>Statuettes and other ornamental ceramic articles</t>
  </si>
  <si>
    <t>Statuettes and other ornamental ceramic articles, n.e.s.</t>
  </si>
  <si>
    <t>691400000080</t>
  </si>
  <si>
    <t>6914</t>
  </si>
  <si>
    <t>Other ceramic articles</t>
  </si>
  <si>
    <t>Ceramic articles, n.e.s.</t>
  </si>
  <si>
    <t>700100000080</t>
  </si>
  <si>
    <t>700020000090</t>
  </si>
  <si>
    <t>7001 00</t>
  </si>
  <si>
    <t>Cullet and other waste and scrap of glass; glass in the mass</t>
  </si>
  <si>
    <t>Cullet and other waste and scrap of glass; glass in the mass (excl. glass in the form of powder, granules or flakes)</t>
  </si>
  <si>
    <t>700200000080</t>
  </si>
  <si>
    <t>7002</t>
  </si>
  <si>
    <t>Glass in balls (other than microspheres of heading No 7018), rods or tubes, unworked</t>
  </si>
  <si>
    <t>Glass in balls, rods or tubes, unworked (excl. glass microspheres &lt;= 1 mm in diameter, glass balls of the nature of a toy)</t>
  </si>
  <si>
    <t>700300000080</t>
  </si>
  <si>
    <t>7003</t>
  </si>
  <si>
    <t>Cast glass and rolled glass, in sheets or profiles, whether or not having an absorbent, reflecting or non-reflecting layer, but not otherwise worked</t>
  </si>
  <si>
    <t>700400000080</t>
  </si>
  <si>
    <t>7004</t>
  </si>
  <si>
    <t>Drawn glass and blown glass, in sheets, whether or not having an absorbent, reflecting or non-reflecting layer, but not otherwise worked</t>
  </si>
  <si>
    <t>Sheets of glass, drawn or blown, whether or not having an absorbent, reflecting or non-reflecting layer, but not otherwise worked</t>
  </si>
  <si>
    <t>700500000080</t>
  </si>
  <si>
    <t>7005</t>
  </si>
  <si>
    <t>Float glass and surface ground or polished glass, in sheets, whether or not having an absorbent, reflecting or non-reflecting layer, but not otherwise worked</t>
  </si>
  <si>
    <t>700600000080</t>
  </si>
  <si>
    <t>7006 00</t>
  </si>
  <si>
    <t>Glass of heading 7003, 7004 or 7005, bent, edge-worked, engraved, drilled, enamelled or otherwise worked, but not framed or fitted with other materials</t>
  </si>
  <si>
    <t>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t>
  </si>
  <si>
    <t>700700000080</t>
  </si>
  <si>
    <t>7007</t>
  </si>
  <si>
    <t>Safety glass, consisting of toughened (tempered) or laminated glass</t>
  </si>
  <si>
    <t>Safety glass, toughened "tempered", laminated safety glass (excl. multiple-walled insulating units of glass, glasses for spectacles and clock or watch glasses)</t>
  </si>
  <si>
    <t>700800000080</t>
  </si>
  <si>
    <t>7008 00</t>
  </si>
  <si>
    <t>Multiple-walled insulating units of glass</t>
  </si>
  <si>
    <t>700900000080</t>
  </si>
  <si>
    <t>7009</t>
  </si>
  <si>
    <t>Glass mirrors, whether or not framed, including rear-view mirrors</t>
  </si>
  <si>
    <t>Glass mirrors, whether or not framed, incl. rear-view mirrors (excl. optical mirrors, optically worked, mirrors &gt; 100 years old)</t>
  </si>
  <si>
    <t>701000000080</t>
  </si>
  <si>
    <t>7010</t>
  </si>
  <si>
    <t>Carboys, bottles, flasks, jars, pots, phials, ampoules and other containers, of glass, of a kind used for the conveyance or packing of goods; preserving jars of glass; stoppers, lids and other closures, of glass</t>
  </si>
  <si>
    <t>Carboys, bottles, flasks, jars, pots, phials, ampoules and other containers, of glass, of a kind used for the conveyance or packing of goods, preserving jars, stoppers, lids and other closures, of glass (excl. glass envelopes and containers, with vacuum insulation, perfume atomizers, flasks, bottles etc. for atomizers)</t>
  </si>
  <si>
    <t>701100000080</t>
  </si>
  <si>
    <t>7011</t>
  </si>
  <si>
    <t>Glass envelopes (including bulbs and tubes), open, and glass parts thereof, without fittings, for electric lamps, cathode-ray tubes or the like</t>
  </si>
  <si>
    <t>Glass envelopes, incl. bulbs and tubes, open, and glass parts thereof, without fittings, for electric lamps, cathode-ray tubes or the like</t>
  </si>
  <si>
    <t>701200000080</t>
  </si>
  <si>
    <t>7012 00</t>
  </si>
  <si>
    <t>Glass inners for vacuum flasks or for other vacuum vessels</t>
  </si>
  <si>
    <t>701300000080</t>
  </si>
  <si>
    <t>7013</t>
  </si>
  <si>
    <t>Glassware of a kind used for table, kitchen, toilet, office, indoor decoration or similar purposes (other than that of heading No 7010 or 7018)</t>
  </si>
  <si>
    <t>Glassware of a kind used for table, kitchen, toilet, office, indoor decoration or similar purposes (excl. goods of heading 7018, glass preserving jars "sterilizing jars", mirrors, leaded lights and the like, lighting fittings and parts thereof, atomizers for perfume and the like, vacuum flasks and other vacuum vessels)</t>
  </si>
  <si>
    <t>701400000080</t>
  </si>
  <si>
    <t>7014 00</t>
  </si>
  <si>
    <t>Signalling glassware and optical elements of glass (other than those of heading No 7015), not optically worked</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</si>
  <si>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</si>
  <si>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701500000080</t>
  </si>
  <si>
    <t>7015</t>
  </si>
  <si>
    <t>Clock or watch glasses and similar glasses, glasses for non-corrective or corrective spectacles, curved, bent, hollowed or the like, not optically worked; hollow glass spheres and their segments, for the manufacture of such glasses</t>
  </si>
  <si>
    <t>Clock or watch glasses and similar glasses, glasses for non-corrective or corrective spectacles, curved, bent, hollowed or the like, but not optically worked, hollow glass spheres and their segments, for the manufacture of such glasses (excl. flat glass for such purposes)</t>
  </si>
  <si>
    <t>701600000080</t>
  </si>
  <si>
    <t>7016</t>
  </si>
  <si>
    <t>Paving blocks, slabs, bricks, squares, tiles and other articles of pressed or moulded glass, whether or not wired, of a kind used for building or construction purposes; glass cubes and other glass smallwares, whether or not on a backing, for mosaics or similar decorative purposes; leaded lights and the like; multicellular or foam glass in blocks, panels, plates, shells or similar forms</t>
  </si>
  <si>
    <t>Paving blocks, slabs, bricks, squares, tiles and other articles of pressed or moulded glass, whether or not wired, for building or construction purposes (excl. laminated safety glass and multiple-walled insulating units of glass); glass cubes and glass smallwares, whether or not on a backing, for mosaics or similar; leaded lights and similar; multicellular or foam glass in blocks, panels, plates, shells or like, n.e.s</t>
  </si>
  <si>
    <t>701700000080</t>
  </si>
  <si>
    <t>7017</t>
  </si>
  <si>
    <t>Laboratory, hygienic or pharmaceutical glassware, whether or not graduated or calibrated</t>
  </si>
  <si>
    <t>Laboratory, hygienic or pharmaceutical glassware, whether or not graduated or calibrated (excl. containers for the conveyance or packing of goods, measuring, checking or medical instruments and apparatus of chapter 90)</t>
  </si>
  <si>
    <t>701800000080</t>
  </si>
  <si>
    <t>7018</t>
  </si>
  <si>
    <t>Glass beads, imitation pearls, imitation precious or semi-precious stones and similar glass smallwares, and articles thereof other than imitation jewellery; glass eyes other than prosthetic articles; statuettes and other ornaments of lamp-worked glass, other than imitation jewellery; glass microspheres not exceeding 1 mm in diameter</t>
  </si>
  <si>
    <t>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t>
  </si>
  <si>
    <t>701900000080</t>
  </si>
  <si>
    <t>7019</t>
  </si>
  <si>
    <t>Glass fibres (including glass wool) and articles thereof (for example, yarn, woven fabrics)</t>
  </si>
  <si>
    <t>Glass fibres, incl. glass wool, and articles thereof (excl. mineral wools and articles thereof, optical fibres, fibre bundles or cable, electrical insulators or parts thereof, brushes of glass fibres, dolls' wigs)</t>
  </si>
  <si>
    <t>702000000080</t>
  </si>
  <si>
    <t>7020 00</t>
  </si>
  <si>
    <t>Other articles of glass</t>
  </si>
  <si>
    <t>Articles of glass, n.e.s.</t>
  </si>
  <si>
    <t>710100000010</t>
  </si>
  <si>
    <t>710020000090</t>
  </si>
  <si>
    <t>I. NATURAL OR CULTURED PEARLS AND PRECIOUS OR SEMI-PRECIOUS STONES</t>
  </si>
  <si>
    <t>710100000080</t>
  </si>
  <si>
    <t>7101</t>
  </si>
  <si>
    <t>Pearls, natural or cultured, whether or not worked or graded but not strung, mounted or set; pearls, natural or cultured, temporarily strung for convenience of transport</t>
  </si>
  <si>
    <t>Pearls, natural or cultured, whether or not worked or graded, but not strung, mounted or set, pearls, natural or cultured, temporarily strung for convenience of transport (excl. imitations of natural pearls and mother-of-pearl)</t>
  </si>
  <si>
    <t>710200000080</t>
  </si>
  <si>
    <t>7102</t>
  </si>
  <si>
    <t>Diamonds, whether or not worked, but not mounted or set</t>
  </si>
  <si>
    <t>Diamonds, whether or not worked, but not mounted or set (excl. unmounted stones for pick-up styluses, worked stones, suitable for use as parts of meters, measuring instruments or other articles of chapter 90)</t>
  </si>
  <si>
    <t>710300000080</t>
  </si>
  <si>
    <t>7103</t>
  </si>
  <si>
    <t>Precious stones (other than diamonds) and semi-precious stones, whether or not worked or graded but not strung, mounted or set; ungraded precious stones (other than diamonds) and semi-precious stones, temporarily strung for convenience of transport</t>
  </si>
  <si>
    <t>Precious stones and semi-precious stones, whether or not worked or graded, but not strung, mounted or set, ungraded precious stones and semi-precious stones, temporarily strung for convenience of transport (excl. diamonds and imitation precious stones and semi-precious stones)</t>
  </si>
  <si>
    <t>710400000080</t>
  </si>
  <si>
    <t>7104</t>
  </si>
  <si>
    <t>Synthetic or reconstructed precious or semi-precious stones, whether or not worked or graded but not strung, mounted or set; ungraded synthetic or reconstructed precious or semi-precious stones, temporarily strung for convenience of transport</t>
  </si>
  <si>
    <t>Precious and semi-precious stones, synthetic or reconstructed, whether or not worked or graded but not strung, mounted or set; ungraded synthetic or reconstructed precious or semi-precious stones, temporarily strung for convenience of transport</t>
  </si>
  <si>
    <t>710500000080</t>
  </si>
  <si>
    <t>7105</t>
  </si>
  <si>
    <t>Dust and powder of natural or synthetic precious or semi-precious stones</t>
  </si>
  <si>
    <t>710600000010</t>
  </si>
  <si>
    <t>II. PRECIOUS METALS AND METALS CLAD WITH PRECIOUS METAL</t>
  </si>
  <si>
    <t>710600000080</t>
  </si>
  <si>
    <t>7106</t>
  </si>
  <si>
    <t>Silver (including silver plated with gold or platinum), unwrought or in semi-manufactured forms, or in powder form</t>
  </si>
  <si>
    <t>Silver, incl. silver plated with gold or platinum, unwrought or in semi-manufactured forms, or in powder form</t>
  </si>
  <si>
    <t>710700000080</t>
  </si>
  <si>
    <t>7107 00</t>
  </si>
  <si>
    <t>Base metals clad with silver, not further worked than semi-manufactured</t>
  </si>
  <si>
    <t>710800000080</t>
  </si>
  <si>
    <t>7108</t>
  </si>
  <si>
    <t>Gold (including gold plated with platinum), unwrought or in semi-manufactured forms, or in powder form</t>
  </si>
  <si>
    <t>Gold, incl. gold plated with platinum, unwrought or not further worked than semi-manufactured or in powder form</t>
  </si>
  <si>
    <t>710900000080</t>
  </si>
  <si>
    <t>7109 00</t>
  </si>
  <si>
    <t>Base metals or silver, clad with gold, not further worked than semi-manufactured</t>
  </si>
  <si>
    <t>711000000080</t>
  </si>
  <si>
    <t>7110</t>
  </si>
  <si>
    <t>Platinum, unwrought or in semi-manufactured forms, or in powder form</t>
  </si>
  <si>
    <t>Platinum, incl. palladium, rhodium, iridium, osmium and ruthenium, unwrought or in semi-manufactured forms, or in powder form</t>
  </si>
  <si>
    <t>711100000080</t>
  </si>
  <si>
    <t>7111 00</t>
  </si>
  <si>
    <t>Base metals, silver or gold, clad with platinum, not further worked than semi-manufactured</t>
  </si>
  <si>
    <t>711200000080</t>
  </si>
  <si>
    <t>7112</t>
  </si>
  <si>
    <t>Waste and scrap of precious metal or of metal clad with precious metal; other waste and scrap containing precious metal or precious metal compounds, of a kind used principally for the recovery of precious metal</t>
  </si>
  <si>
    <t>Waste and scrap of precious metal or of metal clad with precious metal; other waste and scrap containing precious metal or precious metal compounds, of a kind used principally for the recovery of precious metal (excl. waste and scrap melted down into unworked blocks, ingots, or similar forms)</t>
  </si>
  <si>
    <t>711300000010</t>
  </si>
  <si>
    <t>III. JEWELLERY, GOLDSMITHS' AND SILVERSMITHS' WARES AND OTHER ARTICLES</t>
  </si>
  <si>
    <t>711300000080</t>
  </si>
  <si>
    <t>7113</t>
  </si>
  <si>
    <t>Articles of jewellery and parts thereof, of precious metal or of metal clad with precious metal</t>
  </si>
  <si>
    <t>Articles of jewellery and parts thereof, of precious metal or of metal clad with precious metal (excl. articles &gt; 100 years old)</t>
  </si>
  <si>
    <t>711400000080</t>
  </si>
  <si>
    <t>7114</t>
  </si>
  <si>
    <t>Articles of goldsmiths' or silversmiths' wares and parts thereof, of precious metal or of metal clad with precious metal</t>
  </si>
  <si>
    <t>Articles of goldsmiths' or silversmiths' wares and parts thereof, of precious metal or of metal clad with precious metal (excl. jewellery, clocks, watches and parts thereof, musical instruments, arms, perfume atomizers and their atomizing heads, original sculptures, collectors' pieces and antiques)</t>
  </si>
  <si>
    <t>711500000080</t>
  </si>
  <si>
    <t>7115</t>
  </si>
  <si>
    <t>Other articles of precious metal or of metal clad with precious metal</t>
  </si>
  <si>
    <t>Articles of precious metal or of metal clad with precious metal, n.e.s.</t>
  </si>
  <si>
    <t>711600000080</t>
  </si>
  <si>
    <t>7116</t>
  </si>
  <si>
    <t>Articles of natural or cultured pearls, precious or semi-precious stones (natural, synthetic or reconstructed)</t>
  </si>
  <si>
    <t>Articles of natural or cultured pearls, precious or semi-precious stones "natural, synthetic or reconstructed", n.e.s.</t>
  </si>
  <si>
    <t>711700000080</t>
  </si>
  <si>
    <t>7117</t>
  </si>
  <si>
    <t>Imitation jewellery</t>
  </si>
  <si>
    <t>711800000080</t>
  </si>
  <si>
    <t>7118</t>
  </si>
  <si>
    <t>Coin</t>
  </si>
  <si>
    <t>Coin, incl. legal tender (excl. medals, jewellery made from coins, collectors' items of numismatic value, waste and scrap)</t>
  </si>
  <si>
    <t>720100000010</t>
  </si>
  <si>
    <t>720020000090</t>
  </si>
  <si>
    <t>I. PRIMARY MATERIALS; PRODUCTS IN GRANULAR OR POWDER FORM</t>
  </si>
  <si>
    <t>720100000080</t>
  </si>
  <si>
    <t>7201</t>
  </si>
  <si>
    <t>Pig iron and spiegeleisen in pigs, blocks or other primary forms</t>
  </si>
  <si>
    <t>Pig iron and spiegeleisen, in pigs, blocks or other primary forms</t>
  </si>
  <si>
    <t>720200000080</t>
  </si>
  <si>
    <t>7202</t>
  </si>
  <si>
    <t>Ferro-alloys</t>
  </si>
  <si>
    <t>720300000080</t>
  </si>
  <si>
    <t>7203</t>
  </si>
  <si>
    <t>Ferrous products obtained by direct reduction of iron ore and other spongy ferrous products, in lumps, pellets or similar forms; iron having a minimum purity by weight of 99,94 %, in lumps, pellets or similar forms</t>
  </si>
  <si>
    <t>Ferrous products obtained by direct reduction of iron ore and other spongy ferrous products, in lumps, pellets or similar forms; iron having a minimum purity by weight of 99,94%, in lumps, pellets or similar forms</t>
  </si>
  <si>
    <t>720400000080</t>
  </si>
  <si>
    <t>7204</t>
  </si>
  <si>
    <t>Ferrous waste and scrap; remelting scrap ingots of iron or steel</t>
  </si>
  <si>
    <t>Ferrous waste and scrap; remelting scrap ingots of iron or steel (excl. slag, scale and other waste from the production of iron or steel; radioactive waste and scrap; fragments of pigs, blocks or other primary forms of pig iron or spiegeleisen)</t>
  </si>
  <si>
    <t>720500000080</t>
  </si>
  <si>
    <t>7205</t>
  </si>
  <si>
    <t>Granules and powders, of pig iron, spiegeleisen, iron or steel</t>
  </si>
  <si>
    <t>Granules and powders of pig iron, spiegeleisen, iron or steel (excl. granules and powders of ferro-alloys, turnings and filings of iron or steel, radioactive iron powders "isotopes" and certain low-calibre, substandard balls for ballbearings)</t>
  </si>
  <si>
    <t>720600000010</t>
  </si>
  <si>
    <t>II. IRON AND NON-ALLOY STEEL</t>
  </si>
  <si>
    <t>720600000080</t>
  </si>
  <si>
    <t>7206</t>
  </si>
  <si>
    <t>Iron and non-alloy steel in ingots or other primary forms (excluding iron of heading No 7203)</t>
  </si>
  <si>
    <t>Iron and non-alloy steel in ingots or other primary forms (excl. remelting scrap ingots, products obtained by continuous casting and iron of heading 7203)</t>
  </si>
  <si>
    <t>720700000080</t>
  </si>
  <si>
    <t>7207</t>
  </si>
  <si>
    <t>Semi-finished products of iron or non-alloy steel</t>
  </si>
  <si>
    <t>720800000080</t>
  </si>
  <si>
    <t>7208</t>
  </si>
  <si>
    <t>Flat-rolled products of iron or non-alloy steel, of a width of 600 mm or more, hot-rolled, not clad, plated or coated</t>
  </si>
  <si>
    <t>Flat-rolled products of iron or non-alloy steel, of a width &gt;= 600 mm, hot-rolled, not clad, plated or coated</t>
  </si>
  <si>
    <t>720900000080</t>
  </si>
  <si>
    <t>7209</t>
  </si>
  <si>
    <t>Flat-rolled products of iron or non-alloy steel, of a width of 600 mm or more, cold-rolled (cold-reduced), not clad, plated or coated</t>
  </si>
  <si>
    <t>Flat-rolled products of iron or non-alloy steel, of a width of &gt;= 600 mm, cold-rolled "cold-reduced", not clad, plated or coated</t>
  </si>
  <si>
    <t>721000000080</t>
  </si>
  <si>
    <t>7210</t>
  </si>
  <si>
    <t>Flat-rolled products of iron or non-alloy steel, of a width of 600 mm or more, clad, plated or coated</t>
  </si>
  <si>
    <t>Flat-rolled products of iron or non-alloy steel, of a width &gt;= 600 mm, hot-rolled or cold-rolled "cold-reduced", clad, plated or coated</t>
  </si>
  <si>
    <t>721100000080</t>
  </si>
  <si>
    <t>7211</t>
  </si>
  <si>
    <t>Flat-rolled products of iron or non-alloy steel, of a width of less than 600 mm, not clad, plated or coated</t>
  </si>
  <si>
    <t>Flat-rolled products of iron or non-alloy steel, of a width of &lt; 600 mm, hot-rolled or cold-rolled "cold-reduced", not clad, plated or coated</t>
  </si>
  <si>
    <t>721200000080</t>
  </si>
  <si>
    <t>7212</t>
  </si>
  <si>
    <t>Flat-rolled products of iron or non-alloy steel, of a width of less than 600 mm, clad, plated or coated</t>
  </si>
  <si>
    <t>Flat-rolled products of iron or non-alloy steel, of a width of &lt; 600 mm, hot-rolled or cold-rolled "cold-reduced", clad, plated or coated</t>
  </si>
  <si>
    <t>721300000080</t>
  </si>
  <si>
    <t>7213</t>
  </si>
  <si>
    <t>Bars and rods, hot-rolled, in irregularly wound coils, of iron or non-alloy steel</t>
  </si>
  <si>
    <t>Bars and rods of iron or non-alloy steel, hot-rolled, in irregularly wound coils</t>
  </si>
  <si>
    <t>721400000080</t>
  </si>
  <si>
    <t>7214</t>
  </si>
  <si>
    <t>Other bars and rods of iron or non-alloy steel, not further worked than forged, hot-rolled, hot-drawn or hot-extruded, but including those twisted after rolling</t>
  </si>
  <si>
    <t>Bars and rods, of iron or non-alloy steel, not further worked than forged, hot-rolled, hot-drawn or hot-extruded, but incl. those twisted after rolling (excl. in irregularly wound coils)</t>
  </si>
  <si>
    <t>721500000080</t>
  </si>
  <si>
    <t>7215</t>
  </si>
  <si>
    <t>Other bars and rods of iron or non-alloy steel</t>
  </si>
  <si>
    <t>Bars and rods, of iron or non-alloy steel, cold-formed or cold-finished, whether or not further worked, or hot-formed and further worked, n.e.s.</t>
  </si>
  <si>
    <t>721600000080</t>
  </si>
  <si>
    <t>7216</t>
  </si>
  <si>
    <t>Angles, shapes and sections of iron or non-alloy steel</t>
  </si>
  <si>
    <t>Angles, shapes and sections of iron or non-alloy steel, n.e.s.</t>
  </si>
  <si>
    <t>721700000080</t>
  </si>
  <si>
    <t>7217</t>
  </si>
  <si>
    <t>Wire of iron or non-alloy steel</t>
  </si>
  <si>
    <t>Wire of iron or non-alloy steel, in coils (excl. bars and rods)</t>
  </si>
  <si>
    <t>721800000010</t>
  </si>
  <si>
    <t>III. STAINLESS STEEL</t>
  </si>
  <si>
    <t>721800000080</t>
  </si>
  <si>
    <t>7218</t>
  </si>
  <si>
    <t>Stainless steel in ingots or other primary forms; semi-finished products of stainless steel</t>
  </si>
  <si>
    <t>Stainless steel in ingots or other primary forms (excl. remelting scrap ingots and products obtained by continuous casting); semi-finished products of stainless steel</t>
  </si>
  <si>
    <t>721900000080</t>
  </si>
  <si>
    <t>7219</t>
  </si>
  <si>
    <t>Flat-rolled products of stainless steel, of a width of 600 mm or more</t>
  </si>
  <si>
    <t>Flat-rolled products of stainless steel, of a width of &gt;= 600 mm, hot-rolled or cold-rolled "cold-reduced"</t>
  </si>
  <si>
    <t>722000000080</t>
  </si>
  <si>
    <t>7220</t>
  </si>
  <si>
    <t>Flat-rolled products of stainless steel, of a width of less than 600 mm</t>
  </si>
  <si>
    <t>Flat-rolled products of stainless steel, of a width of &lt; 600 mm, hot-rolled or cold-rolled "cold-reduced"</t>
  </si>
  <si>
    <t>722100000080</t>
  </si>
  <si>
    <t>7221 00</t>
  </si>
  <si>
    <t>Bars and rods, hot-rolled, in irregularly wound coils, of stainless steel</t>
  </si>
  <si>
    <t>Bars and rods of stainless steel, hot-rolled, in irregularly wound coils "ECSC"</t>
  </si>
  <si>
    <t>722200000080</t>
  </si>
  <si>
    <t>7222</t>
  </si>
  <si>
    <t>Other bars and rods of stainless steel; angles, shapes and sections of stainless steel</t>
  </si>
  <si>
    <t>Other bars and rods of stainless steel; angles, shapes and sections of stainless steel, n.e.s.</t>
  </si>
  <si>
    <t>722300000080</t>
  </si>
  <si>
    <t>7223 00</t>
  </si>
  <si>
    <t>Wire of stainless steel</t>
  </si>
  <si>
    <t>Wire of stainless steel, in coils (excl. bars and rods)</t>
  </si>
  <si>
    <t>722400000010</t>
  </si>
  <si>
    <t>IV. OTHER ALLOY STEEL; HOLLOW DRILL BARS AND RODS, OF ALLOY OR NON-ALLOY STEEL</t>
  </si>
  <si>
    <t>722400000080</t>
  </si>
  <si>
    <t>7224</t>
  </si>
  <si>
    <t>Other alloy steel in ingots or other primary forms; semi-finished products of other alloy steel</t>
  </si>
  <si>
    <t>Steel, alloy, other than stainless, in ingots or other primary forms, semi-finished products of alloy steel other than stainless (excl. waste and scrap in ingot form, and products obtained by continuous casting)</t>
  </si>
  <si>
    <t>722500000080</t>
  </si>
  <si>
    <t>7225</t>
  </si>
  <si>
    <t>Flat-rolled products of other alloy steel, of a width of 600 mm or more</t>
  </si>
  <si>
    <t>Flat-rolled products of alloy steel other than stainless, of a width of &gt;= 600 mm, hot-rolled or cold-rolled "cold-reduced"</t>
  </si>
  <si>
    <t>722600000080</t>
  </si>
  <si>
    <t>7226</t>
  </si>
  <si>
    <t>Flat-rolled products of other alloy steel, of a width of less than 600 mm</t>
  </si>
  <si>
    <t>Flat-rolled products of alloy steel other than stainless, of a width of &lt; 600 mm, hot-rolled or cold-rolled "cold-reduced"</t>
  </si>
  <si>
    <t>722700000080</t>
  </si>
  <si>
    <t>7227</t>
  </si>
  <si>
    <t>Bars and rods, hot-rolled, in irregularly wound coils, of other alloy steel</t>
  </si>
  <si>
    <t>Bars and rods of alloy steel other than stainless, hot-rolled, in irregularly wound coils "ECSC"</t>
  </si>
  <si>
    <t>722800000080</t>
  </si>
  <si>
    <t>7228</t>
  </si>
  <si>
    <t>Other bars and rods of other alloy steel; angles, shapes and sections, of other alloy steel; hollow drill bars and rods, of alloy or non-alloy steel</t>
  </si>
  <si>
    <t>Other bars and rods of alloy steel other than stainless, angles, shapes and sections of alloy steel other than stainless, n.e.s.; hollow drill bars and rods, of alloy or non-alloy steel</t>
  </si>
  <si>
    <t>722900000080</t>
  </si>
  <si>
    <t>7229</t>
  </si>
  <si>
    <t>Wire of other alloy steel</t>
  </si>
  <si>
    <t>Wire of alloy steel other than stainless, in coils (excl. bars and rods)</t>
  </si>
  <si>
    <t>730100000080</t>
  </si>
  <si>
    <t>730020000090</t>
  </si>
  <si>
    <t>7301</t>
  </si>
  <si>
    <t>Sheet piling of iron or steel, whether or not drilled, punched or made from assembled elements; welded angles, shapes and sections, of iron or steel</t>
  </si>
  <si>
    <t>730200000080</t>
  </si>
  <si>
    <t>7302</t>
  </si>
  <si>
    <t>Railway or tramway track construction material of iron or steel, the following: rails, check-rails and rack rails, switch blades, crossing frogs, point rods and other crossing pieces, sleepers (cross-ties), fish-plates, chairs, chair wedges, sole plates (base plates), rail clips, bedplates, ties and other material specialised for jointing or fixing rails</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</si>
  <si>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specialized for jointing or fixing rails</t>
  </si>
  <si>
    <t>730300000080</t>
  </si>
  <si>
    <t>7303 00</t>
  </si>
  <si>
    <t>Tubes, pipes and hollow profiles, of cast iron</t>
  </si>
  <si>
    <t>730400000080</t>
  </si>
  <si>
    <t>7304</t>
  </si>
  <si>
    <t>Tubes, pipes and hollow profiles, seamless, of iron (other than cast iron) or steel</t>
  </si>
  <si>
    <t>Tubes, pipes and hollow profiles, seamless, of iron or steel (excl. products of cast iron)</t>
  </si>
  <si>
    <t>730500000080</t>
  </si>
  <si>
    <t>7305</t>
  </si>
  <si>
    <t>Other tubes and pipes (for example, welded, riveted or similarly closed), having circular cross-sections, the external diameter of which exceeds 406,4 mm, of iron or steel</t>
  </si>
  <si>
    <t>Tubes and pipes, having circular cross-sections and an external diameter of &gt; 406,4 mm, of flat-rolled products of iron or steel "e.g., welded, riveted or similarly closed"</t>
  </si>
  <si>
    <t>730600000080</t>
  </si>
  <si>
    <t>7306</t>
  </si>
  <si>
    <t>Other tubes, pipes and hollow profiles (for example, open seam or welded, riveted or similarly closed), of iron or steel</t>
  </si>
  <si>
    <t>Tubes, pipes and hollow profiles "e.g., open seam or welded, riveted or similarly closed", of iron or steel (excl. of cast iron, seamless tubes and pipes and tubes and pipes having internal and external circular cross-sections and an external diameter of &gt; 406,4 mm)</t>
  </si>
  <si>
    <t>730700000080</t>
  </si>
  <si>
    <t>7307</t>
  </si>
  <si>
    <t>Tube or pipe fittings (for example, couplings, elbows, sleeves), of iron or steel</t>
  </si>
  <si>
    <t>Tube or pipe fittings "e.g. couplings, elbows, sleeves", of iron or steel</t>
  </si>
  <si>
    <t>730800000080</t>
  </si>
  <si>
    <t>7308</t>
  </si>
  <si>
    <t>Structures (excluding prefabricated buildings of heading 9406) and parts of structures (for example,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</si>
  <si>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</si>
  <si>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730900000080</t>
  </si>
  <si>
    <t>7309 00</t>
  </si>
  <si>
    <t>Reservoirs, tanks, vats and similar containers for any material (other than compressed or liquefied gas), of iron or steel, of a capacity exceeding 300 l, whether or not lined or heat-insulated, but not fitted with mechanical or thermal equipment</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</si>
  <si>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</si>
  <si>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731000000080</t>
  </si>
  <si>
    <t>7310</t>
  </si>
  <si>
    <t>Tanks, casks, drums, cans, boxes and similar containers, for any material (other than compressed or liquefied gas), of iron or steel, of a capacity not exceeding 300 l, whether or not lined or heat-insulated, but not fitted with mechanical or thermal equipment</t>
  </si>
  <si>
    <t>Tanks, casks, drums, cans, boxes and similar containers, of iron or steel, for any material "other than compressed or liquefied gas", of a capacity of &lt;= 300 l, not fitted with mechanical or thermal equipment, whether or not lined or heat-insulated, n.e.s.</t>
  </si>
  <si>
    <t>731100000080</t>
  </si>
  <si>
    <t>7311 00</t>
  </si>
  <si>
    <t>Containers for compressed or liquefied gas, of iron or steel</t>
  </si>
  <si>
    <t>Containers of iron or steel, for compressed or liquefied gas (excl. containers specifically constructed or equipped for one or more types of transport)</t>
  </si>
  <si>
    <t>731200000080</t>
  </si>
  <si>
    <t>7312</t>
  </si>
  <si>
    <t>Stranded wire, ropes, cables, plaited bands, slings and the like, of iron or steel, not electrically insulated</t>
  </si>
  <si>
    <t>Stranded wire, ropes, cables, plaited bands, slings and the like, of iron or steel (excl. electrically insulated products and twisted fencing wire and barbed wire)</t>
  </si>
  <si>
    <t>731300000080</t>
  </si>
  <si>
    <t>7313 00</t>
  </si>
  <si>
    <t>Barbed wire of iron or steel; twisted hoop or single flat wire, barbed or not, and loosely twisted double wire, of a kind used for fencing, of iron or steel</t>
  </si>
  <si>
    <t>731400000080</t>
  </si>
  <si>
    <t>7314</t>
  </si>
  <si>
    <t>Cloth (including endless bands), grill, netting and fencing, of iron or steel wire; expanded metal of iron or steel</t>
  </si>
  <si>
    <t>Cloth, incl. endless bands, grill, netting and fencing, of iron or steel wire, expanded metal of iron or steel (excl. woven products of metal fibres of a kind used for cladding, lining or similar purposes)</t>
  </si>
  <si>
    <t>731500000080</t>
  </si>
  <si>
    <t>7315</t>
  </si>
  <si>
    <t>Chain and parts thereof, of iron or steel</t>
  </si>
  <si>
    <t>Chain and parts thereof, or iron or steel (excl. watch chains, necklace chains and the like, cutting and saw chain, skid chain, scraper chain for conveyors, toothed chain for textile machinery and the like, safety devices with chains for securing doors, measuring chains)</t>
  </si>
  <si>
    <t>731600000080</t>
  </si>
  <si>
    <t>7316 00</t>
  </si>
  <si>
    <t>Anchors, grapnels and parts thereof, of iron or steel</t>
  </si>
  <si>
    <t>731700000080</t>
  </si>
  <si>
    <t>7317 00</t>
  </si>
  <si>
    <t>Nails, tacks, drawing pins, corrugated nails, staples (other than those of heading 8305) and similar articles, of iron or steel, whether or not with heads of other material, but excluding such articles with heads of copper</t>
  </si>
  <si>
    <t>Nails, tacks, drawing pins, corrugated nails, staples and similar articles of iron or steel, whether or not with heads of other material (excl. such articles with heads of copper and staples in strips)</t>
  </si>
  <si>
    <t>731800000080</t>
  </si>
  <si>
    <t>7318</t>
  </si>
  <si>
    <t>Screws, bolts, nuts, coach screws, screw hooks, rivets, cotters, cotter-pins, washers (including spring washers) and similar articles, of iron or steel</t>
  </si>
  <si>
    <t>Screws, bolts, nuts, coach screws, screw hooks, rivets, cotters, cotter-pins, washers, incl. spring washers, and similar articles, of iron or steel (excl. lag screws, stoppers, plugs and the like, threaded)</t>
  </si>
  <si>
    <t>731900000080</t>
  </si>
  <si>
    <t>7319</t>
  </si>
  <si>
    <t>Sewing needles, knitting needles, bodkins, crochet hooks, embroidery stilettos and similar articles, for use in the hand, of iron or steel; safety pins and other pins of iron or steel, not elsewhere specified or included</t>
  </si>
  <si>
    <t>Sewing needles, knitting needles, bodkins, crochet hoods, embroidery stilettos and similar articles, for use in the hand, of iron or steel; safety pins and other pins of iron or steel, n.e.s.</t>
  </si>
  <si>
    <t>732000000080</t>
  </si>
  <si>
    <t>7320</t>
  </si>
  <si>
    <t>Springs and leaves for springs, of iron or steel</t>
  </si>
  <si>
    <t>Springs and leaves for springs, of iron or steel (excl. clock and watch springs, springs for sticks and handles of umbrellas or parasols, shock absorbers and torque rod or torsion bar springs of Section XVII)</t>
  </si>
  <si>
    <t>732100000080</t>
  </si>
  <si>
    <t>7321</t>
  </si>
  <si>
    <t>Stoves, ranges, grates, cookers (including those with subsidiary boilers for central heating), barbecues, braziers, gas-rings, plate warmers and similar non-electric domestic appliances, and parts thereof, of iron or steel</t>
  </si>
  <si>
    <t>Stoves, ranges, grates, cookers, incl. those with subsidiary boilers for central heating, barbecues, braziers, gas-rings, plate warmers and similar non-electric domestic appliances, and parts thereof of iron or steel (excl. boilers and radiators for central heating, geysers and hot water cylinders)</t>
  </si>
  <si>
    <t>732200000080</t>
  </si>
  <si>
    <t>7322</t>
  </si>
  <si>
    <t>Radiators for central heating, not electrically heated, and parts thereof, of iron or steel; air heaters and hot air distributors (including distributors which can also distribute fresh or conditioned air), not electrically heated, incorporating a motor-driven fan or blower, and parts thereof, of iron or steel</t>
  </si>
  <si>
    <t>Radiators for central heating, non-electrically heated, and parts thereof, of iron or steel; air heaters and hot air distributors, incl. distributors which can also distribute fresh or conditioned air, non-electrically heated, incorporating a motor-driven fan or blower, and parts thereof, of iron or steel</t>
  </si>
  <si>
    <t>732300000080</t>
  </si>
  <si>
    <t>7323</t>
  </si>
  <si>
    <t>Table, kitchen or other household articles and parts thereof, of iron or steel; iron or steel wool; pot scourers and scouring or polishing pads, gloves and the like, of iron or steel</t>
  </si>
  <si>
    <t>Table, kitchen or other household articles, and parts thereof, of iron or steel; iron or steel wool; pot scourers and scouring or polishing pads, gloves and the like, of iron or steel (excl. cans, boxes and similar containers of heading 7310; waste baskets; shovels, corkscrews and other articles of the nature of a work implement; articles of cutlery, spoons, ladles, forks etc. of heading 8211 to 8215; ornamental articles; sanitary ware)</t>
  </si>
  <si>
    <t>732400000080</t>
  </si>
  <si>
    <t>7324</t>
  </si>
  <si>
    <t>Sanitary ware and parts thereof, of iron or steel</t>
  </si>
  <si>
    <t>Sanitary ware, and parts thereof, of iron or steel (excl. cans, boxes and similar containers of heading 7310, small wall cabinets for medical supplies or toiletries and other furniture of chapter 94, and fittings)</t>
  </si>
  <si>
    <t>732500000080</t>
  </si>
  <si>
    <t>7325</t>
  </si>
  <si>
    <t>Other cast articles of iron or steel</t>
  </si>
  <si>
    <t>Articles of iron or steel, cast, n.e.s.</t>
  </si>
  <si>
    <t>732600000080</t>
  </si>
  <si>
    <t>7326</t>
  </si>
  <si>
    <t>Other articles of iron or steel</t>
  </si>
  <si>
    <t>Articles of iron or steel, n.e.s. (excl. cast articles)</t>
  </si>
  <si>
    <t>740100000080</t>
  </si>
  <si>
    <t>740020000090</t>
  </si>
  <si>
    <t>7401</t>
  </si>
  <si>
    <t>Copper mattes; cement copper (precipitated copper)</t>
  </si>
  <si>
    <t>Copper mattes; cement copper "precipitated copper"</t>
  </si>
  <si>
    <t>740200000080</t>
  </si>
  <si>
    <t>7402 00</t>
  </si>
  <si>
    <t>Unrefined copper; copper anodes for electrolytic refining</t>
  </si>
  <si>
    <t>Copper, unrefined; copper anodes for electrolytic refining</t>
  </si>
  <si>
    <t>740300000080</t>
  </si>
  <si>
    <t>7403</t>
  </si>
  <si>
    <t>Refined copper and copper alloys, unwrought</t>
  </si>
  <si>
    <t>Copper, refined, and copper alloys, unwrought (excl. copper alloys of heading 7405)</t>
  </si>
  <si>
    <t>740400000080</t>
  </si>
  <si>
    <t>7404 00</t>
  </si>
  <si>
    <t>Copper waste and scrap</t>
  </si>
  <si>
    <t>Waste and scrap, of copper (excl. ingots or other similar unwrought shapes, of remelted copper waste and scrap, ashes and residues containing copper, and waste and scrap of primary cells, primary batteries and electric accumulators)</t>
  </si>
  <si>
    <t>740500000080</t>
  </si>
  <si>
    <t>7405 00</t>
  </si>
  <si>
    <t>Master alloys of copper</t>
  </si>
  <si>
    <t>Master alloys of copper (excl. phosphorus-copper compounds "copper phosphide" containing by weight &gt; 15% phosphorus)</t>
  </si>
  <si>
    <t>740600000080</t>
  </si>
  <si>
    <t>7406</t>
  </si>
  <si>
    <t>Copper powders and flakes</t>
  </si>
  <si>
    <t>Powders and flakes, of copper (excl. grains of copper and spangles of heading 8308)</t>
  </si>
  <si>
    <t>740700000080</t>
  </si>
  <si>
    <t>7407</t>
  </si>
  <si>
    <t>Copper bars, rods and profiles</t>
  </si>
  <si>
    <t>Bars, rods and profiles, of copper, n.e.s.</t>
  </si>
  <si>
    <t>740800000080</t>
  </si>
  <si>
    <t>7408</t>
  </si>
  <si>
    <t>Copper wire</t>
  </si>
  <si>
    <t>Copper wire (excl. surgical sutures, stranded wire, cables, plaited bands and the like and other articles of heading 7413, electrically insulated wires and strings for musical instruments)</t>
  </si>
  <si>
    <t>740900000080</t>
  </si>
  <si>
    <t>7409</t>
  </si>
  <si>
    <t>Copper plates, sheets and strip, of a thickness exceeding 0,15 mm</t>
  </si>
  <si>
    <t>Plates, sheets and strip, of copper, of a thickness of &gt; 0,15 mm (excl. expanded sheet and strip copper and electrically insulated strip)</t>
  </si>
  <si>
    <t>741000000080</t>
  </si>
  <si>
    <t>7410</t>
  </si>
  <si>
    <t>Copper foil (whether or not printed or backed with paper, paperboard, plastics or similar backing materials) of a thickness (excluding any backing) not exceeding 0,15 mm</t>
  </si>
  <si>
    <t>Copper foil "whether or not printed or backed with paper, paperboard, plastics or similar backing materials", of a thickness "excl. any backing" of &lt;= 0,15 mm (excl. stamping foils of heading 3212, metal yarns and metallized yarns and foil made-up as christmas tree decorating material)</t>
  </si>
  <si>
    <t>741100000080</t>
  </si>
  <si>
    <t>7411</t>
  </si>
  <si>
    <t>Copper tubes and pipes</t>
  </si>
  <si>
    <t>741200000080</t>
  </si>
  <si>
    <t>7412</t>
  </si>
  <si>
    <t>Copper tube or pipe fittings (for example, couplings, elbows, sleeves)</t>
  </si>
  <si>
    <t>Copper tube or pipe fittings "e.g., couplings, elbows, sleeves"</t>
  </si>
  <si>
    <t>741300000080</t>
  </si>
  <si>
    <t>7413 00</t>
  </si>
  <si>
    <t>Stranded wire, cables, plaited bands and the like, of copper, not electrically insulated</t>
  </si>
  <si>
    <t>Stranded wire, cables, plaited bands and the like, of copper (excl. electrically insulated products)</t>
  </si>
  <si>
    <t>741400000080</t>
  </si>
  <si>
    <t>7414</t>
  </si>
  <si>
    <t>Cloth (including endless bands), grill and netting, of copper wire; expanded metal, of copper</t>
  </si>
  <si>
    <t>Cloth "incl. endless bands", grill and netting, of copper wire, and expanded metal, of copper (excl. cloth of metal fibres for clothing, lining and similar uses, flux-coated copper fabric for brazing, cloth, grill and netting made into hand sieves or machine parts)</t>
  </si>
  <si>
    <t>741500000080</t>
  </si>
  <si>
    <t>7415</t>
  </si>
  <si>
    <t>Nails, tacks, drawing pins, staples (other than those of heading 8305) and similar articles, of copper or of iron or steel with heads of copper; screws, bolts, nuts, screw hooks, rivets, cotters, cotter-pins, washers (including spring washers) and similar articles, of copper</t>
  </si>
  <si>
    <t>Nails, tacks, drawing pins, staples and similar articles, of copper or with shafts of iron or steel and heads of copper, screws, bolts, nuts, screw hooks, rivets, cotters, cotter-pins, washers "incl. spring washers" and similar articles, of copper (excl. staples in strips, and lag screws, plugs, bungs and the like, threaded)</t>
  </si>
  <si>
    <t>741600000080</t>
  </si>
  <si>
    <t>7416 00</t>
  </si>
  <si>
    <t>Copper springs</t>
  </si>
  <si>
    <t>Copper springs (excl. clock and watch springs, spring washers and other lock washers)</t>
  </si>
  <si>
    <t>741700000080</t>
  </si>
  <si>
    <t>7417 00</t>
  </si>
  <si>
    <t>Cooking or heating apparatus of a kind used for domestic purposes, non-electric, and parts thereof, of copper</t>
  </si>
  <si>
    <t>Cooking or heating apparatus of a kind used for domestic purposes, non-electric, and parts thereof, of copper (excl. hot water heaters and geysers)</t>
  </si>
  <si>
    <t>741800000080</t>
  </si>
  <si>
    <t>7418</t>
  </si>
  <si>
    <t>Table, kitchen or other household articles and parts thereof, of copper; pot scourers and scouring or polishing pads, gloves and the like, of copper; sanitary ware and parts thereof, of copper</t>
  </si>
  <si>
    <t>Table, kitchen or other household articles, sanitary ware, and parts thereof, of copper; pot scourers and scouring or polishing pads, gloves and the like, of copper (excl. cooking and heating appliances of heading 7417, cans, boxes and similar containers of heading 7419, articles of the nature of a work implement, articles of cutlery, spoons, ladles, etc., ornamental articles, fittings)</t>
  </si>
  <si>
    <t>741900000080</t>
  </si>
  <si>
    <t>7419</t>
  </si>
  <si>
    <t>Other articles of copper</t>
  </si>
  <si>
    <t>Other articles of copper, n.e.s.</t>
  </si>
  <si>
    <t>750100000080</t>
  </si>
  <si>
    <t>750020000090</t>
  </si>
  <si>
    <t>7501</t>
  </si>
  <si>
    <t>Nickel mattes, nickel oxide sinters and other intermediate products of nickel metallurgy</t>
  </si>
  <si>
    <t>Nickel mattes, nickel oxide sinters and other intermediate products of nickel metallurgy :</t>
  </si>
  <si>
    <t>750200000080</t>
  </si>
  <si>
    <t>7502</t>
  </si>
  <si>
    <t>Unwrought nickel</t>
  </si>
  <si>
    <t>750300000080</t>
  </si>
  <si>
    <t>7503 00</t>
  </si>
  <si>
    <t>Nickel waste and scrap</t>
  </si>
  <si>
    <t>Waste and scrap, of nickel (excl. ingots or other similar unwrought shapes, of remelted nickel waste and scrap, ashes and residues containing nickel and waste and scrap of primary cells, primary batteries and electric accumulators)</t>
  </si>
  <si>
    <t>750400000080</t>
  </si>
  <si>
    <t>7504 00</t>
  </si>
  <si>
    <t>Nickel powders and flakes</t>
  </si>
  <si>
    <t>Powders and flakes, of nickel (excl. nickel oxide sinters)</t>
  </si>
  <si>
    <t>750500000080</t>
  </si>
  <si>
    <t>7505</t>
  </si>
  <si>
    <t>Nickel bars, rods, profiles and wire</t>
  </si>
  <si>
    <t>Bars, rods, profiles and wire, of nickel (excl. electrically insulated products)</t>
  </si>
  <si>
    <t>750600000080</t>
  </si>
  <si>
    <t>7506</t>
  </si>
  <si>
    <t>Nickel plates, sheets, strip and foil</t>
  </si>
  <si>
    <t>Plates, sheets, strip and foil, of nickel (excl. expanded plates, sheets or strip)</t>
  </si>
  <si>
    <t>750700000080</t>
  </si>
  <si>
    <t>7507</t>
  </si>
  <si>
    <t>Nickel tubes, pipes and tube or pipe fittings (for example, couplings, elbows, sleeves)</t>
  </si>
  <si>
    <t>Tubes, pipes and tube or pipe fittings "e.g., couplings, elbows, sleeves", of nickel</t>
  </si>
  <si>
    <t>750800000080</t>
  </si>
  <si>
    <t>7508</t>
  </si>
  <si>
    <t>Other articles of nickel</t>
  </si>
  <si>
    <t>Articles of nickel, n.e.s. (excl. powder, flakes, bars, profiles, wire, plates, sheets, strip, foil, tubes, pipes and tube or pipe fittings)</t>
  </si>
  <si>
    <t>760100000080</t>
  </si>
  <si>
    <t>760020000090</t>
  </si>
  <si>
    <t>7601</t>
  </si>
  <si>
    <t>Unwrought aluminium</t>
  </si>
  <si>
    <t>760200000080</t>
  </si>
  <si>
    <t>7602 00</t>
  </si>
  <si>
    <t>Aluminium waste and scrap</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</si>
  <si>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</si>
  <si>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760300000080</t>
  </si>
  <si>
    <t>7603</t>
  </si>
  <si>
    <t>Aluminium powders and flakes</t>
  </si>
  <si>
    <t>Powder and flakes, of aluminium (excl. pellets of aluminium, and spangles)</t>
  </si>
  <si>
    <t>760400000080</t>
  </si>
  <si>
    <t>7604</t>
  </si>
  <si>
    <t>Aluminium bars, rods and profiles</t>
  </si>
  <si>
    <t>Bars, rods and profiles, of aluminium, n.e.s.</t>
  </si>
  <si>
    <t>760500000080</t>
  </si>
  <si>
    <t>7605</t>
  </si>
  <si>
    <t>Aluminium wire</t>
  </si>
  <si>
    <t>Aluminium wire (excl. stranded wire, cables, plaited bands and the like and other articles of heading 7614, electrically insulated wires, and strings for musical instruments)</t>
  </si>
  <si>
    <t>760600000080</t>
  </si>
  <si>
    <t>7606</t>
  </si>
  <si>
    <t>Aluminium plates, sheets and strip, of a thickness exceeding 0,2 mm</t>
  </si>
  <si>
    <t>Plates, sheets and strip, of aluminium, of a thickness of &gt; 0,2 mm (excl. expanded plates, sheets and strip)</t>
  </si>
  <si>
    <t>760700000080</t>
  </si>
  <si>
    <t>7607</t>
  </si>
  <si>
    <t>Aluminium foil (whether or not printed or backed with paper, paperboard, plastics or similar backing materials) of a thickness (excluding any backing) not exceeding 0,2 mm</t>
  </si>
  <si>
    <t>Aluminium foil, "whether or not printed or backed with paper, paperboard, plastics or similar backing materials", of a thickness "excl. any backing" of &lt;= 0,2 mm (excl. stamping foils of heading 3212, christmas tree decorating material)</t>
  </si>
  <si>
    <t>760800000080</t>
  </si>
  <si>
    <t>7608</t>
  </si>
  <si>
    <t>Aluminium tubes and pipes</t>
  </si>
  <si>
    <t>Aluminium tubes and pipes (excl. hollow profiles)</t>
  </si>
  <si>
    <t>760900000080</t>
  </si>
  <si>
    <t>7609 00</t>
  </si>
  <si>
    <t>Aluminium tube or pipe fittings (for example, couplings, elbows, sleeves)</t>
  </si>
  <si>
    <t>Aluminium tube or pipe fittings "e.g., couplings, elbows, sleeves"</t>
  </si>
  <si>
    <t>761000000080</t>
  </si>
  <si>
    <t>7610</t>
  </si>
  <si>
    <t>Aluminium structures (excluding prefabricated buildings of heading No 9406) and parts of structures (for example, bridges and bridge-sections, towers, lattice masts, roofs, roofing frameworks, doors and windows and their frames and thresholds for doors, balustrades, pillars and columns); aluminium plates, rods, profiles, tubes and the like, prepared for use in structures</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</si>
  <si>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</si>
  <si>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761100000080</t>
  </si>
  <si>
    <t>7611 00</t>
  </si>
  <si>
    <t>Aluminium reservoirs, tanks, vats and similar containers, for any material (other than compressed or liquefied gas), of a capacity exceeding 300 litres, whether or not lined or heat-insulated, but not fitted with mechanical or thermal equipment</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</si>
  <si>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</si>
  <si>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761200000080</t>
  </si>
  <si>
    <t>7612</t>
  </si>
  <si>
    <t>Aluminium casks, drums, cans, boxes and similar containers (including rigid or collapsible tubular containers), for any material (other than compressed or liquefied gas), of a capacity not exceeding 300 litres, whether or not lined or heat-insulated, but not fitted with mechanical or thermal equipment</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</si>
  <si>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</si>
  <si>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761300000080</t>
  </si>
  <si>
    <t>7613 00</t>
  </si>
  <si>
    <t>Aluminium containers for compressed or liquefied gas</t>
  </si>
  <si>
    <t>761400000080</t>
  </si>
  <si>
    <t>7614</t>
  </si>
  <si>
    <t>Stranded wire, cables, plaited bands and the like, of aluminium, not electrically insulated</t>
  </si>
  <si>
    <t>Stranded wire, cables, plaited bands and the like, of aluminium (excl. such products electrically insulated)</t>
  </si>
  <si>
    <t>761500000080</t>
  </si>
  <si>
    <t>7615</t>
  </si>
  <si>
    <t>Table, kitchen or other household articles and parts thereof, of aluminium; pot scourers and scouring or polishing pads, gloves and the like, of aluminium; sanitary ware and parts thereof, of aluminium</t>
  </si>
  <si>
    <t>Table, kitchen or other household articles, sanitary ware, and parts thereof, of aluminium, pot scourers and scouring or polishing pads, gloves and the like, of aluminium (excl. cans, boxes and similar containers of heading 7612, articles of the nature of a work implement, spoons, ladles, forks and other articles of heading 8211 to 8215, ornamental articles and fittings)</t>
  </si>
  <si>
    <t>761600000080</t>
  </si>
  <si>
    <t>7616</t>
  </si>
  <si>
    <t>Other articles of aluminium</t>
  </si>
  <si>
    <t>Articles of aluminium, n.e.s.</t>
  </si>
  <si>
    <t>780100000080</t>
  </si>
  <si>
    <t>780020000090</t>
  </si>
  <si>
    <t>7801</t>
  </si>
  <si>
    <t>Unwrought lead</t>
  </si>
  <si>
    <t>Unwrought lead :</t>
  </si>
  <si>
    <t>780200000080</t>
  </si>
  <si>
    <t>7802 00</t>
  </si>
  <si>
    <t>Lead waste and scrap</t>
  </si>
  <si>
    <t>Lead waste and scrap (excl. ashes and residues from lead production "heading No 2620", and ingots or other similar unwrought shapes, of remelted waste and scrap, of lead "heading No 7801" and waste and scrap of primary cells, primary batteries et electric accumulators)</t>
  </si>
  <si>
    <t>780300000080</t>
  </si>
  <si>
    <t>7803 00</t>
  </si>
  <si>
    <t>Lead bars, rods, profiles and wire</t>
  </si>
  <si>
    <t>Lead bars, rods, profiles and wire, n.e.s.</t>
  </si>
  <si>
    <t>780400000080</t>
  </si>
  <si>
    <t>7804</t>
  </si>
  <si>
    <t>Lead plates, sheets, strip and foil; lead powders and flakes</t>
  </si>
  <si>
    <t>Lead plates, sheets, strip and foil; lead powders and flakes (excl. grains of lead, and spangles of heading 8308)</t>
  </si>
  <si>
    <t>780500000080</t>
  </si>
  <si>
    <t>7805 00</t>
  </si>
  <si>
    <t>Lead tubes, pipes and tube or pipe fittings (for example, couplings, elbows, sleeves)</t>
  </si>
  <si>
    <t>Lead tubes, pipes and tube or pipe fittings "e.g., couplings, elbows, sleeves"</t>
  </si>
  <si>
    <t>780600000080</t>
  </si>
  <si>
    <t>7806 00</t>
  </si>
  <si>
    <t>Other articles of lead</t>
  </si>
  <si>
    <t>Articles of lead, n.e.s.</t>
  </si>
  <si>
    <t>790100000080</t>
  </si>
  <si>
    <t>790020000090</t>
  </si>
  <si>
    <t>7901</t>
  </si>
  <si>
    <t>Unwrought zinc</t>
  </si>
  <si>
    <t>Unwrought zinc :</t>
  </si>
  <si>
    <t>790200000080</t>
  </si>
  <si>
    <t>7902 00</t>
  </si>
  <si>
    <t>Zinc waste and scrap</t>
  </si>
  <si>
    <t>Zinc waste and scrap (excl. ash and residues from zinc production "heading 2620", ingots and other similar unwrought shapes, of remelted waste and scrap, of zinc "heading 7901" and waste and scrap of primary cells, primary batteries and electric accumulators)</t>
  </si>
  <si>
    <t>790300000080</t>
  </si>
  <si>
    <t>7903</t>
  </si>
  <si>
    <t>Zinc dust, powders and flakes</t>
  </si>
  <si>
    <t>Zinc dust, powders and flakes (excl. grains of zinc, and spangles of heading 8308)</t>
  </si>
  <si>
    <t>790400000080</t>
  </si>
  <si>
    <t>7904 00</t>
  </si>
  <si>
    <t>Zinc bars, rods, profiles and wire</t>
  </si>
  <si>
    <t>Zinc bars, rods, profiles and wire, n.e.s.</t>
  </si>
  <si>
    <t>790500000080</t>
  </si>
  <si>
    <t>7905 00</t>
  </si>
  <si>
    <t>Zinc plates, sheets, strip and foil</t>
  </si>
  <si>
    <t>790600000080</t>
  </si>
  <si>
    <t>7906 00</t>
  </si>
  <si>
    <t>Zinc tubes, pipes and tube or pipe fittings (for example, couplings, elbows, sleeves)</t>
  </si>
  <si>
    <t>Zinc tubes, pipes and tube or pipe fittings "e.g., couplings, elbows, sleeves"</t>
  </si>
  <si>
    <t>790700000080</t>
  </si>
  <si>
    <t>7907 00</t>
  </si>
  <si>
    <t>Other articles of zinc</t>
  </si>
  <si>
    <t>Articles of zinc, n.e.s.</t>
  </si>
  <si>
    <t>800100000080</t>
  </si>
  <si>
    <t>800020000090</t>
  </si>
  <si>
    <t>8001</t>
  </si>
  <si>
    <t>Unwrought tin</t>
  </si>
  <si>
    <t>800200000080</t>
  </si>
  <si>
    <t>8002 00</t>
  </si>
  <si>
    <t>Tin waste and scrap</t>
  </si>
  <si>
    <t>Tin waste and scrap (excl. ash and residues from the manufacture of tin of heading 2620, and ingots and similar unwrought tin produced from melted tin waste and scrap of heading 8001)</t>
  </si>
  <si>
    <t>800300000080</t>
  </si>
  <si>
    <t>8003 00</t>
  </si>
  <si>
    <t>Tin bars, rods, profiles and wire</t>
  </si>
  <si>
    <t>Tin bars, rods, profiles and wire, n.e.s.</t>
  </si>
  <si>
    <t>800400000080</t>
  </si>
  <si>
    <t>8004 00</t>
  </si>
  <si>
    <t>Tin plates, sheets and strip, of a thickness exceeding 0,2 mm</t>
  </si>
  <si>
    <t>Tin plates, sheets and strip, of a thickness of &gt; 0,2 mm</t>
  </si>
  <si>
    <t>800500000080</t>
  </si>
  <si>
    <t>8005 00</t>
  </si>
  <si>
    <t>Tin foil (whether or not printed or backed with paper, paperboard, plastics or similar backing materials), of a thickness (excluding any backing) not exceeding 0,2 mm; tin powders and flakes</t>
  </si>
  <si>
    <t>Tin foil of a thickness "without any backing" &lt;= 0,2 mm, whether or not printed or backed with paper, paperboard, plastics or similar backing materials; tin powders and flakes (excl. tin granules and spangles of heading 8308)</t>
  </si>
  <si>
    <t>800600000080</t>
  </si>
  <si>
    <t>8006 00</t>
  </si>
  <si>
    <t>Tin tubes, pipes and tube or pipe fittings (for example, couplings, elbows, sleeves)</t>
  </si>
  <si>
    <t>Tin tubes, pipes and tube or pipe fittings "e.g., couplings, elbows, sleeves"</t>
  </si>
  <si>
    <t>800700000080</t>
  </si>
  <si>
    <t>8007 00</t>
  </si>
  <si>
    <t>Other articles of tin</t>
  </si>
  <si>
    <t>Articles of tin, n.e.s.</t>
  </si>
  <si>
    <t>810100000080</t>
  </si>
  <si>
    <t>810020000090</t>
  </si>
  <si>
    <t>8101</t>
  </si>
  <si>
    <t>Tungsten (wolfram) and articles thereof, including waste and scrap</t>
  </si>
  <si>
    <t>Tungsten "wolfram" and articles thereof, n.e.s.; tungsten waste and scrap (excl. ash and residues containing tungsten)</t>
  </si>
  <si>
    <t>810200000080</t>
  </si>
  <si>
    <t>8102</t>
  </si>
  <si>
    <t>Molybdenum and articles thereof, including waste and scrap</t>
  </si>
  <si>
    <t>Molybdenum and articles thereof, n.e.s.; molybdenum waste and scrap (excl. ash and residues containing molybdenum)</t>
  </si>
  <si>
    <t>810300000080</t>
  </si>
  <si>
    <t>8103</t>
  </si>
  <si>
    <t>Tantalum and articles thereof, including waste and scrap</t>
  </si>
  <si>
    <t>Tantalium and articles thereof, n.e.s.; tantalium waste and scrap (excl. ash and residues containing tantalium)</t>
  </si>
  <si>
    <t>810400000080</t>
  </si>
  <si>
    <t>8104</t>
  </si>
  <si>
    <t>Magnesium and articles thereof, including waste and scrap</t>
  </si>
  <si>
    <t>Magnesium and articles thereof, n.e.s.; magnesium waste and scrap (excl. ash and residues containing magnesium)</t>
  </si>
  <si>
    <t>810500000080</t>
  </si>
  <si>
    <t>8105</t>
  </si>
  <si>
    <t>Cobalt mattes and other intermediate products of cobalt metallurgy; cobalt and articles thereof, including waste and scrap</t>
  </si>
  <si>
    <t>Cobalt mattes and other intermediate products of cobalt metallurgy; cobalt and articles thereof, n.e.s.; cobalt waste and scrap (excl. ash and residues containing cobalt)</t>
  </si>
  <si>
    <t>810600000080</t>
  </si>
  <si>
    <t>8106 00</t>
  </si>
  <si>
    <t>Bismuth and articles thereof, including waste and scrap</t>
  </si>
  <si>
    <t>Bismuth and articles thereof, n.e.s.; bismut waste and scrap (excl. ash and residues containing bismuth)</t>
  </si>
  <si>
    <t>810700000080</t>
  </si>
  <si>
    <t>8107</t>
  </si>
  <si>
    <t>Cadmium and articles thereof, including waste and scrap</t>
  </si>
  <si>
    <t>Cadmium and articles thereof, n.e.s.; cadmium waste and scrap (excl. ash and residues containing cadmium)</t>
  </si>
  <si>
    <t>810800000080</t>
  </si>
  <si>
    <t>8108</t>
  </si>
  <si>
    <t>Titanium and articles thereof, including waste and scrap</t>
  </si>
  <si>
    <t>Titanium and articles thereof, n.e.s.; titanium waste and scrap (excl. ash and residues containing titanium)</t>
  </si>
  <si>
    <t>810900000080</t>
  </si>
  <si>
    <t>8109</t>
  </si>
  <si>
    <t>Zirconium and articles thereof, including waste and scrap</t>
  </si>
  <si>
    <t>Zirconium and articles thereof, n.e.s.; zirconium waste and scrap (excl. ash and residues containing zirconium)</t>
  </si>
  <si>
    <t>811000000080</t>
  </si>
  <si>
    <t>8110</t>
  </si>
  <si>
    <t>Antimony and articles thereof, including waste and scrap</t>
  </si>
  <si>
    <t>Antimony and articles thereof, n.e.s.; antimony waste and scrap (excl. ash and residues containing antimony)</t>
  </si>
  <si>
    <t>811100000080</t>
  </si>
  <si>
    <t>8111 00</t>
  </si>
  <si>
    <t>Manganese and articles thereof, including waste and scrap</t>
  </si>
  <si>
    <t>Manganese and articles thereof, n.e.s.; manganese waste and scrap (excl. ash and residues containing manganese)</t>
  </si>
  <si>
    <t>811200000080</t>
  </si>
  <si>
    <t>8112</t>
  </si>
  <si>
    <t>Beryllium, chromium, germanium, vanadium, gallium, hafnium, indium, niobium (columbium), rhenium and thallium, and articles of these metals, including waste and scrap</t>
  </si>
  <si>
    <t>Beryllium, chromium, germanium, vanadium, gallium, hafnium "celtium", indium, niobium "columbium", rhenium and thallium, and articles of these metals, n.e.s.; waste and scrap of these metals (excl. ash and residues containing these metals)</t>
  </si>
  <si>
    <t>811300000080</t>
  </si>
  <si>
    <t>8113 00</t>
  </si>
  <si>
    <t>Cermets and articles thereof, including waste and scrap</t>
  </si>
  <si>
    <t>Cermets and articles thereof, n.e.s.; waste and scrap of cermets (excl. ash and residues containing cermets)</t>
  </si>
  <si>
    <t>820100000080</t>
  </si>
  <si>
    <t>820020000090</t>
  </si>
  <si>
    <t>8201</t>
  </si>
  <si>
    <t>Hand tools, the following : spades, shovels, mattocks, picks, hoes, forks and rakes; axes, bill hooks and similar hewing tools; secateurs and pruners of any kind; scythes, sickles, hay knives, hedge shears, timber wedges and other tools of a kind used in agriculture, horticulture or forestry</t>
  </si>
  <si>
    <t>Hand tools, the following: spades, shovels, mattocks, picks, hoes, forks and rakes, of base metal; axes, bill hooks and similar hewing tools, of base metal; poultry shears, secateurs and pruners of any kind, of base metal; scythes, sickles, hay knives, hedge shears, timber wedges and other tools of a kind used in agriculture, horticulture or forestry, of base metal</t>
  </si>
  <si>
    <t>820200000080</t>
  </si>
  <si>
    <t>8202</t>
  </si>
  <si>
    <t>Hand saws; blades for saws of all kinds (including slitting, slotting or toothless saw blades)</t>
  </si>
  <si>
    <t>Hand saws, with working parts of base metal (excl. power-operated saws); blades for saws of all kinds, incl. slitting, slotting or toothless saw blades, of base metal</t>
  </si>
  <si>
    <t>820300000080</t>
  </si>
  <si>
    <t>8203</t>
  </si>
  <si>
    <t>Files, rasps, pliers (including cutting pliers), pincers, tweezers, metal cutting shears, pipe-cutters, bolt croppers, perforating punches and similar hand tools</t>
  </si>
  <si>
    <t>Files, rasps, pliers, incl. cutting pliers, pincers and tweezers for non-medical use, metal cutting shears, pipe-cutters, bolt croppers, perforating punches and similar hand tools, of base metal</t>
  </si>
  <si>
    <t>820400000080</t>
  </si>
  <si>
    <t>8204</t>
  </si>
  <si>
    <t>Hand-operated spanners and wrenches (including torque meter wrenches but not including tap wrenches); interchangeable spanner sockets, with or without handles</t>
  </si>
  <si>
    <t>Hand-operated spanners and wrenches, incl. torque meter wrenches (excl. tap wrenches), of base metal; interchangeable spanner sockets, with or without handles, of base metal</t>
  </si>
  <si>
    <t>820500000080</t>
  </si>
  <si>
    <t>8205</t>
  </si>
  <si>
    <t>Hand tools (including glaziers' diamonds), not elsewhere specified or included; blow-lamps; vices, clamps and the like, other than accessories for and parts of, machine tools; anvils; portable forges; hand or pedal-operated grinding wheels with frameworks</t>
  </si>
  <si>
    <t>Hand tools, incl. glaziers' diamonds, of base metal, n.e.s.; blow lamps and the like; vices, clamps and the like (other than accessories for and parts of, machine tools); anvils; portable forges; hand or pedal-operated grinding wheels with frameworks</t>
  </si>
  <si>
    <t>820600000080</t>
  </si>
  <si>
    <t>8206 00</t>
  </si>
  <si>
    <t>Tools of two or more of heading Nos 8202 to 8205, put up in sets for retail sale</t>
  </si>
  <si>
    <t>Sets of two or more tools of heading 8202 to 8205, put up in sets for retail sale</t>
  </si>
  <si>
    <t>820700000080</t>
  </si>
  <si>
    <t>8207</t>
  </si>
  <si>
    <t>Interchangeable tools for hand tools, whether or not power-operated, or for machine-tools (for example, for pressing, stamping, punching, tapping, threading, drilling, boring, broaching, milling, turning or screw driving), including dies for drawing or extruding metal, and rock drilling or earth boring tools</t>
  </si>
  <si>
    <t>Tools, interchangeable, for hand tools, whether or not power-operated, or for machine-tools "e.g. for pressing, stamping, punching, tapping, threading, drilling, boring, broaching, milling, turning or screw driving", incl. dies for drawing or extruding metal, and rock drilling or earth boring tools</t>
  </si>
  <si>
    <t>820800000080</t>
  </si>
  <si>
    <t>8208</t>
  </si>
  <si>
    <t>Knives and cutting blades, for machines or for mechanical appliances</t>
  </si>
  <si>
    <t>Knives and cutting blades, of base metal, for machines or for mechanical appliances</t>
  </si>
  <si>
    <t>820900000080</t>
  </si>
  <si>
    <t>8209 00</t>
  </si>
  <si>
    <t>Plates, sticks, tips and the like for tools, unmounted, of cermets</t>
  </si>
  <si>
    <t>Plates, sticks, tips and the like for tools, unmounted, of sintered metal carbides or cermets</t>
  </si>
  <si>
    <t>821000000080</t>
  </si>
  <si>
    <t>8210 00</t>
  </si>
  <si>
    <t>Hand-operated mechanical appliances, weighing 10 kg or less, used in the preparation, conditioning or serving of food or drink</t>
  </si>
  <si>
    <t>Hand-operated mechanical devices, of base metal, weighing &lt;= 10 kg, used in the preparation, conditioning or serving of food or drink</t>
  </si>
  <si>
    <t>821100000080</t>
  </si>
  <si>
    <t>8211</t>
  </si>
  <si>
    <t>Knives with cutting blades, serrated or not (including pruning knives), other than knives of heading No 8208, and blades therefor</t>
  </si>
  <si>
    <t>Knives with cutting blades, serrated or not, incl. pruning knives, and blades therefor, of base metal (excl. straw knives, machetes, knives and cutting blades for machines or mechanical appliances, fish knives, butter knives, razors and razor blades and knives of heading 8214)</t>
  </si>
  <si>
    <t>821200000080</t>
  </si>
  <si>
    <t>8212</t>
  </si>
  <si>
    <t>Razors and razor blades (including razor blade blanks in strips)</t>
  </si>
  <si>
    <t>Non-electric razors and razor blades of base metal, incl. razor blade blanks in strips</t>
  </si>
  <si>
    <t>821300000080</t>
  </si>
  <si>
    <t>8213 00</t>
  </si>
  <si>
    <t>Scissors, tailors' shears and similar shears, and blades therefor</t>
  </si>
  <si>
    <t>Scissors, tailors' shears and similar shears, and blades therefor, of base metal (excl. hedge shears, two-handed pruning shears and similar two-handed shears, secateurs and similar one-handed pruners and shears and hoof nippers for farriers)</t>
  </si>
  <si>
    <t>821400000080</t>
  </si>
  <si>
    <t>8214</t>
  </si>
  <si>
    <t>Other articles of cutlery (for example, hair clippers, butchers' or kitchen cleavers, choppers and mincing knives, paper knives); manicure or pedicure sets and instruments (including nail files)</t>
  </si>
  <si>
    <t>Articles of cutlery, n.e.s., e.g. hair clippers, butchers' or kitchen cleavers, choppers and mincing knives and paper knives of base metal; manicure or pedicure sets and instruments, incl. nail files, of base metal</t>
  </si>
  <si>
    <t>821500000080</t>
  </si>
  <si>
    <t>8215</t>
  </si>
  <si>
    <t>Spoons, forks, ladles, skimmers, cake-servers, fish-knives, butter-knives, sugar tongs and similar kitchen or tableware</t>
  </si>
  <si>
    <t>Spoons, forks, ladles, skimmers, cake-servers, fish-knives, butter-knives, sugar tongs and similar kitchen or tableware of base metal (excl. lobster cutters and poultry shears of heading 8201 and 8213)</t>
  </si>
  <si>
    <t>830100000080</t>
  </si>
  <si>
    <t>830020000090</t>
  </si>
  <si>
    <t>8301</t>
  </si>
  <si>
    <t>Padlocks and locks (key, combination or electrically operated), of base metal; clasps and frames with clasps, incorporating locks, of base metal; keys for any of the foregoing articles, of base metal</t>
  </si>
  <si>
    <t>Padlocks and locks "key, combination or electrically operated", of base metal; clasps and frames with clasps, incorporating locks, of base metal; keys for any of the foregoing articles, of base metal</t>
  </si>
  <si>
    <t>830200000080</t>
  </si>
  <si>
    <t>8302</t>
  </si>
  <si>
    <t>Base metal mountings, fittings and similar articles suitable for furniture, doors, staircases, windows, blinds, coachwork, saddlery, trunks, chests, caskets or the like; base metal hat-racks, hat-pegs, brackets and similar fixtures; castors with mountings of base metal; automatic door closers of base metal</t>
  </si>
  <si>
    <t>830300000080</t>
  </si>
  <si>
    <t>8303 00</t>
  </si>
  <si>
    <t>Armoured or reinforced safes, strong-boxes and doors and safe deposit lockers for strong-rooms, cash or deed boxes and the like, of base metal</t>
  </si>
  <si>
    <t>830400000080</t>
  </si>
  <si>
    <t>8304 00</t>
  </si>
  <si>
    <t>Filing cabinets, card-index cabinets, paper trays, paper rests, pen trays, office-stamp stands and similar office or desk equipment, of base metal, other than office furniture of heading No 9403</t>
  </si>
  <si>
    <t>Filing cabinets, card-index cabinets, paper trays, paper rests, pen trays, office-stamp stands and similar office or desk equipment, of base metal (excl. office furniture of heading 9403 and waste paper bins)</t>
  </si>
  <si>
    <t>830500000080</t>
  </si>
  <si>
    <t>8305</t>
  </si>
  <si>
    <t>Fittings for loose-leaf binders or files, letter clips, letter corners, paper clips, indexing tags and similar office articles, of base metal; staples in strips (for example, for offices, upholstery, packaging), of base metal</t>
  </si>
  <si>
    <t>Fittings for loose-leaf binders or files, letter clips, letter corners, paper clips, indexing tags and similar office articles, of base metal (excl. drawing pins and clasps for books or registers); staples in strips, e.g. for use in offices, upholstery and packaging, of base metal</t>
  </si>
  <si>
    <t>830600000080</t>
  </si>
  <si>
    <t>8306</t>
  </si>
  <si>
    <t>Bells, gongs and the like, non-electric, of base metal; statuettes and other ornaments, of base metal; photograph, picture or similar frames, of base metal; mirrors of base metal</t>
  </si>
  <si>
    <t>Bells, gongs and the like, non-electric, of base metal (excl. musical instruments); statuettes and other ornaments, of base metal (excl. works of art, collectors' pieces and antiques); photograph, picture or similar frames, of base metal; mirrors of base metal (excl. optical elements)</t>
  </si>
  <si>
    <t>830700000080</t>
  </si>
  <si>
    <t>8307</t>
  </si>
  <si>
    <t>Flexible tubing of base metal, with or without fittings</t>
  </si>
  <si>
    <t>830800000080</t>
  </si>
  <si>
    <t>8308</t>
  </si>
  <si>
    <t>Clasps, frames with clasps, buckles, buckle-clasps, hooks, eyes, eyelets and the like, of base metal, of a kind used for clothing, footwear, awnings, handbags, travel goods or other made-up articles, tubular or bifurcated rivets, of base metal; beads and spangles of base metal</t>
  </si>
  <si>
    <t>830900000080</t>
  </si>
  <si>
    <t>8309</t>
  </si>
  <si>
    <t>Stoppers, caps and lids (including crown corks, screw caps and pouring stoppers), capsules for bottles, threaded bungs, bung covers, seals and other packing accessories, of base metal</t>
  </si>
  <si>
    <t>Stoppers, caps and lids, incl. crown corks, screw caps and pouring stoppers, capsules for bottles, threaded bungs, bung covers, seals and other packing accessories, of base metal</t>
  </si>
  <si>
    <t>831000000080</t>
  </si>
  <si>
    <t>8310 00</t>
  </si>
  <si>
    <t>Sign-plates, name-plates, address-plates and similar plates, numbers, letters and other symbols, of base metal, excluding those of heading No 9405</t>
  </si>
  <si>
    <t>Sign-plates, name-plates, address-plates and similar plates, numbers, letters and other symbols, of base metal, incl. traffic signs (excl. those of heading 9405, type and the like, and signal boards, signal discs and signal arms for traffic of heading 8608)</t>
  </si>
  <si>
    <t>831100000080</t>
  </si>
  <si>
    <t>8311</t>
  </si>
  <si>
    <t>Wire, rods, tubes, plates, electrodes and similar products, of base metal or of metal carbides, coated or cored with flux material, of a kind used for soldering, brazing, welding or deposition of metal or of metal carbides; wire and rods, of agglomerated base metal powder, used for metal spraying</t>
  </si>
  <si>
    <t>840100000080</t>
  </si>
  <si>
    <t>840020000090</t>
  </si>
  <si>
    <t>8401</t>
  </si>
  <si>
    <t>Nuclear reactors; fuel elements (cartridges), non-irradiated, for nuclear reactors; machinery and apparatus for isotopic separation</t>
  </si>
  <si>
    <t>Nuclear reactors; fuel elements "cartridges", non-irradiated, for nuclear reactors; machinery and apparatus for isotopic separation; parts thereof</t>
  </si>
  <si>
    <t>840200000080</t>
  </si>
  <si>
    <t>8402</t>
  </si>
  <si>
    <t>Steam or other vapour generating boilers (other than central heating hot water boilers capable also of producing low pressure steam); super-heated water boilers</t>
  </si>
  <si>
    <t>Steam or other vapour generating boilers (excl. central heating hot water boilers capable also of producing low pressure steam); super-heated water boilers; parts thereof</t>
  </si>
  <si>
    <t>840300000080</t>
  </si>
  <si>
    <t>8403</t>
  </si>
  <si>
    <t>Central heating boilers other than those of heading No 8402</t>
  </si>
  <si>
    <t>Central heating boilers, non-electric; parts thereof (excl. vapour generating boilers and super-heated water boilers of heading 8402)</t>
  </si>
  <si>
    <t>840400000080</t>
  </si>
  <si>
    <t>8404</t>
  </si>
  <si>
    <t>Auxiliary plant for use with boilers of heading No 8402 or 8403 (for example, economisers, super-heaters, soot removers, gas recoverers); condensers for steam or other vapour power units</t>
  </si>
  <si>
    <t>Auxiliary plant for use with boilers of heading 8402 or 8403, e.g. economizers, super-heaters, soot removers and gas recoverers; condensers for steam or other vapour power units; parts thereof</t>
  </si>
  <si>
    <t>840500000080</t>
  </si>
  <si>
    <t>8405</t>
  </si>
  <si>
    <t>Producer gas or water gas generators, with or without their purifiers; acetylene gas generators and similar water process gas generators, with or without their purifiers</t>
  </si>
  <si>
    <t>Producer gas or water gas generators, with or without their purifiers; acetylene gas generators and similar water process gas generators, with or without their purifiers; parts thereof (excl. coke ovens, electrolytic process gas generators and carbide lamps)</t>
  </si>
  <si>
    <t>840600000080</t>
  </si>
  <si>
    <t>8406</t>
  </si>
  <si>
    <t>Steam turbines and other vapour turbines</t>
  </si>
  <si>
    <t>Steam turbines and other vapour turbines; parts thereof</t>
  </si>
  <si>
    <t>840700000080</t>
  </si>
  <si>
    <t>8407</t>
  </si>
  <si>
    <t>Spark-ignition reciprocating or rotary internal combustion piston engines</t>
  </si>
  <si>
    <t>Spark-ignition reciprocating or rotary internal combustion piston engine</t>
  </si>
  <si>
    <t>840800000080</t>
  </si>
  <si>
    <t>8408</t>
  </si>
  <si>
    <t>Compression-ignition internal combustion piston engines (diesel or semi-diesel engines)</t>
  </si>
  <si>
    <t>Compression-ignition internal combustion piston engine "diesel or semi-diesel engines"</t>
  </si>
  <si>
    <t>840900000080</t>
  </si>
  <si>
    <t>8409</t>
  </si>
  <si>
    <t>Parts suitable for use solely or principally with the engines of heading No 8407 or 8408</t>
  </si>
  <si>
    <t>Parts suitable for use solely or principally with internal combustion piston engine of heading 8407 or 8408</t>
  </si>
  <si>
    <t>841000000080</t>
  </si>
  <si>
    <t>8410</t>
  </si>
  <si>
    <t>Hydraulic turbines, water wheels, and regulators therefor</t>
  </si>
  <si>
    <t>Hydraulic turbines, water wheels, and regulators therefor (excl. hydraulic power engines and motors of heading 8412)</t>
  </si>
  <si>
    <t>841100000080</t>
  </si>
  <si>
    <t>8411</t>
  </si>
  <si>
    <t>Turbo-jets, turbo-propellers and other gas turbines</t>
  </si>
  <si>
    <t>841200000080</t>
  </si>
  <si>
    <t>8412</t>
  </si>
  <si>
    <t>Other engines and motors</t>
  </si>
  <si>
    <t>Engines and motors (excl. steam turbines, internal combustion piston engine, hydraulic turbines, water wheels, gas turbines and electric motors); parts thereof</t>
  </si>
  <si>
    <t>841300000080</t>
  </si>
  <si>
    <t>8413</t>
  </si>
  <si>
    <t>Pumps for liquids, whether or not fitted with a measuring device; liquid elevators</t>
  </si>
  <si>
    <t>Pumps for liquids, whether or not fitted with a measuring device (excl. ceramic pumps and secretion aspirating pumps for medical use and medical pumps carried on or implanted in the body); liquid elevators (excl. pumps); parts thereof</t>
  </si>
  <si>
    <t>841400000080</t>
  </si>
  <si>
    <t>8414</t>
  </si>
  <si>
    <t>Air or vacuum pumps, air or other gas compressors and fans; ventilating or recycling hoods incorporating a fan, whether or not fitted with filters</t>
  </si>
  <si>
    <t>Air or vacuum pumps (excl. gas compound elevators and pneumatic elevators and conveyors); air or other gas compressors and fans; ventilating or recycling hoods incorporating a fan, whether or not fitted with filters; parts thereof</t>
  </si>
  <si>
    <t>841500000080</t>
  </si>
  <si>
    <t>8415</t>
  </si>
  <si>
    <t>Air-conditioning machines, comprising a motor-driven fan and elements for changing the temperature and humidity, including those machines in which the humidity cannot be separately regulated</t>
  </si>
  <si>
    <t>Air conditioning machines comprising a motor-driven fan and elements for changing the temperature and humidity, incl. those machines in which the humidity cannot be separately regulated; parts thereof</t>
  </si>
  <si>
    <t>841600000080</t>
  </si>
  <si>
    <t>8416</t>
  </si>
  <si>
    <t>Furnace burners for liquid fuel, for pulverised solid fuel or for gas; mechanical stokers, including their mechanical grates, mechanical ash dischargers and similar appliances</t>
  </si>
  <si>
    <t>Furnace burners for liquid fuel, for pulverized solid fuel or for gas; mechanical stokers, incl. their mechanical grates, mechanical ash dischargers and similar appliances; parts thereof</t>
  </si>
  <si>
    <t>841700000080</t>
  </si>
  <si>
    <t>8417</t>
  </si>
  <si>
    <t>Industrial or laboratory furnaces and ovens, including incinerators, non-electric</t>
  </si>
  <si>
    <t>Industrial or laboratory furnaces and ovens, non-electric, incl. incinerators (excl. drying ovens and ovens for cracking operations)</t>
  </si>
  <si>
    <t>841800000080</t>
  </si>
  <si>
    <t>8418</t>
  </si>
  <si>
    <t>Refrigerators, freezers and other refrigerating or freezing equipment, electric or other; heat pumps other than air-conditioning machines of heading No 8415</t>
  </si>
  <si>
    <t>Refrigerators, freezers and other refrigerating or freezing equipment, electric or other; heat pumps; parts thereof (excl. air conditioning machines of heading 8415)</t>
  </si>
  <si>
    <t>841900000080</t>
  </si>
  <si>
    <t>8419</t>
  </si>
  <si>
    <t>Machinery, plant or laboratory equipment, whether or not electrically heated (excluding furnaces, ovens, and other equipment of heading 8514), for the treatment of materials by a process involving a change of temperature such as heating, cooking, roasting, distilling, rectifying, sterilizing, pasteurizing, steaming, drying, evaporating, vapourizing, condensing or cooling, other than machinery or plant of a kind used for domestic purposes; instantaneous or storage water heaters, non-electric</t>
  </si>
  <si>
    <t>Machinery, plant or laboratory equipment whether or not electrically heated (excl. furnaces, ovens and other equipment of heading 8514), for the treatment of materials by a process involving a change of temperature such as heating, cooking, roasting, distilling, rectifying, sterilizing, pasteurizing, steaming, drying, evaporating, vapourizing, condensing or cooling (excl. those used for domestic purposes); instantaneous or storage water heaters, non-electric; parts thereof</t>
  </si>
  <si>
    <t>842000000080</t>
  </si>
  <si>
    <t>8420</t>
  </si>
  <si>
    <t>Calendering or other rolling machines, other than for metals or glass, and cylinders therefor</t>
  </si>
  <si>
    <t>Calendering or other rolling machines (other than for metals or glass) and cylinders therefor; parts thereof</t>
  </si>
  <si>
    <t>842100000080</t>
  </si>
  <si>
    <t>8421</t>
  </si>
  <si>
    <t>Centrifuges, including centrifugal dryers; filtering or purifying machinery and apparatus, for liquids or gases</t>
  </si>
  <si>
    <t>Centrifuges, incl. centrifugal dryers (excl. those for isotope separation); filtering or purifying machinery and apparatus, for liquids or gases; parts thereof (excl. artificial kidneys)</t>
  </si>
  <si>
    <t>842200000080</t>
  </si>
  <si>
    <t>8422</t>
  </si>
  <si>
    <t>Dishwashing machines; machinery for cleaning or drying bottles or other containers; machinery for filling, closing, sealing or labelling bottles, cans, boxes, bags or other containers; machinery for capsuling bottles, jars, tubes and similar containers; other packing or wrapping machinery (including heat-shrink wrapping machinery); machinery for aerating beverages</t>
  </si>
  <si>
    <t>Dish washing machines; machinery for cleaning or drying bottles or other containers; machinery for filling, closing, sealing or labelling bottles, cans, boxes, bags or other containers; machinery for capsuling bottles, jars, tubes and similar containers; other packing or wrapping machinery, incl. heat-shrink wrapping machinery; machinery for aerating beverages; parts thereof</t>
  </si>
  <si>
    <t>842300000080</t>
  </si>
  <si>
    <t>8423</t>
  </si>
  <si>
    <t>Weighing machinery (excluding balances of a sensitivity of 5 cg or better), including weight-operated counting or checking machines; weighing machine weights of all kinds</t>
  </si>
  <si>
    <t>Weighing machinery, incl. weight-operated counting or checking machines (excl. balances of a sensitivity of 5 cg or better); weighing machine weights of all kinds; parts thereof</t>
  </si>
  <si>
    <t>842400000080</t>
  </si>
  <si>
    <t>8424</t>
  </si>
  <si>
    <t>Mechanical appliances (whether or not hand-operated) for projecting, dispersing or spraying liquids or powders; fire extinguishers, whether or not charged; spray guns and similar appliances; steam or sandblasting machines and similar jet projecting machines</t>
  </si>
  <si>
    <t>Mechanical appliances, whether or not hand-operated, for projecting, dispersing or spraying liquids or powders, n.e.s.; fire extinguishers, charged or not (excl. fire-extinguishing bombs and grenades); spray guns and similar appliances (excl. electric machines and apparatus for hot spraying of metals or sintered metal carbides of heading 8515); steam or sand blasting machines and similar jet projecting machines; parts thereof, n.e.s.</t>
  </si>
  <si>
    <t>842500000080</t>
  </si>
  <si>
    <t>8425</t>
  </si>
  <si>
    <t>Pulley tackle and hoists other than skip hoists; winches and capstans; jacks</t>
  </si>
  <si>
    <t>Pulley tackle and hoists (other than skip hoists); winches and capstans; jacks</t>
  </si>
  <si>
    <t>842600000080</t>
  </si>
  <si>
    <t>8426</t>
  </si>
  <si>
    <t>Ships' derricks; cranes, including cable cranes; mobile lifting frames, straddle carriers and works trucks fitted with a crane</t>
  </si>
  <si>
    <t>Ships' derricks; cranes, incl. cable cranes (excl. wheel-mounted cranes and vehicle cranes for railways); mobile lifting frames, straddle carriers and works trucks fitted with a crane</t>
  </si>
  <si>
    <t>842700000080</t>
  </si>
  <si>
    <t>8427</t>
  </si>
  <si>
    <t>Fork-lift trucks; other works trucks fitted with lifting or handling equipment</t>
  </si>
  <si>
    <t>Fork-lift trucks; other works trucks fitted with lifting or handling equipment (excl. straddle carriers and works trucks fitted with a crane)</t>
  </si>
  <si>
    <t>842800000080</t>
  </si>
  <si>
    <t>8428</t>
  </si>
  <si>
    <t>Other lifting, handling, loading or unloading machinery (for example, lifts, escalators, conveyors, teleferics)</t>
  </si>
  <si>
    <t>Lifting, handling, loading or unloading machinery, e.g. lifts, escalators, conveyors, teleferics (excl. pulley tackle and hoists, winches and capstans, jacks, cranes of all kinds, mobile lifting frames and straddle carriers, works trucks fitted with a crane, fork-lift trucks and other works trucks fitted with lifting or handling equipment)</t>
  </si>
  <si>
    <t>842900000080</t>
  </si>
  <si>
    <t>8429</t>
  </si>
  <si>
    <t>Self-propelled bulldozers, angledozers, graders, levellers, scrapers, mechanical shovels, excavators, shovel loaders, tamping machines and road rollers</t>
  </si>
  <si>
    <t>843000000080</t>
  </si>
  <si>
    <t>8430</t>
  </si>
  <si>
    <t>Other moving, grading, levelling, scraping, excavating, tamping, compacting, extracting or boring machinery, for earth, minerals or ores; piledrivers and pile-extractors; snowploughs and snow-blowers</t>
  </si>
  <si>
    <t>Moving, grading, levelling, scraping, excavating, tamping, compacting, extracting or boring machinery, for earth, minerals or ores; pile-drivers and pile-extractors; snow-ploughs and snow-blowers (excl. those mounted on railway wagons, motor vehicle chassis or lorries, self-propelled machinery of heading 8429, lifting, handling, loading or unloading machinery of heading 8425 to 8428 and hand-operated tools)</t>
  </si>
  <si>
    <t>843100000080</t>
  </si>
  <si>
    <t>8431</t>
  </si>
  <si>
    <t>Parts suitable for use solely or principally with the machinery of headings 8425 to 8430</t>
  </si>
  <si>
    <t>Parts suitable for use solely or principally with the machinery of heading 8425 to 8430, n.e.s.</t>
  </si>
  <si>
    <t>843200000080</t>
  </si>
  <si>
    <t>8432</t>
  </si>
  <si>
    <t>Agricultural, horticultural or forestry machinery for soil preparation or cultivation; lawn or sports-ground rollers</t>
  </si>
  <si>
    <t>Agricultural, horticultural or forestry machinery for soil preparation or cultivation (excl. sprayers and dusters); lawn or sports-ground rollers; parts thereof</t>
  </si>
  <si>
    <t>843300000080</t>
  </si>
  <si>
    <t>8433</t>
  </si>
  <si>
    <t>Harvesting or threshing machinery, including straw or fodder balers; grass or hay mowers; machines for cleaning, sorting or grading eggs, fruit or other agricultural produce, other than machinery of heading 8437</t>
  </si>
  <si>
    <t>Harvesting or threshing machinery, incl. straw or fodder balers; grass or hay mowers; machines for cleaning, sorting or grading eggs, fruit or other agricultural produce; parts thereof (other than machines for cleaning, sorting or grading seed, grain or dried leguminous vegetables of heading 8437)</t>
  </si>
  <si>
    <t>843400000080</t>
  </si>
  <si>
    <t>8434</t>
  </si>
  <si>
    <t>Milking machines and dairy machinery</t>
  </si>
  <si>
    <t>Milking machines and dairy machinery (excl. refrigerating or heat treatment equipment, cream separators, clarifying centrifuges, filter presses and other filtering equipment); parts thereof</t>
  </si>
  <si>
    <t>843500000080</t>
  </si>
  <si>
    <t>8435</t>
  </si>
  <si>
    <t>Presses, crushers and similar machinery used in the manufacture of wine, cider, fruit juices or similar beverages</t>
  </si>
  <si>
    <t>Presses, crushers and similar machinery used in the manufacture of wine, cider, fruit juices or similar beverages (excl. machinery for the treatment of these beverages, incl. centrifuges, filter presses, other filtering equipment and domestic appliances); parts thereof</t>
  </si>
  <si>
    <t>843600000080</t>
  </si>
  <si>
    <t>8436</t>
  </si>
  <si>
    <t>Other agricultural, horticultural, forestry, poultry-keeping or bee-keeping machinery, including germination plant fitted with mechanical or thermal equipment; poultry incubators and brooders</t>
  </si>
  <si>
    <t>Agricultural, horticultural, forestry, poultry-keeping or bee-keeping machinery, incl. germination plant fitted with mechanical or thermal equipment; poultry incubators and brooders; parts thereof</t>
  </si>
  <si>
    <t>843700000080</t>
  </si>
  <si>
    <t>8437</t>
  </si>
  <si>
    <t>Machines for cleaning, sorting or grading seed, grain or dried leguminous vegetables; machinery used in the milling industry or for the working of cereals or dried leguminous vegetables, other than farm-type machinery</t>
  </si>
  <si>
    <t>Machines for cleaning, sorting or grading seed, grain or dried leguminous vegetables; machinery used in the milling industry or for the working of cereals or dried leguminous vegetables (excl. farm-type machinery, heat treatment equipment, centrifugal dryers and air filters); parts thereof</t>
  </si>
  <si>
    <t>843800000080</t>
  </si>
  <si>
    <t>8438</t>
  </si>
  <si>
    <t>Machinery, not specified or included elsewhere in this chapter, for the industrial preparation or manufacture of food or drink, other than machinery for the extraction or preparation of animal or fixed vegetable fats or oils</t>
  </si>
  <si>
    <t>Machinery, not specified or included elsewhere in this chapter, for the industrial preparation or manufacture of food or drink (other than machinery for the extraction or preparation of animal or fixed vegetable fats or oils); parts thereof</t>
  </si>
  <si>
    <t>843900000080</t>
  </si>
  <si>
    <t>8439</t>
  </si>
  <si>
    <t>Machinery for making pulp of fibrous cellulosic material or for making or finishing paper or paperboard</t>
  </si>
  <si>
    <t>Machinery for making pulp of fibrous cellulosic material or for making or finishing paper or paperboard (excl. autoclaves, boilers, dryers, other heating appliances and calenders); parts thereof</t>
  </si>
  <si>
    <t>844000000080</t>
  </si>
  <si>
    <t>8440</t>
  </si>
  <si>
    <t>Book-binding machinery, including book-sewing machines</t>
  </si>
  <si>
    <t>Book-binding machinery, incl. book-sewing machines (excl. machinery of heading 8441, general-purpose presses, printing machinery of heading 8443 and machines of uses ancillary to printing); parts thereof</t>
  </si>
  <si>
    <t>844100000080</t>
  </si>
  <si>
    <t>8441</t>
  </si>
  <si>
    <t>Other machinery for making up paper pulp, paper or paperboard, including cutting machines of all kinds</t>
  </si>
  <si>
    <t>Machinery for making up paper pulp, paper or paperboard, incl. cutting machines of all kinds, n.e.s.; parts thereof</t>
  </si>
  <si>
    <t>844200000080</t>
  </si>
  <si>
    <t>8442</t>
  </si>
  <si>
    <t>Machinery, apparatus and equipment (other than the machine-tools of headings 8456 to 8465), for type-founding or type-setting, for preparing or making printing blocks, plates, cylinders or other printing components; printing type, blocks, plates, cylinders and other printing components; blocks, plates, cylinders and lithographic stones, prepared for printing purposes (for example, planed, grained or polished)</t>
  </si>
  <si>
    <t>Machinery, apparatus and equipment (other than the machine-tools of heading 8456 to 8465), for type-founding or type-setting, for preparing or making printing blocks, plates, cylinders or other printing components; printing type, blocks, plates, cylinders and other printing components; blocks, plates, cylinders and lithographic stones, prepared for printing purposes, e.g. planed, grained or polished; parts thereof</t>
  </si>
  <si>
    <t>844300000080</t>
  </si>
  <si>
    <t>8443</t>
  </si>
  <si>
    <t>Printing machinery used for printing by means of the printing type, blocks, plates, cylinders and other printing components of heading 8442; ink-jet printing machines, other than those of heading 8471; machines for uses ancillary to printing</t>
  </si>
  <si>
    <t>Printing machinery used for printing by means of the printing type, blocks, plates, cylinders and other printing components of heading 8442 and ink-jet printing machines (excl. hectograph or stencil duplicating machines, addressing machines and other office printing machines of heading 8469 to 8472); machines for uses ancillary to printing, for the feeding, carriage or further processing of sheets or webs of paper; parts thereof</t>
  </si>
  <si>
    <t>844400000080</t>
  </si>
  <si>
    <t>8444 00</t>
  </si>
  <si>
    <t>Machines for extruding, drawing, texturing or cutting man-made textile materials</t>
  </si>
  <si>
    <t>844500000080</t>
  </si>
  <si>
    <t>8445</t>
  </si>
  <si>
    <t>Machines for preparing textile fibres; spinning, doubling or twisting machines and other machinery for producing textile yarns; textile reeling or winding (including weft-winding) machines and machines for preparing textile yarns for use on the machines of heading 8446 or 8447</t>
  </si>
  <si>
    <t>Machines for preparing textile fibres; spinning, doubling or twisting machines and other machinery for producing textile yarns (excl. machines of heading 8444); textile reeling or winding, incl. weft-winding, machines, and machines for preparing textile yarns for use on the machines of heading 8446 or 8447</t>
  </si>
  <si>
    <t>844600000080</t>
  </si>
  <si>
    <t>8446</t>
  </si>
  <si>
    <t>Weaving machines (looms)</t>
  </si>
  <si>
    <t>Weaving machines "looms"</t>
  </si>
  <si>
    <t>844700000080</t>
  </si>
  <si>
    <t>8447</t>
  </si>
  <si>
    <t>Knitting machines, stitch-bonding machines and machines for making gimped yarn, tulle, lace, embroidery, trimmings, braid or net and machines for tufting</t>
  </si>
  <si>
    <t>Knitting machines, stitch-bonding machines and machines for making gimped yarn, tulle, lace, embroidery, trimmings, braid or net and machines for tufting (excl. hem-stiching machines)</t>
  </si>
  <si>
    <t>844800000080</t>
  </si>
  <si>
    <t>8448</t>
  </si>
  <si>
    <t>Auxiliary machinery for use with machines of heading 8444, 8445, 8446 or 8447 (for example, dobbies, jacquards, automatic stop motions, shuttle changing mechanisms); parts and accessories suitable for use solely or principally with the machines of this heading or of heading 8444, 8445, 8446 or 8447 (for example, spindles and spindle flyers, card clothing, combs, extruding nipples, shuttles, healds and heald-frames, hosiery needles)</t>
  </si>
  <si>
    <t>Auxiliary machinery for use with machines of heading 8444, 8445, 8446 or 8447, e.g. dobbies, Jacquards, automatic stop motions, shuttle changing mechanisms; parts and accessories suitable for use solely or principally with the machines of this heading or of heading 8444, 8445, 8446 or 8447, e.g. spindles and spindle flyers, card clothing, combs, extruding nipples, shuttles, healds and heald-frames, hosiery needles</t>
  </si>
  <si>
    <t>844900000080</t>
  </si>
  <si>
    <t>8449 00</t>
  </si>
  <si>
    <t>Machinery for the manufacture or finishing of felt or non-wovens in the piece or in shapes, including machinery for making felt hats; blocks for making hats</t>
  </si>
  <si>
    <t>Machinery for the manufacture or finishing of felt or nonwovens in the piece or in shapes, incl. machinery for making felt hats; blocks for making hats; parts thereof (excl. machinery for preparing fibres for felt and calenders)</t>
  </si>
  <si>
    <t>845000000080</t>
  </si>
  <si>
    <t>8450</t>
  </si>
  <si>
    <t>Household or laundry-type washing machines, including machines which both wash and dry</t>
  </si>
  <si>
    <t>Household or laundry-type washing machines, incl. machines which both wash and dry; parts thereof</t>
  </si>
  <si>
    <t>845100000080</t>
  </si>
  <si>
    <t>8451</t>
  </si>
  <si>
    <t>Machinery (other than machines of heading 8450) for washing, cleaning, wringing, drying, ironing, pressing (including fusing presses), bleaching, dyeing, dressing, finishing, coating or impregnating textile yarns, fabrics or made-up textile articles and machines for applying the paste to the base fabric or other support used in the manufacture of floor coverings such as linoleum; machines for reeling, unreeling, folding, cutting or pinking textile fabrics</t>
  </si>
  <si>
    <t>Machinery (excl. of heading 8450) for washing, cleaning, wringing, drying, ironing, pressing incl. fusing presses, bleaching, dyeing, dressing, finishing, coating or impregnating textile yarns, fabrics or made-up textile articles and for applying paste to the base fabric or other support used in the manufacture of floor coverings like linoleum; machines for reeling, unreeling, folding, cutting or pinking textile fabrics; parts thereof</t>
  </si>
  <si>
    <t>845200000080</t>
  </si>
  <si>
    <t>8452</t>
  </si>
  <si>
    <t>Sewing machines, other than book-sewing machines of heading 8440; furniture, bases and covers specially designed for sewing machines; sewing machine needles</t>
  </si>
  <si>
    <t>Sewing machines (other than book-sewing machines of heading 8440); furniture, bases and covers specially designed for sewing machines; sewing machine needles; parts thereof</t>
  </si>
  <si>
    <t>845300000080</t>
  </si>
  <si>
    <t>8453</t>
  </si>
  <si>
    <t>Machinery for preparing, tanning or working hides, skins or leather or for making or repairing footwear or other articles of hides, skins or leather, other than sewing machines</t>
  </si>
  <si>
    <t>Machinery for preparing, tanning or working hides, skins or leather or for making or repairing footwear or other articles of hides, skins or leather (excl. drying machines, spray guns, machines for the dehairing of pigs, sewing machines and general purpose presses); parts thereof</t>
  </si>
  <si>
    <t>845400000080</t>
  </si>
  <si>
    <t>8454</t>
  </si>
  <si>
    <t>Converters, ladles, ingot moulds and casting machines, of a kind used in metallurgy or in metal foundries</t>
  </si>
  <si>
    <t>Converters, ladles, ingot moulds and casting machines of a kind used in metallurgy or in metal foundries (excl. metal powder presses); parts thereof</t>
  </si>
  <si>
    <t>845500000080</t>
  </si>
  <si>
    <t>8455</t>
  </si>
  <si>
    <t>Metal-rolling mills and rolls therefor</t>
  </si>
  <si>
    <t>Metal-rolling mills and rolls therefor; parts of metal-rolling mills</t>
  </si>
  <si>
    <t>845600000080</t>
  </si>
  <si>
    <t>8456</t>
  </si>
  <si>
    <t>Machine-tools for working any material by removal of material, by laser or other light or photon beam, ultrasonic, electrodischarge, electrochemical, electron beam, ionic-beam or plasma arc processes</t>
  </si>
  <si>
    <t>Machine-tools for working any material by removal of material, by laser or other light or photon beam, ultrasonic, electro-discharge, electro-chemical, electron beam, ionic-beam or plasma arc processes (excl. cleaning apparatus operated by ultrasonic processes, soldering and welding machines, incl. those which can be used for cutting, and material testing machines)</t>
  </si>
  <si>
    <t>845700000080</t>
  </si>
  <si>
    <t>8457</t>
  </si>
  <si>
    <t>Machining centres, unit construction machines (single station) and multi-station transfer machines, for working metal</t>
  </si>
  <si>
    <t>Machining centres, unit construction machines "single station" and multi-station transfer machines for working metal</t>
  </si>
  <si>
    <t>845800000080</t>
  </si>
  <si>
    <t>8458</t>
  </si>
  <si>
    <t>Lathes (including turning centres) for removing metal</t>
  </si>
  <si>
    <t>Lathes, incl. turning centres, for removing metal</t>
  </si>
  <si>
    <t>845900000080</t>
  </si>
  <si>
    <t>8459</t>
  </si>
  <si>
    <t>Machine-tools (including way-type unit head machines) for drilling, boring, milling, threading or tapping by removing metal, other than lathes (including turning centres) of heading No 8458</t>
  </si>
  <si>
    <t>Machine-tools, incl. way-type unit head machines, for drilling, boring, milling, threading or tapping (excl. lathes and turning centres of heading 8458, gear cutting machines of heading 8461 and hand-operated machines)</t>
  </si>
  <si>
    <t>846000000080</t>
  </si>
  <si>
    <t>8460</t>
  </si>
  <si>
    <t>Machine-tools for deburring, sharpening, grinding, honing, lapping, polishing or otherwise finishing metal or cermets by means of grinding stones, abrasives or polishing products, other than gear cutting, gear grinding or gear finishing machines of heading 8461</t>
  </si>
  <si>
    <t>Machine-tools for deburring, sharpening, grinding, honing, lapping, polishing or otherwise finishing metal, metal carbides or cermets by means of grinding stones, abrasives or polishing products (excl. gear cutting, gear grinding or gear finishing machines of heading 8461 and machines for working in the hand)</t>
  </si>
  <si>
    <t>846100000080</t>
  </si>
  <si>
    <t>8461</t>
  </si>
  <si>
    <t>Machine-tools for planing, shaping, slotting, broaching, gear cutting, gear grinding or gear finishing, sawing, cutting-off and other machine-tools working by removing metal or cermets, not elsewhere specified or included</t>
  </si>
  <si>
    <t>Machine-tools for planing, shaping, slotting, broaching, gear cutting, gear grinding or gear finishing, sawing, cutting-off and other machine-tools working by removing metal, sintered metal carbides or cermets, n.e.s.</t>
  </si>
  <si>
    <t>846200000080</t>
  </si>
  <si>
    <t>8462</t>
  </si>
  <si>
    <t>Machine-tools (including presses) for working metal by forging, hammering or die-stamping; machine-tools (including presses) for working metal by bending, folding, straightening, flattening, shearing, punching or notching; presses for working metal or metal carbides, not specified above</t>
  </si>
  <si>
    <t>Machine-tools, incl. presses, for working metal by forging, hammering or die-stamping; machine-tools, incl. presses, for working metal by bending, folding, straightening, flattening, shearing, punching or notching; presses for working metal or metal carbides, not specified above</t>
  </si>
  <si>
    <t>846300000080</t>
  </si>
  <si>
    <t>8463</t>
  </si>
  <si>
    <t>Other machine-tools for working metal or cermets, without removing material</t>
  </si>
  <si>
    <t>Machine-tools for working metal, sintered metal carbides or cermets, without removing material (excl. forging, bending, folding, straightening and flattening presses, shearing machines, punching or notching machines, presses and machines for working in the hand)</t>
  </si>
  <si>
    <t>846400000080</t>
  </si>
  <si>
    <t>8464</t>
  </si>
  <si>
    <t>Machine-tools for working stone, ceramics, concrete, asbestos-cement or like mineral materials or for cold-working glass</t>
  </si>
  <si>
    <t>Machine-tools for working stone, ceramics, concrete, asbestos-cement or like mineral materials or for cold-working glass (excl. machines for working in the hand)</t>
  </si>
  <si>
    <t>846500000080</t>
  </si>
  <si>
    <t>8465</t>
  </si>
  <si>
    <t>Machine-tools (including machines for nailing, stapling, glueing or otherwise assembling) for working wood, cork, bone, hard rubber, hard plastics or similar hard materials</t>
  </si>
  <si>
    <t>Machine-tools, incl. machines for nailing, stapling, glueing or otherwise assembling, for working wood, cork, bone, hard rubber, hard plastics or similar hard materials (excl. machines for working in the hand)</t>
  </si>
  <si>
    <t>846600000080</t>
  </si>
  <si>
    <t>8466</t>
  </si>
  <si>
    <t>Parts and accessories suitable for use solely or principally with the machines of heading Nos 8456 to 8465, including work or tool holders, self-opening dieheads, dividing heads and other special attachments for machine-tools; tool holders for any type of tool for working in the hand</t>
  </si>
  <si>
    <t>Parts and accessories suitable for use solely or principally with the machine-tools of heading 8456 to 8465, incl. work or tool holders, self-opening dieheads, dividing heads and other special attachments for machine-tools, n.e.s.; tool holders for any type of tool for working in the hand</t>
  </si>
  <si>
    <t>846700000080</t>
  </si>
  <si>
    <t>8467</t>
  </si>
  <si>
    <t>Tools for working in the hand, pneumatic, hydraulic or with self-contained electric or non-electric motor</t>
  </si>
  <si>
    <t>Tools for working in the hand, pneumatic, hydraulic or with self-contained electric or non-electric motor; parts thereof</t>
  </si>
  <si>
    <t>846800000080</t>
  </si>
  <si>
    <t>8468</t>
  </si>
  <si>
    <t>Machinery and apparatus for soldering, brazing or welding, whether or not capable of cutting, other than those of heading 8515; gas-operated surface tempering machines and appliances</t>
  </si>
  <si>
    <t>Machinery and apparatus for soldering, brazing or welding, whether or not capable of cutting (other than those of heading 8515); gas-operated surface tempering machines and appliances; parts thereof</t>
  </si>
  <si>
    <t>846900000080</t>
  </si>
  <si>
    <t>8469</t>
  </si>
  <si>
    <t>Typewriters other than printers of heading 8471; word-processing machines</t>
  </si>
  <si>
    <t>Typewriters and word-processing machines (excl. automatic data processing machines and units thereof of heading 8471 and laser, thermal and electrosensitive printers)</t>
  </si>
  <si>
    <t>847000000080</t>
  </si>
  <si>
    <t>8470</t>
  </si>
  <si>
    <t>Calculating machines and pocket-size data-recording, reproducing and displaying machines with calculating functions; accounting machines, postage-franking machines, ticket-issuing machines and similar machines, incorporating a calculating device; cash registers</t>
  </si>
  <si>
    <t>Calculating machines and pocket-size "dimensions &lt;= 170 mm x 100 mm x 45 mm" data recording, reproducing and displaying machines with calculating functions; accounting machines, postage-franking machines, ticket-issuing machines and similar machines, incorporating a calculating device; cash registers (excl. data processing machines of heading 8471 and automatic goods-vending machines)</t>
  </si>
  <si>
    <t>847100000080</t>
  </si>
  <si>
    <t>8471</t>
  </si>
  <si>
    <t>Automatic data-processing machines and units thereof; magnetic or optical readers, machines for transcribing data onto data media in coded form and machines for processing such data, not elsewhere specified or included</t>
  </si>
  <si>
    <t>Automatic data processing machines and units thereof; magnetic or optical readers, machines for transcribing data onto data media in coded form and machines for processing such data, n.e.s.</t>
  </si>
  <si>
    <t>847200000080</t>
  </si>
  <si>
    <t>8472</t>
  </si>
  <si>
    <t>Other office machines (for example, hectograph or stencil duplicating machines, addressing machines, automatic banknote dispensers, coin-sorting machines, coin-counting or wrapping machines, pencil-sharpening machines, perforating or stapling machines)</t>
  </si>
  <si>
    <t>Office machines, e.g. hectograph or stencil duplicating machines, addressing machines, automatic banknote dispensers, coin-sorting machines, coin-counting or wrapping machines, pencil-sharpening machines, perforating or stapling machines, n.e.s.</t>
  </si>
  <si>
    <t>847300000080</t>
  </si>
  <si>
    <t>8473</t>
  </si>
  <si>
    <t>Parts and accessories (other than covers, carrying cases and the like) suitable for use solely or principally with machines of headings 8469 to 8472</t>
  </si>
  <si>
    <t>Parts and accessories (other than covers, carrying cases and the like) suitable for use solely or principally with machines of heading 8469 to 8472, n.e.s.</t>
  </si>
  <si>
    <t>847400000080</t>
  </si>
  <si>
    <t>8474</t>
  </si>
  <si>
    <t>Machinery for sorting, screening, separating, washing, crushing, grinding, mixing or kneading earth, stone, ores or other mineral substances, in solid (including powder or paste) form; machinery for agglomerating, shaping or moulding solid mineral fuels, ceramic paste, unhardened cements, plastering materials or other mineral products in powder or paste form; machines for forming foundry moulds of sand</t>
  </si>
  <si>
    <t>Machinery for sorting, screening, separating, washing, crushing, grinding, mixing or kneading earth, stone, ores or other mineral substances, in solid, incl. powder or paste, form; machinery for agglomerating, shaping or moulding solid mineral fuels, ceramic paste, unhardened cements, plastering materials or other mineral products in powder or paste form; machines for forming foundry moulds of sand; parts thereof</t>
  </si>
  <si>
    <t>847500000080</t>
  </si>
  <si>
    <t>8475</t>
  </si>
  <si>
    <t>Machines for assembling electric or electronic lamps, tubes or valves or flashbulbs, in glass envelopes; machines for manufacturing or hot working glass or glassware</t>
  </si>
  <si>
    <t>Machines for assembling electric or electronic lamps, tubes or valves or flashbulbs, in glass envelopes; machines for manufacturing or hot working glass or glassware (excl. furnaces and heating apparatus for manufacturing toughened glass); parts thereof</t>
  </si>
  <si>
    <t>847600000080</t>
  </si>
  <si>
    <t>8476</t>
  </si>
  <si>
    <t>Automatic goods-vending machines (for example, postage stamp, cigarette, food or beverage machines), including money-changing machines</t>
  </si>
  <si>
    <t>Automatic goods-vending machines, e.g. postage stamp, cigarette, food or beverage machines, incl. money-changing machines; parts thereof</t>
  </si>
  <si>
    <t>847700000080</t>
  </si>
  <si>
    <t>8477</t>
  </si>
  <si>
    <t>Machinery for working rubber or plastics or for the manufacture of products from these materials, not specified or included elsewhere in this chapter</t>
  </si>
  <si>
    <t>Machinery for working rubber or plastics or for the manufacture of products from these materials, not specified or included elsewhere in this chapter, parts thereof</t>
  </si>
  <si>
    <t>847800000080</t>
  </si>
  <si>
    <t>8478</t>
  </si>
  <si>
    <t>Machinery for preparing or making up tobacco, not specified or included elsewhere in this chapter</t>
  </si>
  <si>
    <t>Machinery for preparing or making up tobacco, not specified or included elsewhere in this chapter; parts thereof</t>
  </si>
  <si>
    <t>847900000080</t>
  </si>
  <si>
    <t>8479</t>
  </si>
  <si>
    <t>Machines and mechanical appliances having individual functions, not specified or included elsewhere in this chapter</t>
  </si>
  <si>
    <t>Machines and mechanical appliances having individual functions, not specified or included elsewhere in this chapter; parts thereof</t>
  </si>
  <si>
    <t>848000000080</t>
  </si>
  <si>
    <t>8480</t>
  </si>
  <si>
    <t>Moulding boxes for metal foundry; mould bases; moulding patterns; moulds for metal (other than ingot moulds), metal carbides, glass, mineral materials, rubber or plastics</t>
  </si>
  <si>
    <t>Moulding boxes for metal foundry; mould bases; moulding patterns; moulds for metal (other than ingot moulds), metal carbides, glass, mineral materials, rubber or plastics (excl. moulds of graphite or other carbons, ceramic or glass moulds and linotype moulds or matrices)</t>
  </si>
  <si>
    <t>848100000080</t>
  </si>
  <si>
    <t>8481</t>
  </si>
  <si>
    <t>Taps, cocks, valves and similar appliances for pipes, boiler shells, tanks, vats or the like, including pressure-reducing valves and thermostatically controlled valves</t>
  </si>
  <si>
    <t>Taps, cocks, valves and similar appliances for pipes, boiler shells, tanks, vats or the like, incl. pressure-reducing valves and thermostatically controlled valves; parts thereof</t>
  </si>
  <si>
    <t>848200000080</t>
  </si>
  <si>
    <t>8482</t>
  </si>
  <si>
    <t>Ball or roller bearings</t>
  </si>
  <si>
    <t>Ball or roller bearings (excl. steel balls of heading 7326); parts thereof</t>
  </si>
  <si>
    <t>848300000080</t>
  </si>
  <si>
    <t>8483</t>
  </si>
  <si>
    <t>Transmission shafts (including cam shafts and crank shafts) and cranks; bearing housings and plain shaft bearings; gears and gearing; ball or roller screws; gear boxes and other speed changers, including torque converters; flywheels and pulleys, including pulley blocks; clutches and shaft couplings (including universal joints)</t>
  </si>
  <si>
    <t>Transmission shafts, incl. camshafts and crankshafts, and cranks; bearing housings and plain shaft bearings for machines; gears and gearing; ball or roller screws, gear boxes and other speed changers, incl. torque converters; flywheels and pulleys, incl. pulley blocks, clutches and shaft couplings, incl. universal joints; parts thereof</t>
  </si>
  <si>
    <t>848400000080</t>
  </si>
  <si>
    <t>8484</t>
  </si>
  <si>
    <t>Gaskets and similar joints of metal sheeting combined with other material or of two or more layers of metal; sets or assortments of gaskets and similar joints, dissimilar in composition, put up in pouches, envelopes or similar packings; mechanical seals</t>
  </si>
  <si>
    <t>848500000080</t>
  </si>
  <si>
    <t>8485</t>
  </si>
  <si>
    <t>Machinery parts, not containing electrical connectors, insulators, coils, contacts or other electrical features, not specified or included elsewhere in this chapter</t>
  </si>
  <si>
    <t>Machinery parts not specified or included elsewhere in this chapter (excl. parts containing electrical connectors, insulators, coils, contacts or other electrical features)</t>
  </si>
  <si>
    <t>850100000080</t>
  </si>
  <si>
    <t>850020000090</t>
  </si>
  <si>
    <t>8501</t>
  </si>
  <si>
    <t>Electric motors and generators (excluding generating sets)</t>
  </si>
  <si>
    <t>Electric motors and generators (excl. generating sets)</t>
  </si>
  <si>
    <t>850200000080</t>
  </si>
  <si>
    <t>8502</t>
  </si>
  <si>
    <t>Electric generating sets and rotary converters</t>
  </si>
  <si>
    <t>850300000080</t>
  </si>
  <si>
    <t>8503 00</t>
  </si>
  <si>
    <t>Parts suitable for use solely or principally with the machines of heading No 8501 or 8502</t>
  </si>
  <si>
    <t>Parts suitable for use solely or principally with electric motors and generators, electric generating sets and rotary converters, n.e.s.</t>
  </si>
  <si>
    <t>850400000080</t>
  </si>
  <si>
    <t>8504</t>
  </si>
  <si>
    <t>Electrical transformers, static converters (for example, rectifiers) and inductors</t>
  </si>
  <si>
    <t>Electrical transformers, static converters, e.g. rectifiers, and inductors; parts thereof</t>
  </si>
  <si>
    <t>850500000080</t>
  </si>
  <si>
    <t>8505</t>
  </si>
  <si>
    <t>Electro-magnets; permanent magnets and articles intended to become permanent magnets after magnetisation; electromagnetic or permanent magnet chucks, clamps and similar holding devices; electromagnetic couplings, clutches and brakes; electromagnetic lifting heads</t>
  </si>
  <si>
    <t>Electro-magnets (excl. magnets for medical use); permanent magnets and articles intended to become permanent magnets after magnetization; electro-magnetic or permanent magnet chucks, clamps and similar holding devices; electro-magnetic couplings, clutches and brakes; electro-magnetic lifting heads; parts thereof</t>
  </si>
  <si>
    <t>850600000080</t>
  </si>
  <si>
    <t>8506</t>
  </si>
  <si>
    <t>Primary cells and primary batteries</t>
  </si>
  <si>
    <t>Primary cells and primary batteries, electrical; parts thereof (excl. spent)</t>
  </si>
  <si>
    <t>850700000080</t>
  </si>
  <si>
    <t>8507</t>
  </si>
  <si>
    <t>Electric accumulators, including separators therefor, whether or not rectangular (including square)</t>
  </si>
  <si>
    <t>Electric accumulators, incl. separators therefor, whether or not rectangular or square; parts thereof (excl. spent and those of unhardened rubber or textiles)</t>
  </si>
  <si>
    <t>850900000080</t>
  </si>
  <si>
    <t>8509</t>
  </si>
  <si>
    <t>Electromechanical domestic appliances, with self-contained electric motor</t>
  </si>
  <si>
    <t>Electro-mechanical domestic appliances, with self-contained electric motor; parts thereof</t>
  </si>
  <si>
    <t>851000000080</t>
  </si>
  <si>
    <t>8510</t>
  </si>
  <si>
    <t>Shavers, hair clippers and hair-removing appliances, with self-contained electric motor</t>
  </si>
  <si>
    <t>Electric shavers, hair clippers and hair-removing appliances, with self-contained electric motor; parts thereof</t>
  </si>
  <si>
    <t>851100000080</t>
  </si>
  <si>
    <t>8511</t>
  </si>
  <si>
    <t>Electrical ignition or starting equipment of a kind used for spark-ignition or compression-ignition internal combustion engines (for example, ignition magnetos, magneto-dynamos, ignition coils, sparking plugs and glow plugs, starter motors); generators (for example, dynamos, alternators) and cut-outs of a kind used in conjunction with such engines</t>
  </si>
  <si>
    <t>Electrical ignition or starting equipment of a kind used for spark-ignition or compression-ignition internal combustion engines, e.g. ignition magnetos, magneto-dynamos, ignition coils, sparking plugs, glow plugs and starter motors; generators, e.g. dynamos and alternators, and cut-outs of a kind used in conjunction with such engines; parts thereof</t>
  </si>
  <si>
    <t>851200000080</t>
  </si>
  <si>
    <t>8512</t>
  </si>
  <si>
    <t>Electrical lighting or signalling equipment (excluding articles of heading 8539), windscreen wipers, defrosters and demisters, of a kind used for cycles or motor vehicles</t>
  </si>
  <si>
    <t>Electrical lighting or signalling equipment (excl. lamps of heading 8539), windscreen wipers, defrosters and demisters, of a kind used for cycles or motor vehicles; parts thereof</t>
  </si>
  <si>
    <t>851300000080</t>
  </si>
  <si>
    <t>8513</t>
  </si>
  <si>
    <t>Portable electric lamps designed to function by their own source of energy (for example, dry batteries, accumulators, magnetos), other than lighting equipment of heading 8512</t>
  </si>
  <si>
    <t>Portable electric lamps designed to function by their own source of energy, e.g. dry batteries, accumulators and magnetos; parts thereof (excl. lighting equipment of heading 8512)</t>
  </si>
  <si>
    <t>851400000080</t>
  </si>
  <si>
    <t>8514</t>
  </si>
  <si>
    <t>Industrial or laboratory electric furnaces and ovens (including those functioning by induction or dielectric loss); other industrial or laboratory equipment for the heat treatment of materials by induction or dielectric loss</t>
  </si>
  <si>
    <t>Industrial or laboratory electric furnaces and ovens, incl. those functioning by induction or dielectric loss; other industrial or laboratory equipment for the heat treatment of materials by induction or dielectric loss; parts thereof</t>
  </si>
  <si>
    <t>851500000080</t>
  </si>
  <si>
    <t>8515</t>
  </si>
  <si>
    <t>Electric (including electrically heated gas), laser or other light or photon beam, ultrasonic, electron beam, magnetic pulse or plasma arc soldering, brazing or welding machines and apparatus, whether or not capable of cutting; electric machines and apparatus for hot spraying of metals or cermets</t>
  </si>
  <si>
    <t>Electric, incl. electrically heated gas, laser or other light or photon beam, ultrasonic, electron beam, magnetic pulse or plasma arc soldering, brazing or welding machines and apparatus, whether or not capable of cutting; electric machines and apparatus for hot spraying of metals, metal carbides or cermets; parts thereof (excl. guns for spraying hot materials of heading 8424)</t>
  </si>
  <si>
    <t>851600000080</t>
  </si>
  <si>
    <t>8516</t>
  </si>
  <si>
    <t>Electric instantaneous or storage water heaters and immersion heaters; electric space heating apparatus and soil heating apparatus; electrothermic hair-dressing apparatus (for example, hair dryers, hair curlers, curling tong heaters) and hand dryers; electric smoothing irons; other electrothermic appliances of a kind used for domestic purposes; electric heating resistors, other than those of heading 8545</t>
  </si>
  <si>
    <t>Electric instantaneous or storage water heaters and immersion heaters; electric space heating apparatus and soil heating apparatus; electro-thermic hair-dressing apparatus, e.g. hair dryers, hair curlers and curling tong heaters, and hand dryers; electric smoothing irons; other electro-thermic appliances of a kind used for domestic purposes; electric heating resistors (other than those of heading 8545); parts thereof</t>
  </si>
  <si>
    <t>851700000080</t>
  </si>
  <si>
    <t>8517</t>
  </si>
  <si>
    <t>Electrical apparatus for line telephony or line telegraphy, including line telephone sets with cordless handsets and telecommunication apparatus for carrier-current line systems or for digital line systems; videophones</t>
  </si>
  <si>
    <t>Electrical apparatus for line telephony or line telegraphy, incl. line telephone sets with cordless handsets and telecommunication apparatus for carrier-current line systems or for digital line systems; videophones; parts thereof</t>
  </si>
  <si>
    <t>851800000080</t>
  </si>
  <si>
    <t>8518</t>
  </si>
  <si>
    <t>Microphones and stands therefor; loudspeakers, whether or not mounted in their enclosures; headphones and earphones, whether or not combined with a microphone, and sets consisting of a microphone and one or more loudspeakers; audio-frequency electric amplifiers; electric sound amplifier sets</t>
  </si>
  <si>
    <t>Microphones and stands therefor (excl. cordless microphones with built-in transmitter); loudspeakers, whether or not mounted in their enclosures; headphones and earphones, whether or not combined with a microphone, and sets consisting of a microphone and one or more loudspeakers (excl. telephone sets, hearing aids and helmets with built-in headphones, whether or not incorporating a microphone); audio-frequency electric amplifiers; electric sound amplifier sets; parts thereof</t>
  </si>
  <si>
    <t>851900000080</t>
  </si>
  <si>
    <t>8519</t>
  </si>
  <si>
    <t>Turntables (record-decks), record-players, cassette-players and other sound reproducing apparatus, not incorporating a sound recording device</t>
  </si>
  <si>
    <t>Turntables "record-decks", record-players, cassette-players and other sound reproducing apparatus, not incorporating a sound recording device (excl. those combined with radio-broadcast receivers or television receivers)</t>
  </si>
  <si>
    <t>852000000080</t>
  </si>
  <si>
    <t>8520</t>
  </si>
  <si>
    <t>Magnetic tape recorders and other sound recording apparatus, whether or not incorporating a sound reproducing device</t>
  </si>
  <si>
    <t>Magnetic tape recorders and other sound recording apparatus whether or not incorporating a sound reproducing device</t>
  </si>
  <si>
    <t>852100000080</t>
  </si>
  <si>
    <t>8521</t>
  </si>
  <si>
    <t>Video recording or reproducing apparatus, whether or not incorporating a video tuner</t>
  </si>
  <si>
    <t>Video recording or reproducing apparatus, whether or not incorporating a video tuner (excl. video camera recorders)</t>
  </si>
  <si>
    <t>852200000080</t>
  </si>
  <si>
    <t>8522</t>
  </si>
  <si>
    <t>Parts and accessories suitable for use solely or principally with the apparatus of headings 8519 to 8521</t>
  </si>
  <si>
    <t>Parts and accessories suitable for use solely or principally with sound reproducing and recording apparatus and with video equipment for recording and reproducing pictures and sound</t>
  </si>
  <si>
    <t>852300000080</t>
  </si>
  <si>
    <t>8523</t>
  </si>
  <si>
    <t>Prepared unrecorded media for sound recording or similar recording of other phenomena, other than products of Chapter 37</t>
  </si>
  <si>
    <t>Prepared unrecorded media for sound recording or similar recording of other phenomena (excl. products of chapter 37)</t>
  </si>
  <si>
    <t>852400000080</t>
  </si>
  <si>
    <t>8524</t>
  </si>
  <si>
    <t>Records, tapes and other recorded media for sound or other similarly recorded phenomena, including matrices and masters for the production of records, but excluding products of Chapter 37</t>
  </si>
  <si>
    <t>Records, tapes and other recorded media for sound or other similarly recorded phenomena, incl. matrices and masters for the production of records (excl. products of chapter 37)</t>
  </si>
  <si>
    <t>852500000080</t>
  </si>
  <si>
    <t>8525</t>
  </si>
  <si>
    <t>Transmission apparatus for radio-telephony, radio-telegraphy, radio-broadcasting or television, whether or not incorporating reception apparatus or sound recording or reproducing apparatus; television cameras; still image video cameras and other video camera recorders; digital cameras</t>
  </si>
  <si>
    <t>852600000080</t>
  </si>
  <si>
    <t>8526</t>
  </si>
  <si>
    <t>Radar apparatus, radio navigational aid apparatus and radio remote control apparatus</t>
  </si>
  <si>
    <t>852700000080</t>
  </si>
  <si>
    <t>8527</t>
  </si>
  <si>
    <t>Reception apparatus for radio-telephony, radio-telegraphy or radio-broadcasting, whether or not combined, in the same housing, with sound recording or reproducing apparatus or a clock</t>
  </si>
  <si>
    <t>852800000080</t>
  </si>
  <si>
    <t>8528</t>
  </si>
  <si>
    <t>Reception apparatus for television, whether or not incorporating radio-broadcast receivers or sound or video recording or reproducing apparatus; video monitors and video projectors</t>
  </si>
  <si>
    <t>Television receivers, whether or not incorporating radio-broadcast receivers or sound or video recording or reproducing apparatus; video monitors and video projectors</t>
  </si>
  <si>
    <t>852900000080</t>
  </si>
  <si>
    <t>8529</t>
  </si>
  <si>
    <t>Parts suitable for use solely or principally with the apparatus of headings 8525 to 8528</t>
  </si>
  <si>
    <t>Parts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t>
  </si>
  <si>
    <t>853000000080</t>
  </si>
  <si>
    <t>8530</t>
  </si>
  <si>
    <t>Electrical signalling, safety or traffic control equipment for railways, tramways, roads, inland waterways parking facilities, port installations or airfields (other than those of heading 8608)</t>
  </si>
  <si>
    <t>Electrical signalling, safety or traffic control equipment for railways, tramways, roads, inland waterways parking facilities, port installations or airfields (excl. mechanical or electromechanical equipment of heading 8608); parts thereof</t>
  </si>
  <si>
    <t>853100000080</t>
  </si>
  <si>
    <t>8531</t>
  </si>
  <si>
    <t>Electric sound or visual signalling apparatus (for example, bells, sirens, indicator panels, burglar or fire alarms), other than those of heading 8512 or 8530</t>
  </si>
  <si>
    <t>Electric sound or visual signalling apparatus, e.g. bells, sirens, indicator panels, burglar or fire alarms (excl. those for cycles, motor vehicles and traffic signalling); parts thereof</t>
  </si>
  <si>
    <t>853200000080</t>
  </si>
  <si>
    <t>8532</t>
  </si>
  <si>
    <t>Electrical capacitors, fixed, variable or adjustable (pre-set)</t>
  </si>
  <si>
    <t>Electrical capacitors, fixed, variable or adjustable "pre-set"; parts thereof</t>
  </si>
  <si>
    <t>853300000080</t>
  </si>
  <si>
    <t>8533</t>
  </si>
  <si>
    <t>Electrical resistors (including rheostats and potentiometers), other than heating resistors</t>
  </si>
  <si>
    <t>Electrical resistors, incl. rheostats and potentiometers (excl. heating resistors); parts thereof</t>
  </si>
  <si>
    <t>853400000080</t>
  </si>
  <si>
    <t>8534 00</t>
  </si>
  <si>
    <t>Printed circuits</t>
  </si>
  <si>
    <t>853500000080</t>
  </si>
  <si>
    <t>8535</t>
  </si>
  <si>
    <t>Electrical apparatus for switching or protecting electrical circuits, or for making connections to or in electrical circuits (for example, switches, fuses, lightning arresters, voltage limiters, surge suppressors, plugs, junction boxes), for a voltage exceeding 1 000 V</t>
  </si>
  <si>
    <t>Electrical apparatus for switching or protecting electrical circuits, or for making connections to or in electrical circuits, e.g., switches, fuses, lightning arresters, voltage limiters, surge suppressors, plugs and junction boxes, for a voltage &gt; 1.000 V (excl. control desks, cabinets, panels etc. of heading 8537)</t>
  </si>
  <si>
    <t>853600000080</t>
  </si>
  <si>
    <t>8536</t>
  </si>
  <si>
    <t>Electrical apparatus for switching or protecting electrical circuits, or for making connections to or in electrical circuits (for example, switches, relays, fuses, surge suppressors, plugs, sockets, lamp-holders, junction boxes), for a voltage not exceeding 1 000 V</t>
  </si>
  <si>
    <t>Electrical apparatus for switching or protecting electrical circuits, or for making connections to or in electrical circuits, e.g., switches, relays, fuses, surge suppressors, plugs, sockets, lamp-holders and junction boxes, for a voltage &lt;= 1.000 V (excl. control desks, cabinets, panels etc. of heading 8537)</t>
  </si>
  <si>
    <t>853700000080</t>
  </si>
  <si>
    <t>8537</t>
  </si>
  <si>
    <t>Boards, panels, consoles, desks, cabinets and other bases, equipped with two or more apparatus of heading 8535 or 8536, for electric control or the distribution of electricity, including those incorporating instruments or apparatus of Chapter 90, and numerical control apparatus, other than switching apparatus of heading 8517</t>
  </si>
  <si>
    <t>Boards, panels, consoles, desks, cabinets and other bases, equipped with two or more apparatus of heading 8535 or 8536, for electric control or the distribution of electricity, incl. those incorporating instruments or apparatus of chapter 90, and numerical control apparatus (excl. switching apparatus for line telephony or line telegraphy)</t>
  </si>
  <si>
    <t>853800000080</t>
  </si>
  <si>
    <t>8538</t>
  </si>
  <si>
    <t>Parts suitable for use solely or principally with the apparatus of heading 8535, 8536 or 8537</t>
  </si>
  <si>
    <t>Parts suitable for use solely or principally with the apparatus of heading 8535, 8536 or 8537, n.e.s.</t>
  </si>
  <si>
    <t>853900000080</t>
  </si>
  <si>
    <t>8539</t>
  </si>
  <si>
    <t>Electric filament or discharge lamps, including sealed-beam lamp units and ultraviolet or infrared lamps; arc-lamps</t>
  </si>
  <si>
    <t>Electric filament or discharge lamps, incl. sealed beam lamp units and ultra-violet or infra-red lamps; arc-lamps; parts thereof</t>
  </si>
  <si>
    <t>854000000080</t>
  </si>
  <si>
    <t>8540</t>
  </si>
  <si>
    <t>Thermionic, cold cathode or photocathode valves and tubes (for example, vacuum or vapour or gas filled valves and tubes, mercury arc rectifying valves and tubes, cathode-ray tubes, television camera tubes)</t>
  </si>
  <si>
    <t>Thermionic, cold cathode or photocathode valves and tubes, e.g. vacuum or vapour or gas filled valves and tubes, mercury arc rectifying valves and tubes, cathode-ray tubes and television camera tubes; parts thereof</t>
  </si>
  <si>
    <t>854100000080</t>
  </si>
  <si>
    <t>8541</t>
  </si>
  <si>
    <t>Diodes, transistors and similar semiconductor devices; photosensitive semiconductor devices, including photovoltaic cells whether or not assembled in modules or made-up into panels; light-emitting diodes; mounted piezo-electric crystals</t>
  </si>
  <si>
    <t>Diodes, transistors and similar semiconductor devices; photosensitive semiconductor devices, incl. photovoltaic cells whether or not assembled in modules or made-up into panels (excl. photovotaic generators); light emitting diodes; mounted piezo-electric crystals; parts thereof</t>
  </si>
  <si>
    <t>854200000080</t>
  </si>
  <si>
    <t>8542</t>
  </si>
  <si>
    <t>Electronic integrated circuits and microassemblies</t>
  </si>
  <si>
    <t>854300000080</t>
  </si>
  <si>
    <t>8543</t>
  </si>
  <si>
    <t>Electrical machines and apparatus, having individual functions, not specified or included elsewhere in this chapter</t>
  </si>
  <si>
    <t>Electrical machines and apparatus, having individual functions, not specified or included elsewhere in this chapter; parts thereof</t>
  </si>
  <si>
    <t>854400000080</t>
  </si>
  <si>
    <t>8544</t>
  </si>
  <si>
    <t>Insulated (including enamelled or anodised) wire, cable (including coaxial cable) and other insulated electric conductors, whether or not fitted with connectors; optical fibre cables, made-up of individually sheathed fibres, whether or not assembled with electric conductors or fitted with connectors</t>
  </si>
  <si>
    <t>Insulated "incl. enamelled or anodised" wire, cable "incl. coaxial cable" and other insulated electric conductors, whether or not fitted with connectors; optical fibre cables, made-up of individually sheathed fibres, whether or not assembled with electric conductors or fitted with connectors</t>
  </si>
  <si>
    <t>854500000080</t>
  </si>
  <si>
    <t>8545</t>
  </si>
  <si>
    <t>Carbon electrodes, carbon brushes, lamp carbons, battery carbons and other articles of graphite or other carbon, with or without metal, of a kind used for electrical purposes</t>
  </si>
  <si>
    <t>854600000080</t>
  </si>
  <si>
    <t>8546</t>
  </si>
  <si>
    <t>Electrical insulators of any material</t>
  </si>
  <si>
    <t>Electrical insulators of any material (excl. insulating fittings)</t>
  </si>
  <si>
    <t>854700000080</t>
  </si>
  <si>
    <t>8547</t>
  </si>
  <si>
    <t>Insulating fittings for electrical machines, appliances or equipment, being fittings wholly of insulating material apart from any minor components of metal (for example, threaded sockets) incorporated during moulding solely for purposes of assembly, other than insulators of heading 8546; electrical conduit tubing and joints therefor, of base metal lined with insulating material</t>
  </si>
  <si>
    <t>Insulating fittings for electrical machines, appliances or equipment, being fittings wholly of insulating material apart from any minor components of metal, e.g., threaded sockets, incorporated during moulding solely for purposes of assembly (other than insulators of heading 8546); electrical conduit tubing and joints therefor, of base metal lined with insulating material</t>
  </si>
  <si>
    <t>854800000080</t>
  </si>
  <si>
    <t>8548</t>
  </si>
  <si>
    <t>Waste and scrap of primary cells, primary batteries and electric accumulators; spent primary cells, spent primary batteries and spent electric accumulators; electrical parts of machinery or apparatus, not specified or included elsewhere in this chapter</t>
  </si>
  <si>
    <t>Waste and scrap of primary cells, primary batteries and electric accumulators; spent primary cells, spent primary batteries and spent electric accumulators; electrical parts of machinery or apparatus, not specified or included elsewhere in chapter 85</t>
  </si>
  <si>
    <t>860100000080</t>
  </si>
  <si>
    <t>860020000090</t>
  </si>
  <si>
    <t>8601</t>
  </si>
  <si>
    <t>Rail locomotives powered from an external source of electricity or by electric accumulators</t>
  </si>
  <si>
    <t>860200000080</t>
  </si>
  <si>
    <t>8602</t>
  </si>
  <si>
    <t>Other rail locomotives; locomotive tenders</t>
  </si>
  <si>
    <t>Rail locomotives (excl. those powered from an external source of electricity or by accumulators); locomotive tenders</t>
  </si>
  <si>
    <t>860300000080</t>
  </si>
  <si>
    <t>8603</t>
  </si>
  <si>
    <t>Self-propelled railway or tramway coaches, vans and trucks, other than those of heading 8604</t>
  </si>
  <si>
    <t>Self-propelled railway or tramway coaches, vans and trucks (excl. those of heading 8604)</t>
  </si>
  <si>
    <t>860400000080</t>
  </si>
  <si>
    <t>8604 00</t>
  </si>
  <si>
    <t>Railway or tramway maintenance or service vehicles, whether or not self-propelled (for example, workshops, cranes, ballast tampers, trackliners, testing coaches and track inspection vehicles)</t>
  </si>
  <si>
    <t>Railway or tramway maintenance or service vehicles, whether or not self-propelled, e.g., workshops, cranes, ballast tampers, trackliners, testing coaches and track inspection vehicles</t>
  </si>
  <si>
    <t>860500000080</t>
  </si>
  <si>
    <t>8605 00</t>
  </si>
  <si>
    <t>Railway or tramway passenger coaches, not self-propelled; luggage vans, post office coaches and other special purpose railway or tramway coaches, not self-propelled (excluding those of heading 8604)</t>
  </si>
  <si>
    <t>Railway or tramway passenger coaches, luggage vans, post office coaches and other special purpose railway or tramway coaches (excl. self-propelled railway or tramway coaches, vans and trucks, railway or tramway maintenance or service vehicles and goods vans and wagons)</t>
  </si>
  <si>
    <t>860600000080</t>
  </si>
  <si>
    <t>8606</t>
  </si>
  <si>
    <t>Railway or tramway goods vans and wagons, not self-propelled</t>
  </si>
  <si>
    <t>Railway or tramway goods vans and wagons (excl. self-propelled and luggage vans and post office coaches)</t>
  </si>
  <si>
    <t>860700000080</t>
  </si>
  <si>
    <t>8607</t>
  </si>
  <si>
    <t>Parts of railway or tramway locomotives or rolling-stock</t>
  </si>
  <si>
    <t>Parts of railway or tramway locomotives or rolling-stock, n.e.s.</t>
  </si>
  <si>
    <t>860800000080</t>
  </si>
  <si>
    <t>8608 00</t>
  </si>
  <si>
    <t>Railway or tramway track fixtures and fittings; mechanical (including electromechanical) signalling, safety or traffic control equipment for railways, tramways, roads, inland waterways, parking facilities, port installations or airfields; parts of the foregoing</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</si>
  <si>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</si>
  <si>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860900000080</t>
  </si>
  <si>
    <t>8609 00</t>
  </si>
  <si>
    <t>Containers (including containers for the transport of fluids) specially designed and equipped for carriage by one or more modes of transport</t>
  </si>
  <si>
    <t>Containers, incl. containers for the transport of fluids, specially designed and equipped for carriage by one or more modes of transport</t>
  </si>
  <si>
    <t>870100000080</t>
  </si>
  <si>
    <t>870020000090</t>
  </si>
  <si>
    <t>8701</t>
  </si>
  <si>
    <t>Tractors (other than tractors of heading 8709)</t>
  </si>
  <si>
    <t>870200000080</t>
  </si>
  <si>
    <t>8702</t>
  </si>
  <si>
    <t>Motor vehicles for the transport of 10 or more persons, including the driver</t>
  </si>
  <si>
    <t>Motor vehicles for the transport of &gt;= 10 persons, incl. driver</t>
  </si>
  <si>
    <t>870300000080</t>
  </si>
  <si>
    <t>8703</t>
  </si>
  <si>
    <t>Motor cars and other motor vehicles principally designed for the transport of persons (other than those of heading 8702), including station wagons and racing cars</t>
  </si>
  <si>
    <t>Motor cars and other motor vehicles principally designed for the transport of persons, incl. station wagons and racing cars (excl. motor vehicles of heading 8702)</t>
  </si>
  <si>
    <t>870400000080</t>
  </si>
  <si>
    <t>8704</t>
  </si>
  <si>
    <t>Motor vehicles for the transport of goods</t>
  </si>
  <si>
    <t>Motor vehicles for the transport of goods, incl. chassis with engine and cab</t>
  </si>
  <si>
    <t>870500000080</t>
  </si>
  <si>
    <t>8705</t>
  </si>
  <si>
    <t>Special purpose motor vehicles, other than those principally designed for the transport of persons or goods (for example, breakdown lorries, crane lorries, fire-fighting vehicles, concrete-mixer lorries, road sweeper lorries, spraying lorries, mobile workshops, mobile radiological units)</t>
  </si>
  <si>
    <t>Special purpose motor vehicles (other than those principally designed for the transport of persons or goods), e.g. breakdown lorries, crane lorries, fire fighting vehicles, concrete-mixer lorries, road sweeper lorries, spraying lorries, mobile workshops and mobile radiological units</t>
  </si>
  <si>
    <t>870600000080</t>
  </si>
  <si>
    <t>8706 00</t>
  </si>
  <si>
    <t>Chassis fitted with engines, for the motor vehicles of headings 8701 to 8705</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</si>
  <si>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t>
  </si>
  <si>
    <t>870700000080</t>
  </si>
  <si>
    <t>8707</t>
  </si>
  <si>
    <t>Bodies (including cabs), for the motor vehicles of headings 8701 to 8705</t>
  </si>
  <si>
    <t>Bodies, incl. cabs, for tractors, motor vehicles for the transport of ten or more persons, motor cars and other motor vehicles principally designed for the transport of persons, motor vehicles for the transport of goods and special purpose motor vehicles of heading 8701 to 8705</t>
  </si>
  <si>
    <t>870800000080</t>
  </si>
  <si>
    <t>8708</t>
  </si>
  <si>
    <t>Parts and accessories of the motor vehicles of heading 8701 to 8705</t>
  </si>
  <si>
    <t>Parts and accessories for tractors, motor vehicles for the transport of ten or more persons, motor cars and other motor vehicles principally designed for the transport of persons, motor vehicles for the transport of goods and special purpose motor vehicles of heading 8701 to 8705, n.e.s.</t>
  </si>
  <si>
    <t>870900000080</t>
  </si>
  <si>
    <t>8709</t>
  </si>
  <si>
    <t>Works trucks, self-propelled, not fitted with lifting or handling equipment, of the type used in factories, warehouses, dock areas or airports for short distance transport of goods; tractors of the type used on railway station platforms; parts of the foregoing vehicles</t>
  </si>
  <si>
    <t>Works trucks, self-propelled, not fitted with lifting or handling equipment, of the type used in factories, warehouses, dock areas or airports for short distance transport of goods; tractors of the type used on railway station platforms; parts of the foregoing vehicles, n.e.s.</t>
  </si>
  <si>
    <t>871000000080</t>
  </si>
  <si>
    <t>8710 00</t>
  </si>
  <si>
    <t>Tanks and other armoured fighting vehicles, motorized, whether or not fitted with weapons, and parts of such vehicles</t>
  </si>
  <si>
    <t>Tanks and other armoured fighting vehicles, motorized, whether or not fitted with weapons, and parts of such vehicles, n.e.s.</t>
  </si>
  <si>
    <t>871100000080</t>
  </si>
  <si>
    <t>8711</t>
  </si>
  <si>
    <t>Motor-cycles (including mopeds) and cycles fitted with an auxiliary motor, with or without side-cars; side-cars</t>
  </si>
  <si>
    <t>Motor-cycles, incl. mopeds, and cycles fitted with an auxiliary motor, with or without side-cars; side-cars</t>
  </si>
  <si>
    <t>871200000080</t>
  </si>
  <si>
    <t>8712 00</t>
  </si>
  <si>
    <t>Bicycles and other cycles (including delivery tricycles), not motorized</t>
  </si>
  <si>
    <t>Bicycles and other cycles, incl. delivery tricycles, not motorized</t>
  </si>
  <si>
    <t>871300000080</t>
  </si>
  <si>
    <t>8713</t>
  </si>
  <si>
    <t>Carriages for disabled persons, whether or not motorised or otherwise mechanically propelled</t>
  </si>
  <si>
    <t>Carriages for disabled persons, whether or not motorized or otherwise mechanically propelled (excl. specially designed motor vehicles and bicycles)</t>
  </si>
  <si>
    <t>871400000080</t>
  </si>
  <si>
    <t>8714</t>
  </si>
  <si>
    <t>Parts and accessories of vehicles of headings 8711 to 8713</t>
  </si>
  <si>
    <t>Parts and accessories for motor-cycles and bicycles and for carriages for disabled persons, n.e.s.</t>
  </si>
  <si>
    <t>871500000080</t>
  </si>
  <si>
    <t>8715 00</t>
  </si>
  <si>
    <t>Baby carriages and parts thereof</t>
  </si>
  <si>
    <t>Baby carriages and parts thereof, n.e.s.</t>
  </si>
  <si>
    <t>871600000080</t>
  </si>
  <si>
    <t>8716</t>
  </si>
  <si>
    <t>Trailers and semi-trailers; other vehicles, not mechanically propelled; parts thereof</t>
  </si>
  <si>
    <t>Trailers and semi-trailers; other vehicles, not mechanically propelled (excl. railway and tramway vehicles); parts thereof, n.e.s.</t>
  </si>
  <si>
    <t>880100000080</t>
  </si>
  <si>
    <t>880020000090</t>
  </si>
  <si>
    <t>8801</t>
  </si>
  <si>
    <t>Balloons and dirigibles; gliders, hang gliders and other non-powered aircraft</t>
  </si>
  <si>
    <t>880200000080</t>
  </si>
  <si>
    <t>8802</t>
  </si>
  <si>
    <t>Other aircraft (for example, helicopters, aeroplanes); spacecraft (including satellites) and suborbital and spacecraft launch vehicles</t>
  </si>
  <si>
    <t>Powered aircraft "e.g. helicopters and aeroplanes"; spacecraft, incl. satellites, and suborbital and spacecraft launch vehicles</t>
  </si>
  <si>
    <t>880300000080</t>
  </si>
  <si>
    <t>8803</t>
  </si>
  <si>
    <t>Parts of goods of heading 8801 or 8802</t>
  </si>
  <si>
    <t>Parts of aircraft and spacecraft of heading 8801 or 8802, n.e.s.</t>
  </si>
  <si>
    <t>880400000080</t>
  </si>
  <si>
    <t>8804 00</t>
  </si>
  <si>
    <t>Parachutes (including dirigible parachutes and paragliders) and rotochutes; parts thereof and accessories thereto</t>
  </si>
  <si>
    <t>Parachutes, incl. dirigible parachutes and paragliders, and rotochutes; parts thereof and accessories thereto, n.e.s.</t>
  </si>
  <si>
    <t>880500000080</t>
  </si>
  <si>
    <t>8805</t>
  </si>
  <si>
    <t>Aircraft launching gear; deck-arrestor or similar gear; ground flying trainers; parts of the foregoing articles</t>
  </si>
  <si>
    <t>Aircraft launching gear (excl. motor winches for launching gliders); deck-arrestor or similar gear; ground flying trainers; parts of the foregoing articles, n.e.s.</t>
  </si>
  <si>
    <t>890100000080</t>
  </si>
  <si>
    <t>890020000090</t>
  </si>
  <si>
    <t>8901</t>
  </si>
  <si>
    <t>Cruise ships, excursion boats, ferry-boats, cargo ships, barges and similar vessels for the transport of persons or goods</t>
  </si>
  <si>
    <t>890200000080</t>
  </si>
  <si>
    <t>8902 00</t>
  </si>
  <si>
    <t>Fishing vessels; factory ships and other vessels for processing or preserving fishery products</t>
  </si>
  <si>
    <t>Fishing vessels; factory ships and other vessels for processing or preserving fishery products (excl. fishing boats for sport)</t>
  </si>
  <si>
    <t>890300000080</t>
  </si>
  <si>
    <t>8903</t>
  </si>
  <si>
    <t>Yachts and other vessels for pleasure or sports; rowing boats and canoes</t>
  </si>
  <si>
    <t>890400000080</t>
  </si>
  <si>
    <t>8904 00</t>
  </si>
  <si>
    <t>Tugs and pusher craft</t>
  </si>
  <si>
    <t>890500000080</t>
  </si>
  <si>
    <t>8905</t>
  </si>
  <si>
    <t>Light-vessels, fire-floats, dredgers, floating cranes, and other vessels the navigability of which is subsidiary to their main function; floating docks; floating or submersible drilling or production platforms</t>
  </si>
  <si>
    <t>Light-vessels, fire-floats, dredgers, floating cranes, and other vessels the navigability of which is subsidiary to their main function; floating docks, floating or submersible drilling or production platforms (excl. fishing vessels and warships)</t>
  </si>
  <si>
    <t>890600000080</t>
  </si>
  <si>
    <t>8906</t>
  </si>
  <si>
    <t>Other vessels, including warships and lifeboats other than rowing boats</t>
  </si>
  <si>
    <t>Vessels, incl. warships and lifeboats (excl. rowing boats and other vessels of heading 8901 to 8905 and vessels for breaking up)</t>
  </si>
  <si>
    <t>890700000080</t>
  </si>
  <si>
    <t>8907</t>
  </si>
  <si>
    <t>Other floating structures (for example, rafts, tanks, coffer-dams, landing-stages, buoys and beacons)</t>
  </si>
  <si>
    <t>Rafts, tanks, coffer-dams, landing-stages, buoys, beacons and other floating structures (excl. vessels of heading 8901 to 8906 and floating structures for breaking up)</t>
  </si>
  <si>
    <t>890800000080</t>
  </si>
  <si>
    <t>8908 00</t>
  </si>
  <si>
    <t>Vessels and other floating structures for breaking up</t>
  </si>
  <si>
    <t>900100000080</t>
  </si>
  <si>
    <t>900020000090</t>
  </si>
  <si>
    <t>9001</t>
  </si>
  <si>
    <t>Optical fibres and optical fibre bundles; optical fibre cables other than those of heading No 8544; sheets and plates of polarising material; lenses (including contact lenses), prisms, mirrors and other optical elements, of any material, unmounted, other than such elements of glass not optically worked</t>
  </si>
  <si>
    <t>Optical fibres and optical fibre bundles; optical fibre cables (excl. made-up of individually sheathed fibres of heading 8544); sheets and plates of polarizing material; lenses, incl. contact lenses, prisms, mirrors and other optical elements of any material, unmounted (excl. such elements of glass not optically worked)</t>
  </si>
  <si>
    <t>900200000080</t>
  </si>
  <si>
    <t>9002</t>
  </si>
  <si>
    <t>Lenses, prisms, mirrors and other optical elements, of any material, mounted, being parts of or fittings for instruments or apparatus, other than such elements of glass not optically worked</t>
  </si>
  <si>
    <t>Lenses, prisms, mirrors and other optical elements, of any material, mounted, being parts of or fittings for instruments or apparatus (excl. such elements of glass not optically worked)</t>
  </si>
  <si>
    <t>900300000080</t>
  </si>
  <si>
    <t>9003</t>
  </si>
  <si>
    <t>Frames and mountings for spectacles, goggles or the like, and parts thereof</t>
  </si>
  <si>
    <t>Frames and mountings for spectacles, goggles or the like, and parts thereof, n.e.s.</t>
  </si>
  <si>
    <t>900400000080</t>
  </si>
  <si>
    <t>9004</t>
  </si>
  <si>
    <t>Spectacles, goggles and the like, corrective, protective or other</t>
  </si>
  <si>
    <t>Spectacles, goggles and the like, corrective, protective or other (excl. spectacles for testing eyesight, contact lenses, spectacle lenses and frames and mountings for spectacles)</t>
  </si>
  <si>
    <t>900500000080</t>
  </si>
  <si>
    <t>9005</t>
  </si>
  <si>
    <t>Binoculars, monoculars, other optical telescopes, and mountings therefor; other astronomical instruments and mountings therefor, but not including instruments for radio-astronomy</t>
  </si>
  <si>
    <t>Binoculars, monoculars, astronomical and other optical telescopes, and mountings therefor; other astronomical instruments and mountings therefor (excl. instruments for radio-astronomy and other instruments or apparatus specified elsewhere)</t>
  </si>
  <si>
    <t>900600000080</t>
  </si>
  <si>
    <t>9006</t>
  </si>
  <si>
    <t>Photographic (other than cinematographic) cameras; photographic flashlight apparatus and flashbulbs other than discharge lamps of heading 8539</t>
  </si>
  <si>
    <t>Photographic cameras, photographic flashlight apparatus and flashbulbs (excl. discharge lamps of heading 8539)</t>
  </si>
  <si>
    <t>900700000080</t>
  </si>
  <si>
    <t>9007</t>
  </si>
  <si>
    <t>Cinematographic cameras and projectors, whether or not incorporating sound recording or reproducing apparatus</t>
  </si>
  <si>
    <t>Cinematographic cameras and projectors, whether or not incorporating sound recording or reproducing apparatus (excl. video equipment)</t>
  </si>
  <si>
    <t>900800000080</t>
  </si>
  <si>
    <t>9008</t>
  </si>
  <si>
    <t>Image projectors, other than cinematographic; photographic (other than cinematographic) enlargers and reducers</t>
  </si>
  <si>
    <t>Image projectors (other than cinematographic); photographic enlargers and reducers</t>
  </si>
  <si>
    <t>900900000080</t>
  </si>
  <si>
    <t>9009</t>
  </si>
  <si>
    <t>Photocopying apparatus incorporating an optical system or of the contact type and thermo-copying apparatus</t>
  </si>
  <si>
    <t>901000000080</t>
  </si>
  <si>
    <t>9010</t>
  </si>
  <si>
    <t>Apparatus and equipment for photographic (including cinematographic) laboratories (including apparatus for the projection or drawing of circuit patterns on sensitised semi-conductor materials), not specified or included elsewhere in this chapter; negatoscopes; projection screens</t>
  </si>
  <si>
    <t>Apparatus and equipment for photographic or cinematographic laboratories, incl. apparatus for the projection or drawing of circuit patterns on sensitised semi-conductor materials, not elsewhere specified in chapter 90; negatoscopes; projection screens</t>
  </si>
  <si>
    <t>901100000080</t>
  </si>
  <si>
    <t>9011</t>
  </si>
  <si>
    <t>Compound optical microscopes, including those for photomicrography, cinephotomicrography or microprojection</t>
  </si>
  <si>
    <t>Optical microscopes, incl. those for photomicrography, cinephotomicrography or microprojection (excl. binocular microscopes for ophthalmology and instruments, appliances and machines of heading 9031)</t>
  </si>
  <si>
    <t>901200000080</t>
  </si>
  <si>
    <t>9012</t>
  </si>
  <si>
    <t>Microscopes other than optical microscopes; diffraction apparatus</t>
  </si>
  <si>
    <t>Electron microscopes, proton microscopes and diffraction apparatus</t>
  </si>
  <si>
    <t>901300000080</t>
  </si>
  <si>
    <t>9013</t>
  </si>
  <si>
    <t>Liquid crystal devices not constituting articles provided for more specifically in other headings; lasers, other than laser diodes; other optical appliances and instruments, not specified or included elsewhere in this chapter</t>
  </si>
  <si>
    <t>Liquid crystal devices not constituting articles provided for more specifically in other heading; lasers (excl. laser diodes); other optical appliances and instruments not elsewhere specified in chapter 90</t>
  </si>
  <si>
    <t>901400000080</t>
  </si>
  <si>
    <t>9014</t>
  </si>
  <si>
    <t>Direction finding compasses; other navigational instruments and appliances</t>
  </si>
  <si>
    <t>Direction finding compasses; other navigational instruments and appliances (excl. radio navigational equipment)</t>
  </si>
  <si>
    <t>901500000080</t>
  </si>
  <si>
    <t>9015</t>
  </si>
  <si>
    <t>Surveying (including photogrammetrical surveying), hydrographic, oceanographic, hydrological, meteorological or geophysical instruments and appliances, excluding compasses; rangefinders</t>
  </si>
  <si>
    <t>Surveying, incl. photogrammetrical surveying, hydrographic, oceanographic, hydrological, meteorological or geophysical instruments and appliances (excl. compasses); rangefinders</t>
  </si>
  <si>
    <t>901600000080</t>
  </si>
  <si>
    <t>9016 00</t>
  </si>
  <si>
    <t>Balances of a sensitivity of 5 cg or better, with or without weights</t>
  </si>
  <si>
    <t>Balances of a sensitivity of 50 mg or better, with or without weights</t>
  </si>
  <si>
    <t>901700000080</t>
  </si>
  <si>
    <t>9017</t>
  </si>
  <si>
    <t>Drawing, marking-out or mathematical calculating instruments (for example, drafting machines, pantographs, protractors, drawing sets, slide rules, disc calculators); instruments for measuring length, for use in the hand (for example, measuring rods and tapes, micrometers, callipers), not specified or included elsewhere in this chapter</t>
  </si>
  <si>
    <t>Drawing, marking-out or mathematical calculating instruments, e.g. drafting machines, pantographs, protractors, drawing sets, slide rules, disc calculators; instruments for measuring length, for use in the hand, e.g. measuring rods and tapes, micrometers, callipers and other gauges, not elsewhere specified in chapter 90</t>
  </si>
  <si>
    <t>901800000080</t>
  </si>
  <si>
    <t>9018</t>
  </si>
  <si>
    <t>Instruments and appliances used in medical, surgical, dental or veterinary sciences, including scintigraphic apparatus, other electromedical apparatus and sight-testing instruments</t>
  </si>
  <si>
    <t>Instruments and appliances used in medical, surgical, dental or veterinary sciences, incl. scintigraphic apparatus, other electro-medical apparatus and sight-testing instruments, n.e.s.</t>
  </si>
  <si>
    <t>901900000080</t>
  </si>
  <si>
    <t>9019</t>
  </si>
  <si>
    <t>Mechano-therapy appliances; massage apparatus; psychological aptitude-testing apparatus; ozone therapy, oxygen therapy, aerosol therapy, artificial respiration or other therapeutic respiration apparatus</t>
  </si>
  <si>
    <t>902000000080</t>
  </si>
  <si>
    <t>9020 00</t>
  </si>
  <si>
    <t>Other breathing appliances and gas masks, excluding protective masks having neither mechanical parts nor replaceable filters</t>
  </si>
  <si>
    <t>Breathing appliances and gas masks (excl. protective masks having neither mechanical parts nor replaceable filters, and artificial respiration or other therapeutic respiration apparatus)</t>
  </si>
  <si>
    <t>902100000080</t>
  </si>
  <si>
    <t>9021</t>
  </si>
  <si>
    <t>Orthopaedic appliances, including crutches, surgical belts and trusses; splints and other fracture appliances; artificial parts of the body; hearing aids and other appliances which are worn or carried, or implanted in the body, to compensate for a defect or disability</t>
  </si>
  <si>
    <t>Orthopaedic appliances, incl. crutches, surgical belts and trusses; splints and other fracture appliances; artificial parts of the body; hearing aids and other appliances which are worn or carried, or implanted in the body, to compensate for a defect or disability</t>
  </si>
  <si>
    <t>902200000080</t>
  </si>
  <si>
    <t>9022</t>
  </si>
  <si>
    <t>Apparatus based on the use of X-rays or of alpha, beta or gamma radiations, whether or not for medical, surgical, dental or veterinary uses, including radiography or radiotherapy apparatus, X-ray tubes and other X-ray generators, high tension generators, control panels and desks, screens, examination or treatment tables, chairs and the like</t>
  </si>
  <si>
    <t>902300000080</t>
  </si>
  <si>
    <t>9023 00</t>
  </si>
  <si>
    <t>Instruments, apparatus and models, designed for demonstrational purposes (for example, in education or exhibitions), unsuitable for other uses</t>
  </si>
  <si>
    <t>Instruments, apparatus and models designed for demonstrational purposes, e.g. in education or exhibitions, unsuitable for other uses (excl. ground flying trainers of heading 8805, collectors' pieces of heading 9705 and antiques of an age &gt; 100 years of heading 9706)</t>
  </si>
  <si>
    <t>902400000080</t>
  </si>
  <si>
    <t>9024</t>
  </si>
  <si>
    <t>Machines and appliances for testing the hardness, strength, compressibility, elasticity or other mechanical properties of materials (for example, metals, wood, textiles, paper, plastics)</t>
  </si>
  <si>
    <t>Machines and appliances for testing the hardness, strength, compressibility, elasticity or other mechanical properties of materials, e.g. metals, wood, textiles, paper or plastics</t>
  </si>
  <si>
    <t>902500000080</t>
  </si>
  <si>
    <t>9025</t>
  </si>
  <si>
    <t>Hydrometers and similar floating instruments, thermometers, pyrometers, barometers, hygrometers and psychrometers, recording or not, and any combination of these instruments</t>
  </si>
  <si>
    <t>Hydrometers, areometers and similar floating instruments, thermometers, pyrometers, barometers, hygrometers and psychrometers, recording or not, and any combination of these instruments</t>
  </si>
  <si>
    <t>902600000080</t>
  </si>
  <si>
    <t>9026</t>
  </si>
  <si>
    <t>Instruments and apparatus for measuring or checking the flow, level, pressure or other variables of liquids or gases (for example, flow meters, level gauges, manometers, heat meters), excluding instruments and apparatus of heading 9014, 9015, 9028 or 9032</t>
  </si>
  <si>
    <t>Instruments and apparatus for measuring or checking the flow, level, pressure or other variables of liquids or gases, e.g. flow meters, level gauges, manometers, heat meters (excl. instruments and apparatus of heading 9014, 9015, 9028 or 9032)</t>
  </si>
  <si>
    <t>902700000080</t>
  </si>
  <si>
    <t>9027</t>
  </si>
  <si>
    <t>Instruments and apparatus for physical or chemical analysis (for example, polarimeters, refractometers, spectrometers, gas or smoke analysis apparatus); instruments and apparatus for measuring or checking viscosity, porosity, expansion, surface tension or the like; instruments and apparatus for measuring or checking quantities of heat, sound or light (including exposure meters); microtomes</t>
  </si>
  <si>
    <t>Instruments and apparatus for physical or chemical analysis, e.g. polarimeters, refractometers, spectrometers, gas or smoke analysis apparatus; instruments and apparatus for measuring or checking viscosity, porosity, expansion, surface tension or the like; instruments and apparatus for measuring or checking quantities of heat, sound or light, incl. exposure meters; microtomes</t>
  </si>
  <si>
    <t>902800000080</t>
  </si>
  <si>
    <t>9028</t>
  </si>
  <si>
    <t>Gas, liquid or electricity supply or production meters, including calibrating meters therefor</t>
  </si>
  <si>
    <t>Gas, liquid or electricity supply or production meters, incl. calibrating meters therefor</t>
  </si>
  <si>
    <t>902900000080</t>
  </si>
  <si>
    <t>9029</t>
  </si>
  <si>
    <t>Revolution counters, production counters, taximeters, milometers, pedometers and the like; speed indicators and tachometers, other than those of heading 9014 or 9015; stroboscopes</t>
  </si>
  <si>
    <t>Revolution counters, production counters, taximeters, milometers, pedometers and the like (excl. gas, liquid and electricity meters); speed indicators and tachometers (excl. those of heading 9014 and 9015); stroboscopes</t>
  </si>
  <si>
    <t>903000000080</t>
  </si>
  <si>
    <t>9030</t>
  </si>
  <si>
    <t>Oscilloscopes, spectrum analysers and other instruments and apparatus for measuring or checking electrical quantities, excluding meters of heading 9028; instruments and apparatus for measuring or detecting alpha, beta, gamma, X-ray, cosmic or other ionising radiations</t>
  </si>
  <si>
    <t>Oscilloscopes, spectrum analysers and other instruments and apparatus for measuring or checking electrical quantities (excl. meters of heading 9028); instruments and apparatus for measuring or detecting alpha, beta, gamma, X-ray, cosmic or other ionizing radiations</t>
  </si>
  <si>
    <t>903100000080</t>
  </si>
  <si>
    <t>9031</t>
  </si>
  <si>
    <t>Measuring or checking instruments, appliances and machines, not specified or included elsewhere in this chapter; profile projectors</t>
  </si>
  <si>
    <t>Measuring or checking instruments, appliances and machines not elsewhere specified in chapter 90; profile projectors</t>
  </si>
  <si>
    <t>903200000080</t>
  </si>
  <si>
    <t>9032</t>
  </si>
  <si>
    <t>Automatic regulating or controlling instruments and apparatus</t>
  </si>
  <si>
    <t>Regulating or controlling instruments and apparatus (excl. taps, cocks and valves of heading 8481)</t>
  </si>
  <si>
    <t>903300000080</t>
  </si>
  <si>
    <t>9033 00</t>
  </si>
  <si>
    <t>Parts and accessories (not specified or included elsewhere in this chapter) for machines, appliances, instruments or apparatus of Chapter 90</t>
  </si>
  <si>
    <t>Parts and accessories for machines, appliances, instruments or other apparatus in chapter 90, specified neither in this chapter nor elsewhere</t>
  </si>
  <si>
    <t>910100000080</t>
  </si>
  <si>
    <t>910020000090</t>
  </si>
  <si>
    <t>9101</t>
  </si>
  <si>
    <t>Wristwatches, pocket-watches and other watches, including stopwatches, with case of precious metal or of metal clad with precious metal</t>
  </si>
  <si>
    <t>Wrist-watches, pocket-watches and other watches, incl. stop-watches, with case of precious metal or of metal clad with precious metal (excl. with backs made of steel)</t>
  </si>
  <si>
    <t>910200000080</t>
  </si>
  <si>
    <t>9102</t>
  </si>
  <si>
    <t>Wristwatches, pocket-watches and other watches, including stopwatches, other than those of heading 9101</t>
  </si>
  <si>
    <t>Wrist-watches, pocket-watches and other watches, incl. stop-watches (excl. of precious metal or of metal clad with precious metal)</t>
  </si>
  <si>
    <t>910300000080</t>
  </si>
  <si>
    <t>9103</t>
  </si>
  <si>
    <t>Clocks with watch movements, excluding clocks of heading 9104</t>
  </si>
  <si>
    <t>Clocks with watch movements (excl. wrist-watches, pocket-watches and other watches of heading 9101 or 9102, and instrument panel clocks and the like of heading 9104)</t>
  </si>
  <si>
    <t>910400000080</t>
  </si>
  <si>
    <t>9104 00</t>
  </si>
  <si>
    <t>Instrument panel clocks and clocks of a similar type for vehicles, aircraft, spacecraft or vessels</t>
  </si>
  <si>
    <t>Instrument panel clocks and clocks of a similar type for vehicles, aircraft, vessels and other vehicles</t>
  </si>
  <si>
    <t>910500000080</t>
  </si>
  <si>
    <t>9105</t>
  </si>
  <si>
    <t>Other clocks</t>
  </si>
  <si>
    <t>Clocks (excl. wrist-watches, pocket-watches and other watches of heading 9101 or 9102, clocks with watch movements of heading 9103, and instrument panel clocks and the like of heading 9104)</t>
  </si>
  <si>
    <t>910600000080</t>
  </si>
  <si>
    <t>9106</t>
  </si>
  <si>
    <t>Time of day recording apparatus and apparatus for measuring, recording or otherwise indicating intervals of time, with clock or watch movement or with synchronous motor (for example, time-registers, time-recorders)</t>
  </si>
  <si>
    <t>Time of day recording apparatus and apparatus for measuring, recording or otherwise indicating intervals of time, with clock or watch movement or with synchronous motor, e.g. time-registers and time recorders (excl. clocks of heading 9101 to 9105)</t>
  </si>
  <si>
    <t>910700000080</t>
  </si>
  <si>
    <t>9107 00</t>
  </si>
  <si>
    <t>Time switches, with clock or watch movement or with synchronous motor</t>
  </si>
  <si>
    <t>Time switches with clock or watch movement or with synchronous motor</t>
  </si>
  <si>
    <t>910800000080</t>
  </si>
  <si>
    <t>9108</t>
  </si>
  <si>
    <t>Watch movements, complete and assembled</t>
  </si>
  <si>
    <t>910900000080</t>
  </si>
  <si>
    <t>9109</t>
  </si>
  <si>
    <t>Clock movements, complete and assembled</t>
  </si>
  <si>
    <t>Clock movements, complete and assembled (excl. watch movements)</t>
  </si>
  <si>
    <t>911000000080</t>
  </si>
  <si>
    <t>9110</t>
  </si>
  <si>
    <t>Complete watch or clock movements, unassembled or partly assembled (movement sets); incomplete watch or clock movements, assembled; rough watch or clock movements</t>
  </si>
  <si>
    <t>Complete, unassembled or partly assembled watch or clock movements or movement sets; incomplete watch or clock movements, assembled; rough watch or clock movements</t>
  </si>
  <si>
    <t>911100000080</t>
  </si>
  <si>
    <t>9111</t>
  </si>
  <si>
    <t>Watch cases and parts thereof</t>
  </si>
  <si>
    <t>Cases for wrist-watches, pocket-watches and other watches, incl. stop-watches, of heading 9101 or 9102, and parts thereof, n.e.s.</t>
  </si>
  <si>
    <t>911200000080</t>
  </si>
  <si>
    <t>9112</t>
  </si>
  <si>
    <t>Clock cases and cases of a similar type for other goods of this chapter, and parts thereof</t>
  </si>
  <si>
    <t>Clock and watch cases and parts thereof, n.e.s. (excl. for wrist-watches, pocket-watches and other watches of heading 9101 or 9102)</t>
  </si>
  <si>
    <t>911300000080</t>
  </si>
  <si>
    <t>9113</t>
  </si>
  <si>
    <t>Watch straps, watch bands and watch bracelets, and parts thereof</t>
  </si>
  <si>
    <t>Watch straps, watch bands and watch bracelets, and parts thereof, n.e.s.</t>
  </si>
  <si>
    <t>911400000080</t>
  </si>
  <si>
    <t>9114</t>
  </si>
  <si>
    <t>Other clock or watch parts</t>
  </si>
  <si>
    <t>Clock or watch parts, n.e.s.</t>
  </si>
  <si>
    <t>920100000080</t>
  </si>
  <si>
    <t>920020000090</t>
  </si>
  <si>
    <t>9201</t>
  </si>
  <si>
    <t>Pianos, including automatic pianos; harpsichords and other keyboard stringed instruments</t>
  </si>
  <si>
    <t>Pianos, incl. automatic; harpsichords and other keyboard stringed instruments</t>
  </si>
  <si>
    <t>920200000080</t>
  </si>
  <si>
    <t>9202</t>
  </si>
  <si>
    <t>Other string musical instruments (for example, guitars, violins, harps)</t>
  </si>
  <si>
    <t>String musical instruments, e.g. guitars, violins, and harps (excl. with keyboard)</t>
  </si>
  <si>
    <t>920300000080</t>
  </si>
  <si>
    <t>9203 00</t>
  </si>
  <si>
    <t>Keyboard pipe organs; harmoniums and similar keyboard instruments with free metal reeds</t>
  </si>
  <si>
    <t>Keyboard pipe organs; harmoniums and similar keyboard instruments with free metal reeds (excl. string musical instruments)</t>
  </si>
  <si>
    <t>920400000080</t>
  </si>
  <si>
    <t>9204</t>
  </si>
  <si>
    <t>Accordions and similar instruments; mouth organs</t>
  </si>
  <si>
    <t>920500000080</t>
  </si>
  <si>
    <t>9205</t>
  </si>
  <si>
    <t>Other wind musical instruments (for example, clarinets, trumpets, bagpipes)</t>
  </si>
  <si>
    <t>Wind musical instruments, e.g. clarinets, trumpets, bagpipes (excl. organs)</t>
  </si>
  <si>
    <t>920600000080</t>
  </si>
  <si>
    <t>9206 00</t>
  </si>
  <si>
    <t>Percussion musical instruments (for example, drums, xylophones, cymbals, castanets, maracas)</t>
  </si>
  <si>
    <t>Percussion musical instruments, e.g. drums, xylophones, cymbals, castanets, maracas</t>
  </si>
  <si>
    <t>920700000080</t>
  </si>
  <si>
    <t>9207</t>
  </si>
  <si>
    <t>Musical instruments, the sound of which is produced, or must be amplified, electrically (for example, organs, guitars, accordions)</t>
  </si>
  <si>
    <t>Musical instruments, the sound of which is produced, or must be amplified, electrically, e.g. organs, guitars, accordions</t>
  </si>
  <si>
    <t>920800000080</t>
  </si>
  <si>
    <t>9208</t>
  </si>
  <si>
    <t>Musical boxes, fairground organs, mechanical street organs, mechanical singing birds, musical saws and other musical instruments not falling within any other heading of this chapter; decoy calls of all kinds; whistles, call horns and other mouth-blown sound signalling instruments</t>
  </si>
  <si>
    <t>Musical boxes, fairground organs, mechanical street organs, mechanical singing birds, musical saws and other musical instruments not falling within any other heading in chapter 92; decoy calls of all kinds; whistles, call horns and other mouth-blown sound signalling instruments</t>
  </si>
  <si>
    <t>920900000080</t>
  </si>
  <si>
    <t>9209</t>
  </si>
  <si>
    <t>Parts (for example, mechanisms for musical boxes) and accessories (for example, cards, discs and rolls for mechanical instruments) of musical instruments; metronomes, tuning forks and pitch pipes of all kinds</t>
  </si>
  <si>
    <t>Parts and accessories for musical instruments, e.g. mechanisms for musical boxes, cards, discs and rolls for mechanical instruments, n.e.s; metronomes, tuning forks and pitch pipes of all kinds</t>
  </si>
  <si>
    <t>930100000080</t>
  </si>
  <si>
    <t>930020000090</t>
  </si>
  <si>
    <t>9301</t>
  </si>
  <si>
    <t>Military weapons, other than revolvers, pistols and the arms of heading 9307</t>
  </si>
  <si>
    <t>Military weapons, incl. sub-machine guns (excl. revolvers and pistols of heading 9302 and cutting and thrusting weapons of heading 9307)</t>
  </si>
  <si>
    <t>930200000080</t>
  </si>
  <si>
    <t>9302 00</t>
  </si>
  <si>
    <t>Revolvers and pistols, other than those of heading 9303 or 9304</t>
  </si>
  <si>
    <t>Revolvers and pistols (excl. those of heading 9303 or 9304 and sub-machine guns for military purposes)</t>
  </si>
  <si>
    <t>930300000080</t>
  </si>
  <si>
    <t>9303</t>
  </si>
  <si>
    <t>Other firearms and similar devices which operate by the firing of an explosive charge (for example, sporting shotguns and rifles, muzzle-loading firearms, Very pistols and other devices designed to project only signal flares, pistols and revolvers for firing blank ammunition, captive-bolt humane killers, line-throwing guns)</t>
  </si>
  <si>
    <t>Firearms and similar devices which operate by the firing of an explosive charge, e.g. sporting shotguns and rifles, muzzle-loading firearms, Very pistols and other devices designed to project signal flares only, pistols and revolvers for firing blank ammunition, captive-bolt humane killers and line-throwing guns (excl. revolvers and pistols of heading 9302 and military weapons)</t>
  </si>
  <si>
    <t>930400000080</t>
  </si>
  <si>
    <t>9304 00</t>
  </si>
  <si>
    <t>Other arms (for example, spring, air or gas guns and pistols, truncheons), excluding those of heading 9307</t>
  </si>
  <si>
    <t>Spring, air or gas guns and pistols, truncheons and other non-firearms (excl. swords, cutlasses, bayonettes and similar arms of heading 9307)</t>
  </si>
  <si>
    <t>930500000080</t>
  </si>
  <si>
    <t>9305</t>
  </si>
  <si>
    <t>Parts and accessories of articles of headings 9301 to 9304</t>
  </si>
  <si>
    <t>Parts and accessories for weapons and the like of heading 9301 to 9304, n.e.s.</t>
  </si>
  <si>
    <t>930600000080</t>
  </si>
  <si>
    <t>9306</t>
  </si>
  <si>
    <t>Bombs, grenades, torpedoes, mines, missiles and similar munitions of war and parts thereof; cartridges and other ammunition and projectiles and parts thereof, including shot and cartridge wads</t>
  </si>
  <si>
    <t>Bombs, grenades, torpedos, mines, missiles, cartridges and other ammunition and projectiles and parts thereof, incl. buckshot, shot and cartridge wads, n.e.s.</t>
  </si>
  <si>
    <t>930700000080</t>
  </si>
  <si>
    <t>9307 00</t>
  </si>
  <si>
    <t>Swords, cutlasses, bayonets, lances and similar arms and parts thereof and scabbards and sheaths therefor</t>
  </si>
  <si>
    <t>Swords, cutlasses, bayonets, lances and similar arms and parts thereof, and scabbards and sheaths therefor (excl. of precious metal or of metal clad with precious metal, blunt weapons for fencing, hunting knives and daggers, camping knives and other knives of heading 8211, sword belts and the like of leather or textile materials, and sword knots)</t>
  </si>
  <si>
    <t>940100000080</t>
  </si>
  <si>
    <t>940020000090</t>
  </si>
  <si>
    <t>9401</t>
  </si>
  <si>
    <t>Seats (other than those of heading 9402), whether or not convertible into beds, and parts thereof</t>
  </si>
  <si>
    <t>Seats, whether or not convertible into beds, and parts thereof, n.e.s. (excl. medical, surgical, dental or veterinary of heading 9402)</t>
  </si>
  <si>
    <t>940200000080</t>
  </si>
  <si>
    <t>9402</t>
  </si>
  <si>
    <t>Medical, surgical, dental or veterinary furniture (for example, operating tables, examination tables, hospital beds with mechanical fittings, dentists' chairs); barbers' chairs and similar chairs, having rotating as well as both reclining and elevating movements; parts of the foregoing articles</t>
  </si>
  <si>
    <t>Medical, surgical, dental or veterinary furniture, e.g. operating tables, examination tables, hospital beds with mechanical fittings and dentists' chairs; barbers' chairs and similar chairs having rotating as well as both reclining and elevating movement; parts thereof</t>
  </si>
  <si>
    <t>940300000080</t>
  </si>
  <si>
    <t>9403</t>
  </si>
  <si>
    <t>Other furniture and parts thereof</t>
  </si>
  <si>
    <t>Furniture and parts thereof, n.e.s. (excl. seats and medical, surgical, dental or veterinary furniture)</t>
  </si>
  <si>
    <t>940400000080</t>
  </si>
  <si>
    <t>9404</t>
  </si>
  <si>
    <t>Mattress supports; articles of bedding and similar furnishing (for example, mattresses, quilts, eiderdowns, cushions, pouffes and pillows) fitted with springs or stuffed or internally fitted with any material or of cellular rubber or plastics, whether or not covered</t>
  </si>
  <si>
    <t>Mattress supports (excl. spring interiors for seats); articles of bedding and similar furnishing, e.g. mattresses, quilts, eiderdowns, cushions, pouffes and pillows, fitted with springs or stuffed or internally filled with any material or of cellular rubber or plastics, whether or not covered (excl. pneumatic or water mattresses and pillows, blankets and covers)</t>
  </si>
  <si>
    <t>940500000080</t>
  </si>
  <si>
    <t>9405</t>
  </si>
  <si>
    <t>Lamps and lighting fittings including searchlights and spotlights and parts thereof, not elsewhere specified or included; illuminated signs, illuminated name-plates and the like, having a permanently fixed light source, and parts thereof not elsewhere specified or included</t>
  </si>
  <si>
    <t>Lamps and lighting fittings, incl. searchlights and spotlights, and parts thereof, n.e.s; illuminated signs, illuminated name-plates and the like having a permanently fixed light source, and parts thereof, n.e.s.</t>
  </si>
  <si>
    <t>940600000080</t>
  </si>
  <si>
    <t>9406 00</t>
  </si>
  <si>
    <t>Prefabricated buildings</t>
  </si>
  <si>
    <t>Prefabricated buildings, whether or not complete or already assembled</t>
  </si>
  <si>
    <t>950100000080</t>
  </si>
  <si>
    <t>950020000090</t>
  </si>
  <si>
    <t>9501 00</t>
  </si>
  <si>
    <t>Wheeled toys designed to be ridden by children (for example, tricycles, scooters, pedal cars); dolls' carriages</t>
  </si>
  <si>
    <t>Wheeled toys designed to be ridden by children, e.g. tricycles, scooters, pedal cars (excl. normal bicycles with ball bearings); dolls' carriages</t>
  </si>
  <si>
    <t>950200000080</t>
  </si>
  <si>
    <t>9502</t>
  </si>
  <si>
    <t>Dolls representing only human beings</t>
  </si>
  <si>
    <t>950300000080</t>
  </si>
  <si>
    <t>9503</t>
  </si>
  <si>
    <t>Other toys; reduced-size (‘scale’) models and similar recreational models, working or not; puzzles of all kinds</t>
  </si>
  <si>
    <t>Toys (excl. wheeled toys designed to be ridden by children, dolls' carriages and dolls representing only human beings); reduced-size "scale" recreational models, working or not; puzzles of all kinds</t>
  </si>
  <si>
    <t>950400000080</t>
  </si>
  <si>
    <t>9504</t>
  </si>
  <si>
    <t>Articles for funfair, table or parlour games, including pintables, billiards, special tables for casino games and automatic bowling alley equipment</t>
  </si>
  <si>
    <t>Articles for funfair, table or parlour games, incl. pintables, billiards, special tables for casino games and automatic bowling alley equipment</t>
  </si>
  <si>
    <t>950500000080</t>
  </si>
  <si>
    <t>9505</t>
  </si>
  <si>
    <t>Festive, carnival or other entertainment articles, including conjuring tricks and novelty jokes</t>
  </si>
  <si>
    <t>Festival, carnival or other entertainment articles, incl. conjuring tricks and novelty jokes, n.e.s.</t>
  </si>
  <si>
    <t>950600000080</t>
  </si>
  <si>
    <t>9506</t>
  </si>
  <si>
    <t>Articles and equipment for general physical exercise, gymnastics, athletics, other sports (including table-tennis) or outdoor games, not specified or included elsewhere in this chapter; swimming pools and paddling pools</t>
  </si>
  <si>
    <t>Articles and equipment for general physical exercise, gymnastics, athletics, other sports, incl. table-tennis, or outdoor games, not specified or included in this chapter or elsewhere; swimming pools and paddling pools.</t>
  </si>
  <si>
    <t>950700000080</t>
  </si>
  <si>
    <t>9507</t>
  </si>
  <si>
    <t>Fishing rods, fish-hooks and other line fishing tackle; fish landing nets, butterfly nets and similar nets; decoy ‘birds’ (other than those of heading No 9208 or 9705) and similar hunting or shooting requisites</t>
  </si>
  <si>
    <t>Fishing rods, fish-hooks and other line fishing tackle n.e.s; fish landing nets, butterfly nets and similar nets; decoys and similar hunting or shooting requisites (excl. those of heading 9208 and 9705)</t>
  </si>
  <si>
    <t>950800000080</t>
  </si>
  <si>
    <t>9508</t>
  </si>
  <si>
    <t>Roundabouts, swings, shooting galleries and other fairground amusements; travelling circuses and travelling menageries; travelling theatres</t>
  </si>
  <si>
    <t>Roundabouts, swings, shooting galleries and other fairground amusements; travelling circuses, travelling menageries; travelling theatres (excl. booths, incl. the goods on sale, goods for distribution as prizes, gaming machines accepting coins or tokens, and tractors and other transport vehicles, incl. normal trailers)</t>
  </si>
  <si>
    <t>960100000080</t>
  </si>
  <si>
    <t>960020000090</t>
  </si>
  <si>
    <t>9601</t>
  </si>
  <si>
    <t>Worked ivory, bone, tortoiseshell, horn, antlers, coral, mother-of-pearl and other animal carving material, and articles of these materials (including articles obtained by moulding)</t>
  </si>
  <si>
    <t>Worked ivory, bone, tortoise-shell, horn, antlers, coral, mother-of-pearl and other animal carving material, and articles of these material, incl. articles obtained by moulding, n.e.s.</t>
  </si>
  <si>
    <t>960200000080</t>
  </si>
  <si>
    <t>9602 00</t>
  </si>
  <si>
    <t>Worked vegetable or mineral carving material and articles of these materials; moulded or carved articles of wax, of stearin, of natural gums or natural resins or of modelling pastes, and other moulded or carved articles, not elsewhere specified or included; worked, unhardened gelatin (except gelatin of heading 3503) and articles of unhardened gelatin</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</si>
  <si>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</si>
  <si>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960300000080</t>
  </si>
  <si>
    <t>9603</t>
  </si>
  <si>
    <t>Brooms, brushes (including brushes constituting parts of machines, appliances or vehicles), hand-operated mechanical floor sweepers, not motorised, mops and feather dusters; prepared knots and tufts for broom or brush making; paint pads and rollers; squeegees (other than roller squeegees)</t>
  </si>
  <si>
    <t>Brooms, brushes, incl. brushes constituting parts of machines, appliances or vehicles, hand-operated mechanical floor sweepers, not motorized, mops and leather dusters; prepared knots and tufts for broom or brush making; paint pads and rollers; squeegees of rubber or similar flexible materials</t>
  </si>
  <si>
    <t>960400000080</t>
  </si>
  <si>
    <t>9604 00</t>
  </si>
  <si>
    <t>Hand sieves and hand riddles</t>
  </si>
  <si>
    <t>Hand sieves and hand riddles (excl. colanders)</t>
  </si>
  <si>
    <t>960500000080</t>
  </si>
  <si>
    <t>9605 00</t>
  </si>
  <si>
    <t>Travel sets for personal toilet, sewing or shoe or clothes cleaning</t>
  </si>
  <si>
    <t>Travel sets for personal toilet, sewing or shoe or clothes cleaning (excl. manicure sets)</t>
  </si>
  <si>
    <t>960600000080</t>
  </si>
  <si>
    <t>9606</t>
  </si>
  <si>
    <t>Buttons, press-fasteners, snap-fasteners and press-studs, button moulds and other parts of these articles; button blanks</t>
  </si>
  <si>
    <t>Buttons, press-fasteners, snap-fasteners and press-studs, button moulds and other parts of these articles; button blanks (excl. cuff links)</t>
  </si>
  <si>
    <t>960700000080</t>
  </si>
  <si>
    <t>9607</t>
  </si>
  <si>
    <t>Slide fasteners and parts thereof</t>
  </si>
  <si>
    <t>960800000080</t>
  </si>
  <si>
    <t>9608</t>
  </si>
  <si>
    <t>Ballpoint pens; felt-tipped and other porous-tipped pens and markers; fountain pens, stylograph pens and other pens; duplicating stylos; propelling or sliding pencils; pen-holders, pencil-holders and similar holders; parts (including caps and clips) of the foregoing articles, other than those of heading 9609</t>
  </si>
  <si>
    <t>Ball-point pens; felt tipped and other porous-tipped pens and markers; fountain pens, stylograph pens and other pens; duplicating stylos; propelling or sliding pencils; pen-holders, pencil-holders and similar holders; parts thereof, incl. caps and clips (excl. articles of heading 9609)</t>
  </si>
  <si>
    <t>960900000080</t>
  </si>
  <si>
    <t>9609</t>
  </si>
  <si>
    <t>Pencils (other than pencils of heading 9608), crayons, pencil leads, pastels, drawing charcoals, writing or drawing chalks and tailors' chalks</t>
  </si>
  <si>
    <t>Pencils, crayons, pencil leads, pastels, drawing charcoals, writing or drawing chalks and tailors' chalks (excl. articles of heading 9608)</t>
  </si>
  <si>
    <t>961000000080</t>
  </si>
  <si>
    <t>9610 00</t>
  </si>
  <si>
    <t>Slates and boards, with writing or drawing surfaces, whether or not framed</t>
  </si>
  <si>
    <t>961100000080</t>
  </si>
  <si>
    <t>9611 00</t>
  </si>
  <si>
    <t>Date, sealing or numbering stamps, and the like (including devices for printing or embossing labels), designed for operating in the hand; hand-operated composing sticks and hand printing sets incorporating such composing sticks</t>
  </si>
  <si>
    <t>Hand-operated date, sealing or numbering stamps, and the like; hand-operated composing sticks and hand printing sets</t>
  </si>
  <si>
    <t>961200000080</t>
  </si>
  <si>
    <t>9612</t>
  </si>
  <si>
    <t>Typewriter or similar ribbons, inked or otherwise prepared for giving impressions, whether or not on spools or in cartridges; ink-pads, whether or not inked, with or without boxes</t>
  </si>
  <si>
    <t>961300000080</t>
  </si>
  <si>
    <t>9613</t>
  </si>
  <si>
    <t>Cigarette lighters and other lighters, whether or not mechanical or electrical, and parts thereof other than flints and wicks</t>
  </si>
  <si>
    <t>Cigarette lighters and other lighters, whether or not mechanical or electrical and parts thereof, n.e.s. (excl. fuses and primers for propellent powders and explosives of heading 3603)</t>
  </si>
  <si>
    <t>961400000080</t>
  </si>
  <si>
    <t>9614</t>
  </si>
  <si>
    <t>Smoking pipes (including pipe bowls) and cigar or cigarette holders, and parts thereof</t>
  </si>
  <si>
    <t>Smoking pipes, incl. pipe bowls, cigar or cigarette holders, and parts thereof, n.e.s.</t>
  </si>
  <si>
    <t>961500000080</t>
  </si>
  <si>
    <t>9615</t>
  </si>
  <si>
    <t>Combs, hair-slides and the like; hairpins, curling pins, curling grips, hair-curlers and the like, other than those of heading 8516, and parts thereof</t>
  </si>
  <si>
    <t>Combs, hair-slides and the like; hairpins; curling pins, curling grips, hair-curlers and the like, and parts thereof, n.e.s. (excl. electro-thermic appliances of heading 8516)</t>
  </si>
  <si>
    <t>961600000080</t>
  </si>
  <si>
    <t>9616</t>
  </si>
  <si>
    <t>Scent sprays and similar toilet sprays, and mounts and heads therefor; powder-puffs and pads for the application of cosmetics or toilet preparations</t>
  </si>
  <si>
    <t>Scent sprays and similar toilet sprays, and mounts and heads therefor (excl. coin or token-operated); powder-puffs and pads for the application of cosmetics or toilet preparations</t>
  </si>
  <si>
    <t>961700000080</t>
  </si>
  <si>
    <t>9617 00</t>
  </si>
  <si>
    <t>Vacuum flasks and other vacuum vessels, complete with cases; parts thereof other than glass inners</t>
  </si>
  <si>
    <t>Vacuum flasks and other vacuum vessels, and parts thereof (excl. glass inners)</t>
  </si>
  <si>
    <t>961800000080</t>
  </si>
  <si>
    <t>9618 00</t>
  </si>
  <si>
    <t>Tailors' dummies and other lay figures; automata and other animated displays used for shop window dressing</t>
  </si>
  <si>
    <t>Tailors' dummies and other lay figures, automata and other animated displays used for shop window dressing (excl. the articles actually on display, educational models and toy dolls)</t>
  </si>
  <si>
    <t>970100000080</t>
  </si>
  <si>
    <t>970020000090</t>
  </si>
  <si>
    <t>9701</t>
  </si>
  <si>
    <t>Paintings, drawings and pastels, executed entirely by hand, other than drawings of heading 4906 and other than hand-painted or hand-decorated manufactured articles; collages and similar decorative plaques</t>
  </si>
  <si>
    <t>Paintings, e.g. oil paintings, watercolours and pastels, and drawings executed entirely by hand (excl. technical drawings and the like of heading 4906, and hand-painted or hand-decorated manufactured articles); collages and similar decorative plaques</t>
  </si>
  <si>
    <t>970200000080</t>
  </si>
  <si>
    <t>9702 00</t>
  </si>
  <si>
    <t>Original engravings, prints and lithographs</t>
  </si>
  <si>
    <t>970300000080</t>
  </si>
  <si>
    <t>9703 00</t>
  </si>
  <si>
    <t>Original sculptures and statuary, in any material</t>
  </si>
  <si>
    <t>970400000080</t>
  </si>
  <si>
    <t>9704 00</t>
  </si>
  <si>
    <t>Postage or revenue stamps, stamp-postmarks, first-day covers, postal stationery (stamped paper), and the like, used or unused, other than those of heading 4907</t>
  </si>
  <si>
    <t>Postage or revenue stamps, stamp-postmarks, first-day covers, postal stationery, stamped paper and the like, used, or if unused, not of current or new issue in which they have, or will have, a recognised face value</t>
  </si>
  <si>
    <t>970500000080</t>
  </si>
  <si>
    <t>9705 00</t>
  </si>
  <si>
    <t>Collections and collectors' pieces of zoological, botanical, mineralogical, anatomical, historical, archaeological, palaeontological, ethnographic or numismatic interest</t>
  </si>
  <si>
    <t>Collections and collector's pieces of zoological, botanical, mineralogical, anatomical, historical, archaeological, palaeontological, ethnographic or numismatic interest</t>
  </si>
  <si>
    <t>970600000080</t>
  </si>
  <si>
    <t>9706 00</t>
  </si>
  <si>
    <t>Antiques of an age exceeding 100 years</t>
  </si>
  <si>
    <t>Antiques of &gt; 100 years old</t>
  </si>
  <si>
    <t>Selection of biobased products from HS6 classification</t>
  </si>
  <si>
    <t>In this sheet, the list of products at HS6 level corresponding to the products at HS4 level for which an analysis at a more disaggregated level was considered necessary (see Column I of sheet HS4_list) is analysed and for each a decision is made on whether to include them or not in the estimation of land footprint (Column I). The products included at this level are reported in Table A.1.1. For the products included a decision is made on whether they are representative products or not (Column K). The selected representative products are reported in Table A.1.2.</t>
  </si>
  <si>
    <t>Products selected to be included in LAFO at HS6 level</t>
  </si>
  <si>
    <t>Proxy</t>
  </si>
  <si>
    <t>152807</t>
  </si>
  <si>
    <t>2</t>
  </si>
  <si>
    <t>010010000090</t>
  </si>
  <si>
    <t>03</t>
  </si>
  <si>
    <t>I</t>
  </si>
  <si>
    <t>CHAPTER 3 - FISH AND CRUSTACEANS, MOLLUSCS AND OTHER AQUATIC INVERTEBRATES</t>
  </si>
  <si>
    <t>FISH AND CRUSTACEANS, MOLLUSCS AND OTHER AQUATIC INVERTEBRATES</t>
  </si>
  <si>
    <t>152808</t>
  </si>
  <si>
    <t>3</t>
  </si>
  <si>
    <t>152809</t>
  </si>
  <si>
    <t>030110000080</t>
  </si>
  <si>
    <t>0301 10</t>
  </si>
  <si>
    <t>- Ornamental fish</t>
  </si>
  <si>
    <t>Live ornamental fish</t>
  </si>
  <si>
    <t>152810</t>
  </si>
  <si>
    <t>030191000010</t>
  </si>
  <si>
    <t>- Other live fish</t>
  </si>
  <si>
    <t>Salmonids</t>
  </si>
  <si>
    <t>Freshwater fish</t>
  </si>
  <si>
    <t>0301 94</t>
  </si>
  <si>
    <t>-- Atlantic and Pacific bluefin tuna (Thunnus thynnus, Thunnus orientalis)</t>
  </si>
  <si>
    <t>Live Atlantic and Pacific bluefin tuna (Thunnus thynnus, Thunnus orientalis)</t>
  </si>
  <si>
    <t>Tuna and tuna like species</t>
  </si>
  <si>
    <t>0301 95</t>
  </si>
  <si>
    <t>-- Southern bluefin tuna (Thunnus maccoyii)</t>
  </si>
  <si>
    <t>Live southern bluefin tunas "Thunnus maccoyii"</t>
  </si>
  <si>
    <t>Other marine fish</t>
  </si>
  <si>
    <t>152815</t>
  </si>
  <si>
    <t>152816</t>
  </si>
  <si>
    <t>030211000010</t>
  </si>
  <si>
    <t>- Salmonidae, excluding livers and roes</t>
  </si>
  <si>
    <t>0302 99</t>
  </si>
  <si>
    <t>Fresh or chilled flat fish "Pleuronectidae, Bothidae, Cynoglossidae, Soleidae, Scophthalmidae and Catharidae" (excl. halibut "Reinhardtius hippoglossoides, Hippoglossus hippoglossus and Hippoglossus stenolepis", plaice "Pleuronectes platessa", sole "Solea spp." and turbot "Psetta maxima")(1988-2500)</t>
  </si>
  <si>
    <t>Flatfish</t>
  </si>
  <si>
    <t>152820</t>
  </si>
  <si>
    <t>030221000010</t>
  </si>
  <si>
    <t>- Flat fish (Pleuronectidae, Bothidae, Cynoglossidae, Soleidae, Scophthalmidae and Citharidae), excluding livers and roes</t>
  </si>
  <si>
    <t>152821</t>
  </si>
  <si>
    <t>030221000080</t>
  </si>
  <si>
    <t>0302 21</t>
  </si>
  <si>
    <t>- - Halibut (Reinhardtius hippoglossoides, Hippoglossus hippoglossus, Hippoglossus stenolepis)</t>
  </si>
  <si>
    <t>Fresh or chilled lesser or Greenland halibut "Reinhardtius hippoglossoides, Atlantic halibut "Hippoglossus hippoglossus" and Pacific halibut "Hippoglossus stenolepsis"</t>
  </si>
  <si>
    <t>152822</t>
  </si>
  <si>
    <t>030222000080</t>
  </si>
  <si>
    <t>0302 22</t>
  </si>
  <si>
    <t>- - Plaice (Pleuronectes platessa)</t>
  </si>
  <si>
    <t>Fresh or chilled plaice "Pleuronectes platessa"</t>
  </si>
  <si>
    <t>152823</t>
  </si>
  <si>
    <t>030223000080</t>
  </si>
  <si>
    <t>0302 23</t>
  </si>
  <si>
    <t>- - Sole (Solea spp.)</t>
  </si>
  <si>
    <t>Fresh or chilled sole "Solea spp."</t>
  </si>
  <si>
    <t>0302 24</t>
  </si>
  <si>
    <t>-- Turbots (Psetta maxima)</t>
  </si>
  <si>
    <t>Fresh or chilled turbot "Psetta maxima"</t>
  </si>
  <si>
    <t>152824</t>
  </si>
  <si>
    <t>030229000080</t>
  </si>
  <si>
    <t>0302 29</t>
  </si>
  <si>
    <t>Fresh or chilled flat fish "Pleuronectidae, Bothidae, Cynoglossidae, Soleidae, Scophthalmidae and Catharidae" (excl. halibut "Reinhardtius hippoglossoides, Hippoglossus hippoglossus and Hippoglossus stenolepsis", plaice "Pleuronectes platessa" and sole "Solea spp.")</t>
  </si>
  <si>
    <t>152825</t>
  </si>
  <si>
    <t>030231000010</t>
  </si>
  <si>
    <t>- Tunas (of the genus Thunnus), skipjack or stripe-bellied bonito (Euthynnus (Katsuwonus) pelamis), excluding livers and roes</t>
  </si>
  <si>
    <t>152826</t>
  </si>
  <si>
    <t>030231000080</t>
  </si>
  <si>
    <t>0302 31</t>
  </si>
  <si>
    <t>- - Albacore or longfinned tunas (Thunnus alalunga)</t>
  </si>
  <si>
    <t>Fresh or chilled albacore or longfinned tunas "Thunnus alalunga"</t>
  </si>
  <si>
    <t>152827</t>
  </si>
  <si>
    <t>030232000080</t>
  </si>
  <si>
    <t>0302 32</t>
  </si>
  <si>
    <t>- - Yellowfin tunas (Thunnus albacares)</t>
  </si>
  <si>
    <t>Fresh or chilled yellowfin tunas "Thunnus albacares"</t>
  </si>
  <si>
    <t>152828</t>
  </si>
  <si>
    <t>030233000080</t>
  </si>
  <si>
    <t>0302 33</t>
  </si>
  <si>
    <t>- - Skipjack or stripe-bellied bonito</t>
  </si>
  <si>
    <t>Fresh or chilled skipjack or stripe-bellied bonito</t>
  </si>
  <si>
    <t>152829</t>
  </si>
  <si>
    <t>030234000080</t>
  </si>
  <si>
    <t>0302 34</t>
  </si>
  <si>
    <t>- - Bigeye tunas (Thunnus obesus)</t>
  </si>
  <si>
    <t>Fresh or chilled bigeye tunas "Thunnus obesus"</t>
  </si>
  <si>
    <t>152830</t>
  </si>
  <si>
    <t>030235000080</t>
  </si>
  <si>
    <t>0302 35</t>
  </si>
  <si>
    <t>- - Bluefin tunas (Thunnus thynnus)</t>
  </si>
  <si>
    <t>Fresh or chilled bluefin tunas "Thunnus thynnus"</t>
  </si>
  <si>
    <t>152831</t>
  </si>
  <si>
    <t>030236000080</t>
  </si>
  <si>
    <t>0302 36</t>
  </si>
  <si>
    <t>- - Southern bluefin tunas (Thunnus maccoyii)</t>
  </si>
  <si>
    <t>Fresh or chilled Southern bluefin tunas "Thunnus maccoyii"</t>
  </si>
  <si>
    <t>152832</t>
  </si>
  <si>
    <t>030239000080</t>
  </si>
  <si>
    <t>0302 39</t>
  </si>
  <si>
    <t>Fresh or chilled tunas of the genus "Thunnus" (excl. Thunnus alalunga, Thunnus albacares, Thunnus obesus, Thunnus thynnus and Thunnus maccoyii)</t>
  </si>
  <si>
    <t>152833</t>
  </si>
  <si>
    <t>030240000080</t>
  </si>
  <si>
    <t>0302 40</t>
  </si>
  <si>
    <t>- Herrings (Clupea harengus, Clupea pallasii), excluding livers and roes</t>
  </si>
  <si>
    <t>Fresh or chilled herrings "Clupea harengus, clupea pallasii"</t>
  </si>
  <si>
    <t>Small pelagics</t>
  </si>
  <si>
    <t>152834</t>
  </si>
  <si>
    <t>030250000080</t>
  </si>
  <si>
    <t>0302 50</t>
  </si>
  <si>
    <t>- Cod (Gadus morhua, Gadus ogac, Gadus macrocephalus), excluding livers and roes</t>
  </si>
  <si>
    <t>Fresh or chilled cod "gadus morhua, gadus ogac, gadus macrocephalus"</t>
  </si>
  <si>
    <t>Groundfish</t>
  </si>
  <si>
    <t>152835</t>
  </si>
  <si>
    <t>030261000010</t>
  </si>
  <si>
    <t>- Other fish, excluding livers and roes</t>
  </si>
  <si>
    <t>152836</t>
  </si>
  <si>
    <t>030261000080</t>
  </si>
  <si>
    <t>0302 61</t>
  </si>
  <si>
    <t>- - Sardines (Sardina pilchardus, Sardinops spp.), sardinella (Sardinella spp.), brisling or sprats (Sprattus sprattus)</t>
  </si>
  <si>
    <t>Fresh or chilled sardines "Sardina pilchardus, Sardinops spp.", sardinella "Sardinella spp.", brisling or sprats "Sprattus sprattus"</t>
  </si>
  <si>
    <t>152837</t>
  </si>
  <si>
    <t>030262000080</t>
  </si>
  <si>
    <t>0302 62</t>
  </si>
  <si>
    <t>- - Haddock (Melanogrammus aeglefinus)</t>
  </si>
  <si>
    <t>Fresh or chilled haddock "Melanogrammus aeglefinus"</t>
  </si>
  <si>
    <t>152838</t>
  </si>
  <si>
    <t>030263000080</t>
  </si>
  <si>
    <t>0302 63</t>
  </si>
  <si>
    <t>- - Coalfish (Pollachius virens)</t>
  </si>
  <si>
    <t>Fresh or chilled coalfish "Pollachius virens"</t>
  </si>
  <si>
    <t>152839</t>
  </si>
  <si>
    <t>030264000080</t>
  </si>
  <si>
    <t>0302 64</t>
  </si>
  <si>
    <t>- - Mackerel (Scomber scombrus, Scomber australasicus, Scomber japonicus)</t>
  </si>
  <si>
    <t>Fresh or chilled mackerel "Scomber scombrus, Scomber australasicus, Scomber japonicus"</t>
  </si>
  <si>
    <t>Fresh or chilled fish fins, heads, tails, maws and other edible fish offal (excl. livers, roes, milt and shark fins)(2017-2500)</t>
  </si>
  <si>
    <t>0302 41</t>
  </si>
  <si>
    <t>-- Herrings (Clupea harengus, Clupea pallasii)</t>
  </si>
  <si>
    <t>Fresh or chilled herring "Clupea harengus, clupea pallasii"</t>
  </si>
  <si>
    <t>0302 42</t>
  </si>
  <si>
    <t>-- Anchovies (Engraulis spp.)</t>
  </si>
  <si>
    <t>Fresh or chilled anchovies "Engraulis spp."(2012-2500)</t>
  </si>
  <si>
    <t>0302 43</t>
  </si>
  <si>
    <t>-- Sardines (Sardina pilchardus, Sardinops spp.), sardinella (Sardinella spp.), brisling or sprats (Sprattus sprattus)</t>
  </si>
  <si>
    <t>0302 44</t>
  </si>
  <si>
    <t>-- Mackerel (Scomber scombrus, Scomber australasicus, Scomber japonicus)</t>
  </si>
  <si>
    <t>0302 45</t>
  </si>
  <si>
    <t>-- Jack and horse mackerel (Trachurus spp.)</t>
  </si>
  <si>
    <t>Fresh or chilled jack and horse mackerel "Trachurus spp."(2012-2500)</t>
  </si>
  <si>
    <t>0302 47</t>
  </si>
  <si>
    <t>-- Swordfish (Xiphias gladius)</t>
  </si>
  <si>
    <t>Fresh or chilled swordfish "Xiphias gladius"(2012-2500)</t>
  </si>
  <si>
    <t>0302 49</t>
  </si>
  <si>
    <t>Fresh or chilled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"Istiophoridae"(2017-2500)</t>
  </si>
  <si>
    <t>0302 51</t>
  </si>
  <si>
    <t>-- Cod (Gadus morhua, Gadus ogac, Gadus macrocephalus)</t>
  </si>
  <si>
    <t>Fresh or chilled cod "Gadus morhua, Gadus ogac, Gadus macrocephalus"</t>
  </si>
  <si>
    <t>0302 52</t>
  </si>
  <si>
    <t>-- Haddock (Melanogrammus aeglefinus)</t>
  </si>
  <si>
    <t>0302 53</t>
  </si>
  <si>
    <t>-- Coalfish (Pollachius virens)</t>
  </si>
  <si>
    <t>0302 54</t>
  </si>
  <si>
    <t>-- Hake (Merluccius spp., Urophycis spp.)</t>
  </si>
  <si>
    <t>Fresh or chilled hake "Merluccius spp., Urophycis spp."(2012-2500)</t>
  </si>
  <si>
    <t>0302 55</t>
  </si>
  <si>
    <t>-- Alaska pollock (Theragra chalcogramma)</t>
  </si>
  <si>
    <t>Fresh or chilled Alaska pollack "Theragra chalcogramma"(2012-2500)</t>
  </si>
  <si>
    <t>0302 56</t>
  </si>
  <si>
    <t>-- Blue whiting (Micromesistius poutassou, Micromesistius australis)</t>
  </si>
  <si>
    <t>Fresh or chilled blue whiting "Micromesistius poutassou, Micromesistius australis"(2012-2500)</t>
  </si>
  <si>
    <t>0302 59</t>
  </si>
  <si>
    <t>Fresh or chilled fish of the families Bregmacerotidae, Euclichthyidae, Gadidae, Macrouridae, Melanonidae, Merlucciidae, Moridae and Muraenolepididae (excl. cod, haddock, coalfish, hake, Alaska pollack and blue whitings)(2012-2500)</t>
  </si>
  <si>
    <t>0302 83</t>
  </si>
  <si>
    <t>-- Toothfish (Dissostichus spp.)</t>
  </si>
  <si>
    <t>Fresh or chilled toothfish "Dissostichus spp."(2012-2500)</t>
  </si>
  <si>
    <t>Undefined</t>
  </si>
  <si>
    <t>0302 91</t>
  </si>
  <si>
    <t>-- Livers, roes and milt</t>
  </si>
  <si>
    <t>Fresh or chilled fish livers, roes and milt</t>
  </si>
  <si>
    <t>152844</t>
  </si>
  <si>
    <t>152845</t>
  </si>
  <si>
    <t>030311000010</t>
  </si>
  <si>
    <t>- Pacific salmon (Oncorhynchus nerka, Oncorhynchus gorbuscha, Onchorhynchus keta, Oncorhynchus tschawytscha, Oncorhynchus kisutch, Oncorhynchus masou and Oncorhynchus rhodurus), excluding livers and roes</t>
  </si>
  <si>
    <t>152848</t>
  </si>
  <si>
    <t>030321000010</t>
  </si>
  <si>
    <t>- Other salmonidae, excluding livers and roes</t>
  </si>
  <si>
    <t>0303 99</t>
  </si>
  <si>
    <t>Frozen fish fins, heads, tails, maws and other edible fish offal (excl. livers, roes, milt and shark fins)(2017-2500)</t>
  </si>
  <si>
    <t>152852</t>
  </si>
  <si>
    <t>030331000010</t>
  </si>
  <si>
    <t>152853</t>
  </si>
  <si>
    <t>030331000080</t>
  </si>
  <si>
    <t>0303 31</t>
  </si>
  <si>
    <t>Frozen lesser or Greenland halibut "Reinhardtius hippoglossoides", Atlantic halibut "Hippoglossus hippoglossus" and Pacific halibut "Hippoglossus stenolepis"</t>
  </si>
  <si>
    <t>152854</t>
  </si>
  <si>
    <t>030332000080</t>
  </si>
  <si>
    <t>0303 32</t>
  </si>
  <si>
    <t>Frozen plaice "Pleuronectes platessa"</t>
  </si>
  <si>
    <t>152855</t>
  </si>
  <si>
    <t>030333000080</t>
  </si>
  <si>
    <t>0303 33</t>
  </si>
  <si>
    <t>Frozen sole "Solea spp."</t>
  </si>
  <si>
    <t>0303 34</t>
  </si>
  <si>
    <t>Frozen turbot "Psetta maxima"</t>
  </si>
  <si>
    <t>152856</t>
  </si>
  <si>
    <t>030339000080</t>
  </si>
  <si>
    <t>0303 39</t>
  </si>
  <si>
    <t>Frozen flat fish "Pleuronectidae, Bothidae, Cynoglossidae, Soleidae, Scophthalmidae und Citharidae" (excl. halibut, plaice and sole)</t>
  </si>
  <si>
    <t>152857</t>
  </si>
  <si>
    <t>030341000010</t>
  </si>
  <si>
    <t>152858</t>
  </si>
  <si>
    <t>030341000080</t>
  </si>
  <si>
    <t>0303 41</t>
  </si>
  <si>
    <t>Frozen albacore or longfinned tunas "Thunnus alalunga"</t>
  </si>
  <si>
    <t>152859</t>
  </si>
  <si>
    <t>030342000080</t>
  </si>
  <si>
    <t>0303 42</t>
  </si>
  <si>
    <t>Frozen yellowfin tunas "Thunnus albacares"</t>
  </si>
  <si>
    <t>152860</t>
  </si>
  <si>
    <t>030343000080</t>
  </si>
  <si>
    <t>0303 43</t>
  </si>
  <si>
    <t>Frozen skipjack or stripe-bellied bonito "Euthynnus -Katsuwonus- pelamis"</t>
  </si>
  <si>
    <t>152861</t>
  </si>
  <si>
    <t>030344000080</t>
  </si>
  <si>
    <t>0303 44</t>
  </si>
  <si>
    <t>Frozen bigeye tunas "Thunnus obesus"</t>
  </si>
  <si>
    <t>152862</t>
  </si>
  <si>
    <t>030345000080</t>
  </si>
  <si>
    <t>0303 45</t>
  </si>
  <si>
    <t>Frozen bluefin tunas "Thunnus thynnus"</t>
  </si>
  <si>
    <t>152863</t>
  </si>
  <si>
    <t>030346000080</t>
  </si>
  <si>
    <t>0303 46</t>
  </si>
  <si>
    <t>Frozen Southern bluefin tunas "Thunnus maccoyii"</t>
  </si>
  <si>
    <t>152864</t>
  </si>
  <si>
    <t>030349000080</t>
  </si>
  <si>
    <t>0303 49</t>
  </si>
  <si>
    <t>Frozen tunas of the genus "Thunnus" (excl. Thunnus alalunga, Thunnus albacares, Thunnus obesus, Thunnus thynnus and Thunnus maccoyii)</t>
  </si>
  <si>
    <t>152865</t>
  </si>
  <si>
    <t>030350000080</t>
  </si>
  <si>
    <t>0303 50</t>
  </si>
  <si>
    <t>Frozen herrings "Clupea harengus, Clupea pallasii"</t>
  </si>
  <si>
    <t>152866</t>
  </si>
  <si>
    <t>030360000080</t>
  </si>
  <si>
    <t>0303 60</t>
  </si>
  <si>
    <t>Frozen cod "Gadus morhua, Gadus ogac and Gadus macrocephalus"</t>
  </si>
  <si>
    <t>152867</t>
  </si>
  <si>
    <t>030371000010</t>
  </si>
  <si>
    <t>152868</t>
  </si>
  <si>
    <t>030371000080</t>
  </si>
  <si>
    <t>0303 71</t>
  </si>
  <si>
    <t>Frozen sardines "Sardina pilchardus, Sardinops spp.", sardinella "Sardinella spp." and brisling or sprats "Sprattus sprattus"</t>
  </si>
  <si>
    <t>152869</t>
  </si>
  <si>
    <t>030372000080</t>
  </si>
  <si>
    <t>0303 72</t>
  </si>
  <si>
    <t>Frozen haddock "Melanogrammus aeglefinus"</t>
  </si>
  <si>
    <t>152870</t>
  </si>
  <si>
    <t>030373000080</t>
  </si>
  <si>
    <t>0303 73</t>
  </si>
  <si>
    <t>Frozen coalfish "Pollachius virens"</t>
  </si>
  <si>
    <t>152871</t>
  </si>
  <si>
    <t>030374000080</t>
  </si>
  <si>
    <t>0303 74</t>
  </si>
  <si>
    <t>Frozen mackerel "Scomber scombrus, Scomber australasicus, Scomber japonicus"</t>
  </si>
  <si>
    <t>0303 91</t>
  </si>
  <si>
    <t>Frozen fish livers, roes and milt</t>
  </si>
  <si>
    <t>152875</t>
  </si>
  <si>
    <t>030378000080</t>
  </si>
  <si>
    <t>0303 78</t>
  </si>
  <si>
    <t>- - Hake (Merluccius spp., Urophycis spp.)</t>
  </si>
  <si>
    <t>Frozen hake "Merluccius spp., Urophycis spp."</t>
  </si>
  <si>
    <t>0303 51</t>
  </si>
  <si>
    <t>0303 53</t>
  </si>
  <si>
    <t>Frozen sardines "Sardina pilchardus, Sardinops spp.", sardinella "Sardinella spp.", brisling or sprats "Sprattus sprattus"</t>
  </si>
  <si>
    <t>0303 54</t>
  </si>
  <si>
    <t>0303 55</t>
  </si>
  <si>
    <t>Frozen jack and horse mackerel "Trachurus spp."(2012-2500)</t>
  </si>
  <si>
    <t>0303 57</t>
  </si>
  <si>
    <t>Frozen swordfish "Xiphias gladius"(2012-2500)</t>
  </si>
  <si>
    <t>0303 59</t>
  </si>
  <si>
    <t>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"Istiophoridae"(2017-2500)</t>
  </si>
  <si>
    <t>0303 63</t>
  </si>
  <si>
    <t>Frozen cod "Gadus morhua, Gadus ogac, Gadus macrocephalus"</t>
  </si>
  <si>
    <t>0303 64</t>
  </si>
  <si>
    <t>0303 65</t>
  </si>
  <si>
    <t>0303 66</t>
  </si>
  <si>
    <t>0303 67</t>
  </si>
  <si>
    <t>Frozen Alaska pollack "Theragra chalcogramma"(2012-2500)</t>
  </si>
  <si>
    <t>0303 68</t>
  </si>
  <si>
    <t>Frozen blue whiting "Micromesistius poutassou, Micromesistius australis"(2012-2500)</t>
  </si>
  <si>
    <t>0303 69</t>
  </si>
  <si>
    <t>Frozen fish of the families Bregmacerotidae, Euclichthyidae, Gadidae, Macrouridae, Melanonidae, Merlucciidae, Moridae and Muraenolepididae (excl. cod, haddock, coalfish, hake, Alaska pollack and blue whiting)(2012-2500)</t>
  </si>
  <si>
    <t>0303 83</t>
  </si>
  <si>
    <t>Frozen toothfish "Dissostichus spp."(2012-2500)</t>
  </si>
  <si>
    <t>152877</t>
  </si>
  <si>
    <t>030380000080</t>
  </si>
  <si>
    <t>0303 80</t>
  </si>
  <si>
    <t>- Livers and roes</t>
  </si>
  <si>
    <t>Frozen fish livers and roes</t>
  </si>
  <si>
    <t>152878</t>
  </si>
  <si>
    <t>0304 43</t>
  </si>
  <si>
    <t>-- Flat fish (Pleuronectidae, Bothidae, Cynoglossidae, Soleidae, Scophthalmidae and Citharidae)</t>
  </si>
  <si>
    <t>Fresh or chilled fillets of flat fish "Pleuronectidae, Bothidae, Cynoglossidae, Soleidae, Scophthalmidae and Citharidae"(2012-2500)</t>
  </si>
  <si>
    <t>0304 44</t>
  </si>
  <si>
    <t>-- Fish of the families Bregmacerotidae, Euclichthyidae, Gadidae, Macrouridae, Melanonidae, Merlucciidae, Moridae and Muraenolepididae</t>
  </si>
  <si>
    <t>Fresh or chilled fillets of fish of the families Bregmacerotidae, Euclichthyidae, Gadidae, Macrouridae, Melanonidae, Merlucciidae, Moridae and Muraenolepididae(2012-2500)</t>
  </si>
  <si>
    <t>0304 45</t>
  </si>
  <si>
    <t>Fresh or chilled fillets of swordfish "Xiphias gladius"(2012-2500)</t>
  </si>
  <si>
    <t>0304 46</t>
  </si>
  <si>
    <t>Fresh or chilled fillets of toothfish "Dissostichus spp."(2012-2500)</t>
  </si>
  <si>
    <t>0304 51</t>
  </si>
  <si>
    <t>Fresh or chilled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fillets)(2012-2500)</t>
  </si>
  <si>
    <t>0304 52</t>
  </si>
  <si>
    <t>-- Salmonidae</t>
  </si>
  <si>
    <t>Fresh or chilled meat, whether or not minced, of salmonidae (excl. fillets)(2012-2500)</t>
  </si>
  <si>
    <t>0304 53</t>
  </si>
  <si>
    <t>Fresh or chilled meat, whether or not minced, of fish of the families Bregmacerotidae, Euclichthyidae, Gadidae, Macrouridae, Melanonidae, Merlucciidae, Moridae and Muraenolepididae (excl. fillets)(2012-2500)</t>
  </si>
  <si>
    <t>0304 54</t>
  </si>
  <si>
    <t>Fresh or chilled meat, whether or not minced, of swordfish "Xiphias gladius" (excl. fillets)(2012-2500)</t>
  </si>
  <si>
    <t>0304 55</t>
  </si>
  <si>
    <t>Fresh or chilled meat, whether or not minced, of toothfish "Dissostichus spp." (excl. fillets)(2012-2500)</t>
  </si>
  <si>
    <t>0304 56</t>
  </si>
  <si>
    <t>Fresh or chilled meat, whether or not minced, of dogfish and other sharks (excl. fillets)(2017-2500)</t>
  </si>
  <si>
    <t>0304 57</t>
  </si>
  <si>
    <t>Fresh or chilled meat, whether or not minced, of rays and skates "Rajidae" (excl. fillets)(2017-2500)</t>
  </si>
  <si>
    <t>0304 59</t>
  </si>
  <si>
    <t>Fresh or chilled fish meat, whether or not minced (excl. all fillets, tilapias, catfish, carp, eels, Nile perch, snakeheads, salmonidae, swordfish, toothfish, rays, skates, dogfish and other sharks, and fish of the families Bregmacerotidae, Euclichthyidae, Gadidae, Macrouridae, Melanonidae, Merlucciidae, Moridae and Muraenolepididae)(2012-2500)</t>
  </si>
  <si>
    <t>0304 71</t>
  </si>
  <si>
    <t>Frozen fillets of cod "Gadus morhua, Gadus ogac, Gadus macrocephalus"(2012-2500)</t>
  </si>
  <si>
    <t>0304 72</t>
  </si>
  <si>
    <t>Frozen fillets of haddock "Melanogrammus aeglefinus"(2012-2500)</t>
  </si>
  <si>
    <t>0304 73</t>
  </si>
  <si>
    <t>Frozen fillets of coalfish "Pollachius virens"(2012-2500)</t>
  </si>
  <si>
    <t>0304 74</t>
  </si>
  <si>
    <t>Frozen fillets of hake "Merluccius spp., Urophycis spp."(2012-2500)</t>
  </si>
  <si>
    <t>0304 75</t>
  </si>
  <si>
    <t>Frozen fillets of Alaska pollack "Theragra chalcogramma"(2012-2500)</t>
  </si>
  <si>
    <t>0304 79</t>
  </si>
  <si>
    <t>Frozen fillets of fish of the families Bregmacerotidae, Euclichthyidae, Gadidae, Macrouridae, Melanonidae, Merlucciidae, Moridae and Muraenolepididae (excl. cod, haddock, coalfish, hake and Alaska pollack)(2012-2500)</t>
  </si>
  <si>
    <t>0304 83</t>
  </si>
  <si>
    <t>Frozen fillets of flat fish "Pleuronectidae, Bothidae, Cynoglossidae, Soleidae, Scophthalmidae and Citharidae"(2012-2500)</t>
  </si>
  <si>
    <t>0304 84</t>
  </si>
  <si>
    <t>Frozen fillets of swordfish "Xiphias gladius"(2012-2500)</t>
  </si>
  <si>
    <t>0304 85</t>
  </si>
  <si>
    <t>Frozen fillets of toothfish "Dissostichus spp."(2012-2500)</t>
  </si>
  <si>
    <t>0304 86</t>
  </si>
  <si>
    <t>Frozen fillets of herring "Clupea harengus, Clupea pallasii"(2012-2500)</t>
  </si>
  <si>
    <t>0304 87</t>
  </si>
  <si>
    <t>-- Tuna (of the genus Thunnus), skipjack or stripe-bellied bonito (Euthynnus (Katsuwonus) pelamis)</t>
  </si>
  <si>
    <t>Frozen fillets of tuna "of the genus Thunnus", skipjack or stripe-bellied bonito "Euthynnus {Katsuwonus} pelamis"(2012-2500)</t>
  </si>
  <si>
    <t>152881</t>
  </si>
  <si>
    <t>030490000080</t>
  </si>
  <si>
    <t>0304 91</t>
  </si>
  <si>
    <t>Frozen meat, whether or not minced, of swordfish "Xiphias gladius" (excl. fillets)(2007-2500)</t>
  </si>
  <si>
    <t>0304 92</t>
  </si>
  <si>
    <t>Frozen meat, whether or not minced, of toothfish "Dissostichus spp." (excl. fillets)(2007-2500)</t>
  </si>
  <si>
    <t>0304 93</t>
  </si>
  <si>
    <t>Frozen meat, whether or not minced, of tilapia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 (excl. fillets)(2012-2500)</t>
  </si>
  <si>
    <t>0304 94</t>
  </si>
  <si>
    <t>Frozen meat, whether or not minced, of Alaska pollack "Theragra chalcogramma" (excl. fillets)(2012-2500)</t>
  </si>
  <si>
    <t>0304 95</t>
  </si>
  <si>
    <t>-- Fish of the families Bregmacerotidae, Euclichthyidae, Gadidae, Macrouridae, Melanonidae, Merlucciidae, Moridae and Muraenolepididae, other than Alaska pollock (Theragra chalcogramma)</t>
  </si>
  <si>
    <t>Frozen meat, whether or not minced, of fish of the families Bregmacerotidae, Euclichthyidae, Gadidae, Macrouridae, Melanonidae, Merlucciidae, Moridae and Muraenolepididae (excl. fillets and Alaska pollack "Theragra chalcogramma")(2012-2500)</t>
  </si>
  <si>
    <t>0304 96</t>
  </si>
  <si>
    <t>Frozen meat, whether or not minced, of dogfish and other sharks(2017-2500)</t>
  </si>
  <si>
    <t>0304 97</t>
  </si>
  <si>
    <t>Frozen meat, whether or not minced, of rays and skates "Rajidae"(2017-2500)</t>
  </si>
  <si>
    <t>0304 99</t>
  </si>
  <si>
    <t>Frozen fish meat n.e.s. (excl. fillets)(2007-2500)</t>
  </si>
  <si>
    <t>152882</t>
  </si>
  <si>
    <t>030489</t>
  </si>
  <si>
    <t>152883</t>
  </si>
  <si>
    <t>030510000080</t>
  </si>
  <si>
    <t>0305 10</t>
  </si>
  <si>
    <t>- Flours, meals and pellets of fish, fit for human consumption</t>
  </si>
  <si>
    <t>Flours, meals and pellets of fish, fit for human consumption</t>
  </si>
  <si>
    <t>152884</t>
  </si>
  <si>
    <t>030520000080</t>
  </si>
  <si>
    <t>0305 20</t>
  </si>
  <si>
    <t>- Livers and roes of fish, dried, smoked, salted or in brine</t>
  </si>
  <si>
    <t>Fish livers and roes, dried, smoked, salted or in brine</t>
  </si>
  <si>
    <t>0305 32</t>
  </si>
  <si>
    <t>Fillets, dried, salted or in brine, but not smoked, of fish of the families Bregmacerotidae, Euclichthyidae, Gadidae, Macrouridae, Melanonidae, Merlucciidae, Moridae and Muraenolepididae(2012-2500)</t>
  </si>
  <si>
    <t>152886</t>
  </si>
  <si>
    <t>030541000010</t>
  </si>
  <si>
    <t>- Smoked fish, including fillets</t>
  </si>
  <si>
    <t>152888</t>
  </si>
  <si>
    <t>030542000080</t>
  </si>
  <si>
    <t>0305 42</t>
  </si>
  <si>
    <t>- - Herrings (Clupea harengus, Clupea pallasii)</t>
  </si>
  <si>
    <t>Herrings "Clupea harengus, Clupea pallasii", smoked, incl. fillets</t>
  </si>
  <si>
    <t>Small Pelagics</t>
  </si>
  <si>
    <t>152890</t>
  </si>
  <si>
    <t>030551000010</t>
  </si>
  <si>
    <t>- Dried fish, whether or not salted but not smoked</t>
  </si>
  <si>
    <t>152891</t>
  </si>
  <si>
    <t>030551000080</t>
  </si>
  <si>
    <t>0305 51</t>
  </si>
  <si>
    <t>- - Cod (Gadus morhua, Gadus ogac, Gadus macrocephalus)</t>
  </si>
  <si>
    <t>Dried cod "Gadus morhua, Gadus ogac, Gadus macrocephalus", whether or not salted, not smoked (excl. fillets)</t>
  </si>
  <si>
    <t>0305 53</t>
  </si>
  <si>
    <t>-- Fish of the families Bregmacerotidae, Euclichthyidae, Gadidae, Macrouridae, Melanonidae, Merlucciidae, Moridae and Muraenolepididae, other than cod (Gadus morhua, Gadus ogac, Gadus macrocephalus)</t>
  </si>
  <si>
    <t>Dried fish of the families Bregmacerotidae, Euclichthyidae, Gadidae, Macrouridae, Melanonidae, Merlucciidae, Moridae and Muraenolepididae, even salted but not smoked (excl. fillets, offal and cod "Gadus morhua, Gadus ogac, Gadus macrocephalus")</t>
  </si>
  <si>
    <t>0305 54</t>
  </si>
  <si>
    <t>--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spearfish (Istiophoridae)</t>
  </si>
  <si>
    <t>Dried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 even salted but not smoked (excl. fillets and offal)</t>
  </si>
  <si>
    <t>152893</t>
  </si>
  <si>
    <t>030561000010</t>
  </si>
  <si>
    <t>- Fish, salted but not dried or smoked and fish in brine</t>
  </si>
  <si>
    <t>152894</t>
  </si>
  <si>
    <t>030561000080</t>
  </si>
  <si>
    <t>0305 61</t>
  </si>
  <si>
    <t>Herrings "Clupea harengus, Clupea pallasii", salted or in brine only (excl. fillets)</t>
  </si>
  <si>
    <t>152895</t>
  </si>
  <si>
    <t>030562000080</t>
  </si>
  <si>
    <t>0305 62</t>
  </si>
  <si>
    <t>Cod "Gadus morhua, Gadus ogac, Gadus macrocephalus", salted or in brine only (excl. fillets)</t>
  </si>
  <si>
    <t>152896</t>
  </si>
  <si>
    <t>030563000080</t>
  </si>
  <si>
    <t>0305 63</t>
  </si>
  <si>
    <t>- - Anchovies (Engraulis spp.)</t>
  </si>
  <si>
    <t>Anchovies "Engraulis spp.", salted or in brine only (excl. fillets)</t>
  </si>
  <si>
    <t>0305 72</t>
  </si>
  <si>
    <t>-- Fish heads, tails and maws</t>
  </si>
  <si>
    <t>Fish heads, tails and maws, smoked, dried, salted or in brine</t>
  </si>
  <si>
    <t>0305 79</t>
  </si>
  <si>
    <t>Fish fins and other edible fish offal, smoked, dried, salted or in brine (excl. heads, tails, maws and shark fins)</t>
  </si>
  <si>
    <t>152898</t>
  </si>
  <si>
    <t>152899</t>
  </si>
  <si>
    <t>030611000010</t>
  </si>
  <si>
    <t>- Frozen</t>
  </si>
  <si>
    <t>Crustaceans</t>
  </si>
  <si>
    <t>152905</t>
  </si>
  <si>
    <t>030621000010</t>
  </si>
  <si>
    <t>- Not frozen</t>
  </si>
  <si>
    <t>152911</t>
  </si>
  <si>
    <t>Molluscs, whether in shell or not, live, fresh, chilled, frozen, dried, salted or in brine; smoked molluscs, whether in shell or not, whether or not cooked before or during the smoking process; flours, meals and pellets of molluscs, fit for human consumption</t>
  </si>
  <si>
    <t>Molluscs, fit for human consumption, even smoked, whether in shell or not, live, fresh, chilled, frozen, dried, salted or in brine; flours, meals and pellets of molluscs, fit for human consumption</t>
  </si>
  <si>
    <t>152912</t>
  </si>
  <si>
    <t>030710000080</t>
  </si>
  <si>
    <t>0307 11</t>
  </si>
  <si>
    <t>307</t>
  </si>
  <si>
    <t>-- Live, fresh or chilled</t>
  </si>
  <si>
    <t>Oysters, even in shell, live, fresh or chilled(2012-2500)</t>
  </si>
  <si>
    <t>Bivalvs and other molluscs and aquatic invertebrates</t>
  </si>
  <si>
    <t>0307 12</t>
  </si>
  <si>
    <t>-- Frozen</t>
  </si>
  <si>
    <t>Oysters, even in shell, frozen(2017-2500)</t>
  </si>
  <si>
    <t>0307 19</t>
  </si>
  <si>
    <t>Oysters, even in shell, smoked, dried, salted or in brine(2012-2500)</t>
  </si>
  <si>
    <t>152913</t>
  </si>
  <si>
    <t>030721000010</t>
  </si>
  <si>
    <t>- Scallops, including queen scallops, of the genera Pecten, Chlamys or Placopecten</t>
  </si>
  <si>
    <t>152914</t>
  </si>
  <si>
    <t>030721000080</t>
  </si>
  <si>
    <t>0307 21</t>
  </si>
  <si>
    <t>- - Live, fresh or chilled</t>
  </si>
  <si>
    <t>Live, fresh or chilled scallops, incl. queen scallops, of the genera Pecten, Chlamys or Placopecten, with or without shell</t>
  </si>
  <si>
    <t>0307 22</t>
  </si>
  <si>
    <t>Scallops, incl. queen scallops, of the genera Pecten, Chlamys or Placopecten, frozen, even in shell</t>
  </si>
  <si>
    <t>152915</t>
  </si>
  <si>
    <t>030729000080</t>
  </si>
  <si>
    <t>0307 29</t>
  </si>
  <si>
    <t>Scallops, incl. queen scallops, of the genera Pecten, Chlamys or Placopecten, frozen, dried, salted or in brine, with or without shell</t>
  </si>
  <si>
    <t>152916</t>
  </si>
  <si>
    <t>030731000010</t>
  </si>
  <si>
    <t>- Mussels (Mytilus spp., Perna spp.)</t>
  </si>
  <si>
    <t>152917</t>
  </si>
  <si>
    <t>030731000080</t>
  </si>
  <si>
    <t>0307 31</t>
  </si>
  <si>
    <t>Live, fresh or chilled mussels "Mytilus spp., Perna spp.", with or without shell</t>
  </si>
  <si>
    <t>0307 32</t>
  </si>
  <si>
    <t>Mussels "Mytilus spp., Perna spp.", frozen, even in shell</t>
  </si>
  <si>
    <t>152918</t>
  </si>
  <si>
    <t>030739000080</t>
  </si>
  <si>
    <t>0307 39</t>
  </si>
  <si>
    <t>Mussels "Mytilus spp., Perna spp.", frozen, dried, salted or in brine, with or without shell</t>
  </si>
  <si>
    <t>152919</t>
  </si>
  <si>
    <t>030741000010</t>
  </si>
  <si>
    <t>- Cuttle fish (Sepia officinalis, Rossia macrosoma, Sepiola spp.) and squid (Ommastrephes spp., Loligo spp., Nototodarus spp., Sepioteuthis spp.)</t>
  </si>
  <si>
    <t>152920</t>
  </si>
  <si>
    <t>030741000080</t>
  </si>
  <si>
    <t>0307 42</t>
  </si>
  <si>
    <t>Cuttle fish and squid, live, fresh or chilled, with or without shell</t>
  </si>
  <si>
    <t>0307 43</t>
  </si>
  <si>
    <t>Cuttle fish and squid, frozen, with or without shell</t>
  </si>
  <si>
    <t>152921</t>
  </si>
  <si>
    <t>030749000080</t>
  </si>
  <si>
    <t>0307 49</t>
  </si>
  <si>
    <t>Cuttle fish "Sepia officinalis, Rossia macrosoma, Sepiola spp." and squid "Ommastrephes spp., Loligo spp., Nototodarus spp., Sepioteuthis spp.", frozen, dried, salted or in brine, with or without shell</t>
  </si>
  <si>
    <t>152922</t>
  </si>
  <si>
    <t>030751000010</t>
  </si>
  <si>
    <t>- Octopus (Octopus spp.)</t>
  </si>
  <si>
    <t>152923</t>
  </si>
  <si>
    <t>030751000080</t>
  </si>
  <si>
    <t>0307 51</t>
  </si>
  <si>
    <t>Live, fresh or chilled octopus "Octopus spp.", with or without shell</t>
  </si>
  <si>
    <t>0307 52</t>
  </si>
  <si>
    <t>Octopus "Octopus spp.", frozen</t>
  </si>
  <si>
    <t>152924</t>
  </si>
  <si>
    <t>030759000080</t>
  </si>
  <si>
    <t>0307 59</t>
  </si>
  <si>
    <t>Octopus "Octopus spp.", frozen, dried, salted or in brine, with or without shell</t>
  </si>
  <si>
    <t>152925</t>
  </si>
  <si>
    <t>030760000080</t>
  </si>
  <si>
    <t>0307 60</t>
  </si>
  <si>
    <t>- Snails, other than sea snails</t>
  </si>
  <si>
    <t>Snails, live, fresh, chilled, frozen, salted, dried or in brine, with or without shell (excl. sea snails)</t>
  </si>
  <si>
    <t>152926</t>
  </si>
  <si>
    <t>030791000010</t>
  </si>
  <si>
    <t>- Other, including flours, meals and pellets of aquatic invertebrates other than crustaceans, fit for human consumption</t>
  </si>
  <si>
    <t>0307 71</t>
  </si>
  <si>
    <t>Live, fresh or chilled, even in shell, clams, cockles and ark shells "families Arcidae, Arcticidae, Cardiidae, Donacidae, Hiatellidae, Mactridae, Mesodesmatidae, Myidae, Semelidae, Solecurtidae, Solenidae, Tridacnidae and Veneridae"</t>
  </si>
  <si>
    <t>0307 72</t>
  </si>
  <si>
    <t>Frozen, even in shell, clams, cockles and ark shells "families Arcidae, Arcticidae, Cardiidae, Donacidae, Hiatellidae, Mactridae, Mesodesmatidae, Myidae, Semelidae, Solecurtidae, Solenidae, Tridacnidae and Veneridae"</t>
  </si>
  <si>
    <t>0307 79</t>
  </si>
  <si>
    <t>Smoked, dried, salted or in brine, even in shell, clams, cockles and ark shells "families Arcidae, Arcticidae, Cardiidae, Donacidae, Hiatellidae, Mactridae, Mesodesmatidae, Myidae, Semelidae, Solecurtidae, Solenidae, Tridacnidae and Veneridae"</t>
  </si>
  <si>
    <t>0307 81</t>
  </si>
  <si>
    <t>-- Live, fresh or chilled abalone (Haliotis spp.)</t>
  </si>
  <si>
    <t>Live, fresh or chilled, even in shell, abalone "Haliotis spp."</t>
  </si>
  <si>
    <t>0307 82</t>
  </si>
  <si>
    <t>-- Live, fresh or chilled stromboid conchs (Strombus spp.)</t>
  </si>
  <si>
    <t>Live, fresh or chilled, even in shell, stromboid conchs "Strombus spp."</t>
  </si>
  <si>
    <t>0307 83</t>
  </si>
  <si>
    <t>-- Frozen abalone (Haliotis spp.)</t>
  </si>
  <si>
    <t>Frozen, even in shell, abalone "Haliotis spp."</t>
  </si>
  <si>
    <t>0307 84</t>
  </si>
  <si>
    <t>-- Frozen stromboid conchs (Strombus spp.)</t>
  </si>
  <si>
    <t>Frozen, even in shell, stromboid conchs "Strombus spp."</t>
  </si>
  <si>
    <t>0307 87</t>
  </si>
  <si>
    <t>-- Other abalone (Haliotis spp.)</t>
  </si>
  <si>
    <t>Smoked, dried, salted or in brine, even in shell, abalone "Haliotis spp."</t>
  </si>
  <si>
    <t>0307 88</t>
  </si>
  <si>
    <t>-- Other stromboid conchs (Strombus spp.)</t>
  </si>
  <si>
    <t>Smoked, dried, salted or in brine, even in shell, stromboid conchs "Strombus spp."</t>
  </si>
  <si>
    <t>152927</t>
  </si>
  <si>
    <t>030791000080</t>
  </si>
  <si>
    <t>0307 91</t>
  </si>
  <si>
    <t>Live, fresh or chilled molluscs, fit for human consumption, whether in shell or not, incl. sea urchins, sea cucumbers and other aquatic invertebrates (other than crustaceans); fresh or chilled flours, meals and pellets of aquatic invertebrates (other than crustaceans), fit for human consumption (excl. oysters, scallops, queen scallops, mussels, cuttlefish, squids, octopus and snails other than sea snails)</t>
  </si>
  <si>
    <t>0307 92</t>
  </si>
  <si>
    <t>Molluscs, even in shell, frozen (excl. oysters, scallops of the genera Pecten, Chlamys or Placopecten, mussels "Mytilus spp., Perna spp.", cuttle fish and squid, octopus "Octopus spp.", snails other than sea snails, clams, cockles and ark shells, abalone and stromboid conchs); flours, meals and pellets of molluscs, frozen, fit for human consumption</t>
  </si>
  <si>
    <t>152928</t>
  </si>
  <si>
    <t>030799000080</t>
  </si>
  <si>
    <t>0307 99</t>
  </si>
  <si>
    <t>Molluscs, fit for human consumption, whether in shell or not, frozen, dried, salted or in brine, incl. sea urchins, sea cucumbers and other aquatic invertebrates (other than crustaceans); flours, meals and pellets of aquatic invertebrates (other than crustaceans), fit for human consumption (excl. chilled, and oysters, scallops, queen scallops, mussels, cuttlefish, squids, octopus and snails other than sea snails)</t>
  </si>
  <si>
    <t>153444</t>
  </si>
  <si>
    <t>153447</t>
  </si>
  <si>
    <t>160412000080</t>
  </si>
  <si>
    <t>1604 12</t>
  </si>
  <si>
    <t>- - Herrings</t>
  </si>
  <si>
    <t>Prepared or preserved herrings, whole or in pieces (excl. minced)</t>
  </si>
  <si>
    <t>153448</t>
  </si>
  <si>
    <t>160413000080</t>
  </si>
  <si>
    <t>1604 13</t>
  </si>
  <si>
    <t>- - Sardines, sardinella and brisling or sprats</t>
  </si>
  <si>
    <t>Prepared or preserved sardines, sardinella and brisling or sprats, whole or in pieces (excl. minced)</t>
  </si>
  <si>
    <t>153449</t>
  </si>
  <si>
    <t>160414000080</t>
  </si>
  <si>
    <t>1604 14</t>
  </si>
  <si>
    <t>- - Tunas, skipjack and bonito (Sarda spp.)</t>
  </si>
  <si>
    <t>Prepared or preserved tunas, skipjack and Atlantic bonito, whole or in pieces (excl. minced)</t>
  </si>
  <si>
    <t>153450</t>
  </si>
  <si>
    <t>160415000080</t>
  </si>
  <si>
    <t>1604 15</t>
  </si>
  <si>
    <t>- - Mackerel</t>
  </si>
  <si>
    <t>Prepared or preserved mackerel, whole or in pieces (excl. minced)</t>
  </si>
  <si>
    <t>153451</t>
  </si>
  <si>
    <t>160416000080</t>
  </si>
  <si>
    <t>1604 16</t>
  </si>
  <si>
    <t>- - Anchovies</t>
  </si>
  <si>
    <t>Prepared or preserved anchovies, whole or in pieces (excl. minced)</t>
  </si>
  <si>
    <t>153454</t>
  </si>
  <si>
    <t>160430000080</t>
  </si>
  <si>
    <t>1604 30</t>
  </si>
  <si>
    <t>- Caviar and caviar substitutes</t>
  </si>
  <si>
    <t>Caviar and caviar substitutes prepared from fish eggs</t>
  </si>
  <si>
    <t>153455</t>
  </si>
  <si>
    <t>153460</t>
  </si>
  <si>
    <t>160590000080</t>
  </si>
  <si>
    <t>1605 51</t>
  </si>
  <si>
    <t>Oysters, prepared or preserved (excl. smoked)(2012-2500)</t>
  </si>
  <si>
    <t>1605 52</t>
  </si>
  <si>
    <t>Scallops, incl. queen scallops, prepared or preserved (excl. smoked)(2012-2500)</t>
  </si>
  <si>
    <t>1605 53</t>
  </si>
  <si>
    <t>Mussels, prepared or preserved (excl. smoked)(2012-2500)</t>
  </si>
  <si>
    <t>1605 54</t>
  </si>
  <si>
    <t>Cuttlefish and squid, prepared or preserved (excl. smoked)(2012-2500)</t>
  </si>
  <si>
    <t>1605 55</t>
  </si>
  <si>
    <t>Octopus, prepared or preserved (excl. smoked)(2012-2500)</t>
  </si>
  <si>
    <t>1605 56</t>
  </si>
  <si>
    <t>Clams, cockles and arkshells, prepared or preserved (excl. smoked)(2012-2500)</t>
  </si>
  <si>
    <t>1605 57</t>
  </si>
  <si>
    <t>Abalone, prepared or preserved (excl. smoked)(2012-2500)</t>
  </si>
  <si>
    <t>1605 58</t>
  </si>
  <si>
    <t>Snails, prepared or preserved (excl. smoked and sea snails)(2012-2500)</t>
  </si>
  <si>
    <t>1605 59</t>
  </si>
  <si>
    <t>Molluscs, prepared or preserved (excl. smoked, oysters, scallops, mussels, cuttle fish, squid, octopus, abalone, snails, and clams, cockles and arkshells)(2012-2500)</t>
  </si>
  <si>
    <t>1605 61</t>
  </si>
  <si>
    <t>Sea cucumbers, prepared or preserved (excl. smoked)(2012-2500)</t>
  </si>
  <si>
    <t>1605 62</t>
  </si>
  <si>
    <t>Sea urchins, prepared or preserved (excl. smoked)(2012-2500)</t>
  </si>
  <si>
    <t>1605 63</t>
  </si>
  <si>
    <t>Jellyfish, prepared or preserved (excl. smoked)(2012-2500)</t>
  </si>
  <si>
    <t>1605 69</t>
  </si>
  <si>
    <t>Aquatic invertebrates, prepared or preserved (excl. smoked, crustaceans, molluscs, sea cucumbers, sea urchins and jellyfish)(2012-2500)</t>
  </si>
  <si>
    <t>153606</t>
  </si>
  <si>
    <t>153611</t>
  </si>
  <si>
    <t>153612</t>
  </si>
  <si>
    <t>210410000080</t>
  </si>
  <si>
    <t>2104 10</t>
  </si>
  <si>
    <t>- Soups and broths and preparations therefor</t>
  </si>
  <si>
    <t>Soups and broths and preparations therefor</t>
  </si>
  <si>
    <t>153613</t>
  </si>
  <si>
    <t>210420000080</t>
  </si>
  <si>
    <t>2104 20</t>
  </si>
  <si>
    <t>- Homogenised composite food preparations</t>
  </si>
  <si>
    <t>Food preparations consisting of finely homogenized mixtures of two or more basic ingredients, such as meat, fish, vegetables or fruit, put up for retail sale as infant food or for dietetic purposes, in containers of &lt;= 250g</t>
  </si>
  <si>
    <t>153614</t>
  </si>
  <si>
    <t>156491</t>
  </si>
  <si>
    <t>61</t>
  </si>
  <si>
    <t>156494</t>
  </si>
  <si>
    <t>610130000080</t>
  </si>
  <si>
    <t>6101 30</t>
  </si>
  <si>
    <t>- Of man-made fibres</t>
  </si>
  <si>
    <t>Overcoats, car-coats, capes, cloaks, anoraks, incl. ski-jackets, wind-cheaters, wind-jackets and similar articles of man-made fibres, for men or boys, knitted or crocheted (excl. suits, ensembles, jackets, blazers, bib and brace overalls and trousers)</t>
  </si>
  <si>
    <t>156495</t>
  </si>
  <si>
    <t>610190000080</t>
  </si>
  <si>
    <t>6101 90</t>
  </si>
  <si>
    <t>- Of other textile materials</t>
  </si>
  <si>
    <t>Overcoats, car-coats, capes, cloaks, anoraks, incl. ski-jackets, wind-cheaters, wind-jackets and similar articles of textile materials, for men or boys, knitted or crocheted (excl. of wool, fine animal hair, cotton and man-made fibres, suits, ensembles, jackets, blazers, bib and brace overalls and trousers)</t>
  </si>
  <si>
    <t>156496</t>
  </si>
  <si>
    <t>156499</t>
  </si>
  <si>
    <t>610230000080</t>
  </si>
  <si>
    <t>6102 30</t>
  </si>
  <si>
    <t>Women's or girls' overcoats, car-coats, capes, cloaks, anoraks, incl. ski-jackets, wind-cheaters, wind-jackets and similar articles of man-made fibres, knitted or crocheted (excl. suits, ensembles, jackets, blazers, dresses, skirts, divided skirts, trousers, bib and brace overalls)</t>
  </si>
  <si>
    <t>156500</t>
  </si>
  <si>
    <t>610290000080</t>
  </si>
  <si>
    <t>6102 90</t>
  </si>
  <si>
    <t>Women's or girls' overcoats, car-coats, capes, cloaks, anoraks, incl. ski-jackets, wind-cheaters, wind-jackets and similar articles, of textile materials, knitted or crocheted (excl. of wool, fine animal hair, cotton and man-made fibres, suits, ensembles, jackets, blazers, dresses, skirts, divided skirts, trousers, bib and brace overalls)</t>
  </si>
  <si>
    <t>156501</t>
  </si>
  <si>
    <t>156502</t>
  </si>
  <si>
    <t>610311000010</t>
  </si>
  <si>
    <t>- Suits</t>
  </si>
  <si>
    <t>156503</t>
  </si>
  <si>
    <t>610311000080</t>
  </si>
  <si>
    <t>6103 10</t>
  </si>
  <si>
    <t>Men's or boys' suits of textile materials, knitted or crocheted (excl. track suits, ski suits and swimwear)</t>
  </si>
  <si>
    <t>156504</t>
  </si>
  <si>
    <t>610312000080</t>
  </si>
  <si>
    <t>6103 12</t>
  </si>
  <si>
    <t>- - Of synthetic fibres</t>
  </si>
  <si>
    <t>Men's or boys' suits of synthetic fibres, knitted or crocheted (excl. track suits, ski suits and swimwear)</t>
  </si>
  <si>
    <t>156505</t>
  </si>
  <si>
    <t>610319000080</t>
  </si>
  <si>
    <t>6103 19</t>
  </si>
  <si>
    <t>- - Of other textile materials</t>
  </si>
  <si>
    <t>Men's or boys' suits of textile materials, knitted or crocheted (excl. of wool or fine animal hair, synthetic fibres, track suits, ski suits and swimwear)</t>
  </si>
  <si>
    <t>156506</t>
  </si>
  <si>
    <t>610321000010</t>
  </si>
  <si>
    <t>- Ensembles</t>
  </si>
  <si>
    <t>156509</t>
  </si>
  <si>
    <t>610323000080</t>
  </si>
  <si>
    <t>6103 23</t>
  </si>
  <si>
    <t>Men's or boys' ensembles of synthetic fibres, knitted or crocheted (excl. ski ensembles and swimwear)</t>
  </si>
  <si>
    <t>156510</t>
  </si>
  <si>
    <t>610329000080</t>
  </si>
  <si>
    <t>6103 29</t>
  </si>
  <si>
    <t>Men's or boys' ensembles of textile materials (excl. wool, fine animal hair, cotton or synthetic fibres, ski ensembles and swimwear)</t>
  </si>
  <si>
    <t>156511</t>
  </si>
  <si>
    <t>610331000010</t>
  </si>
  <si>
    <t>- Jackets and blazers</t>
  </si>
  <si>
    <t>156514</t>
  </si>
  <si>
    <t>610333000080</t>
  </si>
  <si>
    <t>6103 33</t>
  </si>
  <si>
    <t>Men's or boys' jackets and blazers of synthetic fibres, knitted or crocheted (excl. wind-jackets and similar articles)</t>
  </si>
  <si>
    <t>156515</t>
  </si>
  <si>
    <t>610339000080</t>
  </si>
  <si>
    <t>6103 39</t>
  </si>
  <si>
    <t>Men's or boys' jackets and blazers of textile materials (excl. of wool, fine animal hair, cotton or synthetic fibres, wind-jackets and similar articles)</t>
  </si>
  <si>
    <t>156516</t>
  </si>
  <si>
    <t>610341000010</t>
  </si>
  <si>
    <t>- Trousers, bib and brace overalls, breeches and shorts</t>
  </si>
  <si>
    <t>156519</t>
  </si>
  <si>
    <t>610343000080</t>
  </si>
  <si>
    <t>6103 43</t>
  </si>
  <si>
    <t>Men's or boys' trousers, bib and brace overalls, breeches and shorts of synthetic fibres, knitted or crocheted (excl. swimwear and underpants)</t>
  </si>
  <si>
    <t>156520</t>
  </si>
  <si>
    <t>610349000080</t>
  </si>
  <si>
    <t>6103 49</t>
  </si>
  <si>
    <t>Men's or boys' trousers, bib and brace overalls, breeches and shorts of textile materials, knitted or crocheted (excl. of wool, fine animal hair, cotton or synthetic fibres, swimwear and underpants)</t>
  </si>
  <si>
    <t>156521</t>
  </si>
  <si>
    <t>156522</t>
  </si>
  <si>
    <t>610411000010</t>
  </si>
  <si>
    <t>156525</t>
  </si>
  <si>
    <t>610413000080</t>
  </si>
  <si>
    <t>6104 13</t>
  </si>
  <si>
    <t>Women's or girls' suits of synthetic fibres, knitted or crocheted (excl. ski overalls and swimwear)</t>
  </si>
  <si>
    <t>156526</t>
  </si>
  <si>
    <t>610419000080</t>
  </si>
  <si>
    <t>6104 19</t>
  </si>
  <si>
    <t>Women's or girls' suits of textile materials, knitted or crocheted (excl. of wool or fine animal hair, cotton or synthetic fibres, ski overalls and swimwear)</t>
  </si>
  <si>
    <t>156527</t>
  </si>
  <si>
    <t>610421000010</t>
  </si>
  <si>
    <t>156530</t>
  </si>
  <si>
    <t>610423000080</t>
  </si>
  <si>
    <t>6104 23</t>
  </si>
  <si>
    <t>Women's or girls' ensembles of synthetic fibres, knitted or crocheted (excl. ski ensembles and swimwear)</t>
  </si>
  <si>
    <t>156531</t>
  </si>
  <si>
    <t>610429000080</t>
  </si>
  <si>
    <t>6104 29</t>
  </si>
  <si>
    <t>Women's or girls' ensembles of textile materials (excl. of wool or fine animal hair, cotton or synthetic fibres, ski ensembles and swimwear)</t>
  </si>
  <si>
    <t>156532</t>
  </si>
  <si>
    <t>610431000010</t>
  </si>
  <si>
    <t>156535</t>
  </si>
  <si>
    <t>610433000080</t>
  </si>
  <si>
    <t>6104 33</t>
  </si>
  <si>
    <t>Women's or girls' jackets and blazers of synthetic fibres, knitted or crocheted (excl. wind-jackets and similar articles)</t>
  </si>
  <si>
    <t>156536</t>
  </si>
  <si>
    <t>610439000080</t>
  </si>
  <si>
    <t>6104 39</t>
  </si>
  <si>
    <t>Women's or girls' jackets and blazers of textile materials, knitted or crocheted (excl. of wool, fine animal hair, cotton or synthetic fibres, wind-jackets and similar articles)</t>
  </si>
  <si>
    <t>156537</t>
  </si>
  <si>
    <t>610441000010</t>
  </si>
  <si>
    <t>- Dresses</t>
  </si>
  <si>
    <t>156540</t>
  </si>
  <si>
    <t>610443000080</t>
  </si>
  <si>
    <t>6104 43</t>
  </si>
  <si>
    <t>Women's or girls' dresses of synthetic fibres, knitted or crocheted (excl. petticoats)</t>
  </si>
  <si>
    <t>156541</t>
  </si>
  <si>
    <t>610444000080</t>
  </si>
  <si>
    <t>6104 44</t>
  </si>
  <si>
    <t>- - Of artificial fibres</t>
  </si>
  <si>
    <t>Women's or girls' dresses of artificial fibres, knitted or crocheted (excl. petticoats)</t>
  </si>
  <si>
    <t>156542</t>
  </si>
  <si>
    <t>610449000080</t>
  </si>
  <si>
    <t>6104 49</t>
  </si>
  <si>
    <t>Women's or girls' dresses of textile materials, knitted or crocheted (excl. of wool, fine animal hair, cotton, synthetic or artificial fibres and petticoats)</t>
  </si>
  <si>
    <t>156543</t>
  </si>
  <si>
    <t>610451000010</t>
  </si>
  <si>
    <t>- Skirts and divided skirts</t>
  </si>
  <si>
    <t>156546</t>
  </si>
  <si>
    <t>610453000080</t>
  </si>
  <si>
    <t>6104 53</t>
  </si>
  <si>
    <t>Women's or girls' skirts and divided skirts of synthetic fibres, knitted or crocheted (excl. petticoats)</t>
  </si>
  <si>
    <t>156547</t>
  </si>
  <si>
    <t>610459000080</t>
  </si>
  <si>
    <t>6104 59</t>
  </si>
  <si>
    <t>Women's or girls' skirts and divided skirts of textile materials, knitted or crocheted (excl. of wool, fine animal hair, cotton or synthetic fibres, and petticoats)</t>
  </si>
  <si>
    <t>156548</t>
  </si>
  <si>
    <t>610461000010</t>
  </si>
  <si>
    <t>156551</t>
  </si>
  <si>
    <t>610463000080</t>
  </si>
  <si>
    <t>6104 63</t>
  </si>
  <si>
    <t>Women's or girls' trousers, bib and brace overalls, breeches and shorts of synthetic fibres, knitted or crocheted (excl. panties and swimwear)</t>
  </si>
  <si>
    <t>156552</t>
  </si>
  <si>
    <t>610469000080</t>
  </si>
  <si>
    <t>6104 69</t>
  </si>
  <si>
    <t>Women's or girls' trousers, bib and brace overalls, breeches and shorts of textile materials, knitted or crocheted (excl. of wool, fine animal hair, cotton or synthetic fibres, panties and swimwear)</t>
  </si>
  <si>
    <t>156553</t>
  </si>
  <si>
    <t>156555</t>
  </si>
  <si>
    <t>610520000080</t>
  </si>
  <si>
    <t>6105 20</t>
  </si>
  <si>
    <t>Men's or boys' shirts of man-made fibres, knitted or crocheted (excl. nightshirts, T-shirts, singlets and other vests)</t>
  </si>
  <si>
    <t>156556</t>
  </si>
  <si>
    <t>610590000080</t>
  </si>
  <si>
    <t>6105 90</t>
  </si>
  <si>
    <t>Men's or boys' shirts of textile materials, knitted or crocheted (excl. of cotton or man-made fibres, nightshirts, T-shirts, singlets and other vests)</t>
  </si>
  <si>
    <t>156557</t>
  </si>
  <si>
    <t>156559</t>
  </si>
  <si>
    <t>610620000080</t>
  </si>
  <si>
    <t>6106 20</t>
  </si>
  <si>
    <t>Women's or girls' blouses, shirts and shirt-blouses of man-made fibres, knitted or crocheted (excl. T-shirts and vests)</t>
  </si>
  <si>
    <t>156560</t>
  </si>
  <si>
    <t>610690000080</t>
  </si>
  <si>
    <t>6106 90</t>
  </si>
  <si>
    <t>Women's or girls' blouses, shirts and shirt-blouses of textile materials, knitted or crocheted (excl. of cotton or man-made fibres, T-shirts and vests)</t>
  </si>
  <si>
    <t>156561</t>
  </si>
  <si>
    <t>156562</t>
  </si>
  <si>
    <t>610711000010</t>
  </si>
  <si>
    <t>- Underpants and briefs</t>
  </si>
  <si>
    <t>156564</t>
  </si>
  <si>
    <t>610712000080</t>
  </si>
  <si>
    <t>6107 12</t>
  </si>
  <si>
    <t>- - Of man-made fibres</t>
  </si>
  <si>
    <t>Men's or boys' underpants and briefs of man-made fibres, knitted or crocheted</t>
  </si>
  <si>
    <t>156565</t>
  </si>
  <si>
    <t>610719000080</t>
  </si>
  <si>
    <t>6107 19</t>
  </si>
  <si>
    <t>Men's or boys' underpants and briefs of other textile materials, knitted or crocheted (excl. of cotton or man-made fibres)</t>
  </si>
  <si>
    <t>156566</t>
  </si>
  <si>
    <t>610721000010</t>
  </si>
  <si>
    <t>- Nightshirts and pyjamas</t>
  </si>
  <si>
    <t>156568</t>
  </si>
  <si>
    <t>610722000080</t>
  </si>
  <si>
    <t>6107 22</t>
  </si>
  <si>
    <t>Men's or boys' nightshirts and pyjamas of man-made fibres, knitted or crocheted (excl. vests and singlets)</t>
  </si>
  <si>
    <t>156569</t>
  </si>
  <si>
    <t>610729000080</t>
  </si>
  <si>
    <t>6107 29</t>
  </si>
  <si>
    <t>Men's or boys' nightshirts and pyjamas of textile materials, knitted or crocheted (excl. of cotton or man-made fibres, and vests and singlets)</t>
  </si>
  <si>
    <t>156570</t>
  </si>
  <si>
    <t>610791000010</t>
  </si>
  <si>
    <t>156572</t>
  </si>
  <si>
    <t>610792000080</t>
  </si>
  <si>
    <t>6107 92</t>
  </si>
  <si>
    <t>Men's or boys' bathrobes, dressing gowns and similar articles of man-made fibres, knitted or crocheted</t>
  </si>
  <si>
    <t>156573</t>
  </si>
  <si>
    <t>610799000080</t>
  </si>
  <si>
    <t>6107 99</t>
  </si>
  <si>
    <t>Men's or boys' bathrobes, dressing gowns and similar articles of textile materials, knitted or crocheted (excl. of cotton or man-made fibres)</t>
  </si>
  <si>
    <t>156574</t>
  </si>
  <si>
    <t>156575</t>
  </si>
  <si>
    <t>610811000010</t>
  </si>
  <si>
    <t>- Slips and petticoats</t>
  </si>
  <si>
    <t>156576</t>
  </si>
  <si>
    <t>610811000080</t>
  </si>
  <si>
    <t>6108 11</t>
  </si>
  <si>
    <t>Women's or girls' slips and petticoats of man-made fibres, knitted or crocheted (excl. T-shirts and vests)</t>
  </si>
  <si>
    <t>156577</t>
  </si>
  <si>
    <t>610819000080</t>
  </si>
  <si>
    <t>6108 19</t>
  </si>
  <si>
    <t>Women's or girls' slips and petticoats of textile materials, knitted or crocheted (excl. man-made fibres, T-shirts and vests)</t>
  </si>
  <si>
    <t>156578</t>
  </si>
  <si>
    <t>610821000010</t>
  </si>
  <si>
    <t>- Briefs and panties</t>
  </si>
  <si>
    <t>156580</t>
  </si>
  <si>
    <t>610822000080</t>
  </si>
  <si>
    <t>6108 22</t>
  </si>
  <si>
    <t>Women's or girls' briefs and panties of man-made fibres, knitted or crocheted</t>
  </si>
  <si>
    <t>156581</t>
  </si>
  <si>
    <t>610829000080</t>
  </si>
  <si>
    <t>6108 29</t>
  </si>
  <si>
    <t>Women's or girls' briefs and panties of textile materials, knitted or crocheted (excl. cotton or man-made fibres)</t>
  </si>
  <si>
    <t>156582</t>
  </si>
  <si>
    <t>610831000010</t>
  </si>
  <si>
    <t>- Nightdresses and pyjamas</t>
  </si>
  <si>
    <t>156584</t>
  </si>
  <si>
    <t>610832000080</t>
  </si>
  <si>
    <t>6108 32</t>
  </si>
  <si>
    <t>Women's or girls' nightdresses and pyjamas of man-made fibres, knitted or crocheted (excl. T-shirts, vests and negligés)</t>
  </si>
  <si>
    <t>156585</t>
  </si>
  <si>
    <t>610839000080</t>
  </si>
  <si>
    <t>6108 39</t>
  </si>
  <si>
    <t>Women's or girls' nightdresses and pyjamas of textile materials, knitted or crocheted (excl. of cotton and man-made fibres, T-shirts, vests and negligés)</t>
  </si>
  <si>
    <t>156586</t>
  </si>
  <si>
    <t>610891000010</t>
  </si>
  <si>
    <t>156588</t>
  </si>
  <si>
    <t>610892000080</t>
  </si>
  <si>
    <t>6108 92</t>
  </si>
  <si>
    <t>Women's or girls' negligés, bathrobes, dressing gowns, housejackets and similar articles of man-made fibres, knitted or crocheted (excl. vests, slips, petticoats, briefs and panties, nightdresses, pyjamas, brassiéres, girdles, corsets and similar articles)</t>
  </si>
  <si>
    <t>156589</t>
  </si>
  <si>
    <t>610899000080</t>
  </si>
  <si>
    <t>6108 99</t>
  </si>
  <si>
    <t>Women's or girls' negligés, bathrobes, dressing gowns, housejackets and similar articles of textile materials, knitted or crocheted (excl. of cotton or man-made fibres, vests, slips, petticoats, briefs and panties, nightdresses, pyjamas, brassiéres, girdles, corsets and similar articles)</t>
  </si>
  <si>
    <t>156590</t>
  </si>
  <si>
    <t>156592</t>
  </si>
  <si>
    <t>610990000080</t>
  </si>
  <si>
    <t>6109 90</t>
  </si>
  <si>
    <t>T-shirts, singlets and other vests of textile materials, knitted or crocheted (excl. cotton)</t>
  </si>
  <si>
    <t>156593</t>
  </si>
  <si>
    <t>156594</t>
  </si>
  <si>
    <t>611011000010</t>
  </si>
  <si>
    <t>156596</t>
  </si>
  <si>
    <t>611012000080</t>
  </si>
  <si>
    <t>6110 12</t>
  </si>
  <si>
    <t>- - Of Kashmir (cashmere) goats</t>
  </si>
  <si>
    <t>Jerseys, pullovers, cardigans, waistcoats and similar articles, of hair of Kashmir "cashmere" goats, knitted or crocheted (excl. quilted articles)</t>
  </si>
  <si>
    <t>156597</t>
  </si>
  <si>
    <t>611019000080</t>
  </si>
  <si>
    <t>6110 19</t>
  </si>
  <si>
    <t>Jerseys, pullovers, cardigans, waistcoats and similar articles, of fine animal hair, knitted or crocheted (excl. from hair of Kashmir "cashmere" goats and quilted articles)</t>
  </si>
  <si>
    <t>156599</t>
  </si>
  <si>
    <t>611030000080</t>
  </si>
  <si>
    <t>6110 30</t>
  </si>
  <si>
    <t>Jerseys, pullovers, cardigans, waistcoats and similar articles, of man-made fibres, knitted or crocheted (excl. wadded waistcoats)</t>
  </si>
  <si>
    <t>156600</t>
  </si>
  <si>
    <t>611090000080</t>
  </si>
  <si>
    <t>6110 90</t>
  </si>
  <si>
    <t>Jerseys, pullovers, cardigans, waistcoats and similar articles, of textile materials, knitted or crocheted (excl. of wool, fine animal hair, cotton or man-made fibres, and wadded waistcoats)</t>
  </si>
  <si>
    <t>156601</t>
  </si>
  <si>
    <t>156604</t>
  </si>
  <si>
    <t>611130000080</t>
  </si>
  <si>
    <t>6111 30</t>
  </si>
  <si>
    <t>- Of synthetic fibres</t>
  </si>
  <si>
    <t>Babies' garments and clothing accessories of synthetic fibres, knitted or crocheted (excl. hats)</t>
  </si>
  <si>
    <t>156605</t>
  </si>
  <si>
    <t>611190000080</t>
  </si>
  <si>
    <t>6111 90</t>
  </si>
  <si>
    <t>Babies' garments and clothing accessories of textile materials, knitted or crocheted (excl. of wool, fine animal hair, cotton or synthetic fibres, and hats)</t>
  </si>
  <si>
    <t>156606</t>
  </si>
  <si>
    <t>156607</t>
  </si>
  <si>
    <t>611211000010</t>
  </si>
  <si>
    <t>- Track suits</t>
  </si>
  <si>
    <t>156609</t>
  </si>
  <si>
    <t>611212000080</t>
  </si>
  <si>
    <t>6112 12</t>
  </si>
  <si>
    <t>Track-suits of synthetic fibres, knitted or crocheted</t>
  </si>
  <si>
    <t>156610</t>
  </si>
  <si>
    <t>611219000080</t>
  </si>
  <si>
    <t>6112 19</t>
  </si>
  <si>
    <t>Track-suits of textile materials, knitted or crocheted (excl. cotton or synthetic fibres)</t>
  </si>
  <si>
    <t>156611</t>
  </si>
  <si>
    <t>611220000080</t>
  </si>
  <si>
    <t>6112 20</t>
  </si>
  <si>
    <t>- Ski suits</t>
  </si>
  <si>
    <t>Ski-suits, knitted or crocheted</t>
  </si>
  <si>
    <t>156612</t>
  </si>
  <si>
    <t>611231000010</t>
  </si>
  <si>
    <t>- Men's or boys' swimwear</t>
  </si>
  <si>
    <t>156613</t>
  </si>
  <si>
    <t>611231000080</t>
  </si>
  <si>
    <t>6112 31</t>
  </si>
  <si>
    <t>Men's or boys' swimwear of synthetic fibres, knitted or crocheted</t>
  </si>
  <si>
    <t>156614</t>
  </si>
  <si>
    <t>611239000080</t>
  </si>
  <si>
    <t>6112 39</t>
  </si>
  <si>
    <t>Men's or boys' swimwear of textile materials, knitted or crocheted (excl. synthetic fibres)</t>
  </si>
  <si>
    <t>156615</t>
  </si>
  <si>
    <t>611241000010</t>
  </si>
  <si>
    <t>- Women's or girls' swimwear</t>
  </si>
  <si>
    <t>156616</t>
  </si>
  <si>
    <t>611241000080</t>
  </si>
  <si>
    <t>6112 41</t>
  </si>
  <si>
    <t>Women's or girls' swimwear of synthetic fibres, knitted or crocheted</t>
  </si>
  <si>
    <t>156617</t>
  </si>
  <si>
    <t>611249000080</t>
  </si>
  <si>
    <t>6112 49</t>
  </si>
  <si>
    <t>Women's or girls' swimwear of textile materials, knitted or crocheted (excl. synthetic fibres)</t>
  </si>
  <si>
    <t>156618</t>
  </si>
  <si>
    <t>156619</t>
  </si>
  <si>
    <t>156622</t>
  </si>
  <si>
    <t>611430000080</t>
  </si>
  <si>
    <t>6114 30</t>
  </si>
  <si>
    <t>Special garments for professional, sporting or other purposes, n.e.s., of man-made fibres, knitted or crocheted</t>
  </si>
  <si>
    <t>156623</t>
  </si>
  <si>
    <t>611490000080</t>
  </si>
  <si>
    <t>6114 90</t>
  </si>
  <si>
    <t>Special garments for professional, sporting or other purposes, n.e.s., of textile materials, knitted or crocheted (excl. of wool, fine animal hair, cotton and man-made fibres)</t>
  </si>
  <si>
    <t>156624</t>
  </si>
  <si>
    <t>156625</t>
  </si>
  <si>
    <t>611511000010</t>
  </si>
  <si>
    <t>- Panty hose and tights</t>
  </si>
  <si>
    <t>156626</t>
  </si>
  <si>
    <t>611511000080</t>
  </si>
  <si>
    <t>6115 11</t>
  </si>
  <si>
    <t>- - Of synthetic fibres, measuring per single yarn less than 67 decitex</t>
  </si>
  <si>
    <t>Panty hose and tights of synthetic fibres, knitted or crocheted, measuring per single yarn &lt; 67 decitex</t>
  </si>
  <si>
    <t>156627</t>
  </si>
  <si>
    <t>611512000080</t>
  </si>
  <si>
    <t>6115 12</t>
  </si>
  <si>
    <t>- - Of synthetic fibres, measuring per single yarn 67 decitex or more</t>
  </si>
  <si>
    <t>Panty hose and tights of synthetic fibres, knitted or crocheted, measuring per single yarn &gt;= 67 decitex</t>
  </si>
  <si>
    <t>156628</t>
  </si>
  <si>
    <t>611519000080</t>
  </si>
  <si>
    <t>6115 19</t>
  </si>
  <si>
    <t>Panty hose and tights of textile materials, knitted or crocheted (excl. of synthetic fibres and hosiery for babies)</t>
  </si>
  <si>
    <t>156629</t>
  </si>
  <si>
    <t>611520000080</t>
  </si>
  <si>
    <t>6115 20</t>
  </si>
  <si>
    <t>- Women's full-length or knee-length hosiery, measuring per single yarn less than 67 decitex</t>
  </si>
  <si>
    <t>Women's full-length or knee-length hosiery, knitted or crocheted, measuring per single yarn &lt; 67 decitex (excl. panty hose and tights)</t>
  </si>
  <si>
    <t>156630</t>
  </si>
  <si>
    <t>611591000010</t>
  </si>
  <si>
    <t>156633</t>
  </si>
  <si>
    <t>611593000080</t>
  </si>
  <si>
    <t>6115 93</t>
  </si>
  <si>
    <t>Full-length or knee-length stockings, socks and other hosiery, incl. stockings for varicose veins and footwear without applied soles, of synthetic fibres, knitted or crocheted (excl. panty hose and tights, women's full-length or knee-length stockings, measuring per single yarn &lt; 67 decitex, and hosiery for babies)</t>
  </si>
  <si>
    <t>156634</t>
  </si>
  <si>
    <t>611599000080</t>
  </si>
  <si>
    <t>6115 99</t>
  </si>
  <si>
    <t>Full-length or knee-length stockings, socks and other hosiery, incl. stockings for varicose veins and footwear without applied soles, of textile materials, knitted or crocheted (excl. of wool, fine animal hair, cotton or synthetic fibres, panty hose and tights, women's full-length or knee-length stockings, measuring per single yarn &lt; 67 decitex, and hosiery for babies)</t>
  </si>
  <si>
    <t>156635</t>
  </si>
  <si>
    <t>156636</t>
  </si>
  <si>
    <t>611610000080</t>
  </si>
  <si>
    <t>6116 10</t>
  </si>
  <si>
    <t>- Impregnated, coated or covered with plastics or rubber</t>
  </si>
  <si>
    <t>Gloves, mittens and mitts, impregnated, coated or covered with plastics or rubber, knitted or crocheted</t>
  </si>
  <si>
    <t>156637</t>
  </si>
  <si>
    <t>611691000010</t>
  </si>
  <si>
    <t>156640</t>
  </si>
  <si>
    <t>611693000080</t>
  </si>
  <si>
    <t>6116 93</t>
  </si>
  <si>
    <t>Gloves, mittens and mitts, of synthetic fibres, knitted or crocheted (excl. impregnated, coated or covered with plastics or rubber, and for babies)</t>
  </si>
  <si>
    <t>156641</t>
  </si>
  <si>
    <t>611699000080</t>
  </si>
  <si>
    <t>6116 99</t>
  </si>
  <si>
    <t>Gloves, mittens and mitts, of textile materials, knitted or crocheted (excl. of wool, fine animal hair, cotton or synthetic fibres, impregnated, coated or covered with plastics or rubber, and for babies)</t>
  </si>
  <si>
    <t>156642</t>
  </si>
  <si>
    <t>156643</t>
  </si>
  <si>
    <t>611710000080</t>
  </si>
  <si>
    <t>6117 10</t>
  </si>
  <si>
    <t>- Shawls, scarves, mufflers, mantillas, veils and the like</t>
  </si>
  <si>
    <t>Shawls, scarves, mufflers, mantillas, veils and the like, knitted or crocheted</t>
  </si>
  <si>
    <t>156644</t>
  </si>
  <si>
    <t>611720000080</t>
  </si>
  <si>
    <t>6117 20</t>
  </si>
  <si>
    <t>- Ties, bow ties and cravats</t>
  </si>
  <si>
    <t>Ties, bow ties and cravats, knitted or crocheted</t>
  </si>
  <si>
    <t>156645</t>
  </si>
  <si>
    <t>611780000080</t>
  </si>
  <si>
    <t>6117 80</t>
  </si>
  <si>
    <t>- Other accessories</t>
  </si>
  <si>
    <t>Made up clothing accessories, knitted or crocheted, n.e.s. (excl. shawls, scarves, mufflers, mantillas, veils and the like, ties, bow ties and cravats)</t>
  </si>
  <si>
    <t>156646</t>
  </si>
  <si>
    <t>611790000080</t>
  </si>
  <si>
    <t>6117 90</t>
  </si>
  <si>
    <t>- Parts</t>
  </si>
  <si>
    <t>Parts of garments or clothing accessories, knitted or crocheted, n.e.s.</t>
  </si>
  <si>
    <t>156648</t>
  </si>
  <si>
    <t>62</t>
  </si>
  <si>
    <t>156649</t>
  </si>
  <si>
    <t>620111000010</t>
  </si>
  <si>
    <t>- Overcoats, raincoats, car-coats, capes, cloaks and similar articles</t>
  </si>
  <si>
    <t>156652</t>
  </si>
  <si>
    <t>620113000080</t>
  </si>
  <si>
    <t>6201 13</t>
  </si>
  <si>
    <t>Men's or boys' overcoats, raincoats, car-coats, capes, cloaks and similar articles, of man-made fibres (excl. knitted or crocheted)</t>
  </si>
  <si>
    <t>156653</t>
  </si>
  <si>
    <t>620119000080</t>
  </si>
  <si>
    <t>6201 19</t>
  </si>
  <si>
    <t>Men's or boys' overcoats, raincoats, car-coats, capes, cloaks and similar articles, of textile materials (excl. of wool or fine animal hair, cotton or man-made fibres, knitted or crocheted)</t>
  </si>
  <si>
    <t>156654</t>
  </si>
  <si>
    <t>620191000010</t>
  </si>
  <si>
    <t>156657</t>
  </si>
  <si>
    <t>620193000080</t>
  </si>
  <si>
    <t>6201 93</t>
  </si>
  <si>
    <t>Men's or boys' anoraks, windcheaters, wind jackets and similar articles, of man-made fibres (not knitted or crocheted and excl. suits, ensembles, jackets, blazers, trousers and tops of ski suits)</t>
  </si>
  <si>
    <t>156658</t>
  </si>
  <si>
    <t>620199000080</t>
  </si>
  <si>
    <t>6201 99</t>
  </si>
  <si>
    <t>Men's or boys' anoraks, incl. ski-jackets, wind-cheaters, wind-jackets and similar articles of textile materials (excl. of wool, fine animal hair, cotton or man-made fibres, knitted or crocheted, suits, ensembles, jackets, blazers and trousers)</t>
  </si>
  <si>
    <t>156659</t>
  </si>
  <si>
    <t>156660</t>
  </si>
  <si>
    <t>620211000010</t>
  </si>
  <si>
    <t>156663</t>
  </si>
  <si>
    <t>620213000080</t>
  </si>
  <si>
    <t>6202 13</t>
  </si>
  <si>
    <t>Women's or girls' overcoats, raincoats, car-coats, capes, cloaks and similar articles, of man-made fibres (excl. knitted or crocheted)</t>
  </si>
  <si>
    <t>156664</t>
  </si>
  <si>
    <t>620219000080</t>
  </si>
  <si>
    <t>6202 19</t>
  </si>
  <si>
    <t>Women's or girls' overcoats, raincoats, car-coats, capes, cloaks and similar articles, of textile materials (excl. of wool or fine animal hair, cotton or man-made fibres, knitted or crocheted)</t>
  </si>
  <si>
    <t>156665</t>
  </si>
  <si>
    <t>620291000010</t>
  </si>
  <si>
    <t>156668</t>
  </si>
  <si>
    <t>620293000080</t>
  </si>
  <si>
    <t>6202 93</t>
  </si>
  <si>
    <t>Women's or girls' anoraks, windcheaters, wind jackets and similar articles, of man-made fibres (not knitted or crocheted and excl. suits, ensembles, jackets, blazers, trousers and tops of ski suits)</t>
  </si>
  <si>
    <t>156669</t>
  </si>
  <si>
    <t>620299000080</t>
  </si>
  <si>
    <t>6202 99</t>
  </si>
  <si>
    <t>Women's or girls' anoraks, incl. ski-jackets, wind-cheaters, wind-jackets and similar articles, of textile materials (excl. of wool, fine animal hair, cotton or man-made fibres, knitted or crocheted, suits, ensembles, jackets, blazers and trousers)</t>
  </si>
  <si>
    <t>156670</t>
  </si>
  <si>
    <t>156671</t>
  </si>
  <si>
    <t>620311000010</t>
  </si>
  <si>
    <t>156673</t>
  </si>
  <si>
    <t>620312000080</t>
  </si>
  <si>
    <t>6203 12</t>
  </si>
  <si>
    <t>Men's or boys' suits of synthetic fibres (excl. knitted or crocheted, track suits, ski suits and swimwear)</t>
  </si>
  <si>
    <t>156674</t>
  </si>
  <si>
    <t>620319000080</t>
  </si>
  <si>
    <t>6203 19</t>
  </si>
  <si>
    <t>Men's or boys' suits of textile materials (excl. of wool, fine animal hair or synthetic fibres, knitted or crocheted, track suits, ski suits and swimwear)</t>
  </si>
  <si>
    <t>156675</t>
  </si>
  <si>
    <t>620321000010</t>
  </si>
  <si>
    <t>156678</t>
  </si>
  <si>
    <t>620323000080</t>
  </si>
  <si>
    <t>6203 23</t>
  </si>
  <si>
    <t>Men's or boys' ensembles of synthetic fibres (excl. knitted or crocheted, ski ensembles and swimwear)</t>
  </si>
  <si>
    <t>156679</t>
  </si>
  <si>
    <t>620329000080</t>
  </si>
  <si>
    <t>6203 29</t>
  </si>
  <si>
    <t>Men's or boys' ensembles of textile materials (excl. of wool, fine animal hair, cotton or synthetic fibres, knitted or crocheted, ski ensembles and swimwear)</t>
  </si>
  <si>
    <t>156680</t>
  </si>
  <si>
    <t>620331000010</t>
  </si>
  <si>
    <t>156683</t>
  </si>
  <si>
    <t>620333000080</t>
  </si>
  <si>
    <t>6203 33</t>
  </si>
  <si>
    <t>Men's or boys' jackets and blazers of synthetic fibres (excl. knitted or crocheted, and wind-jackets and similar articles)</t>
  </si>
  <si>
    <t>156684</t>
  </si>
  <si>
    <t>620339000080</t>
  </si>
  <si>
    <t>6203 39</t>
  </si>
  <si>
    <t>Men's or boys' jackets and blazers of textile materials (excl. of wool, fine animal hair, cotton or synthetic fibres, knitted or crocheted, and wind-jackets and similar articles)</t>
  </si>
  <si>
    <t>156685</t>
  </si>
  <si>
    <t>620341000010</t>
  </si>
  <si>
    <t>156688</t>
  </si>
  <si>
    <t>620343000080</t>
  </si>
  <si>
    <t>6203 43</t>
  </si>
  <si>
    <t>Men's or boys' trousers, bib and brace overalls, breeches and shorts of synthetic fibres (excl. knitted or crocheted, underpants and swimwear)</t>
  </si>
  <si>
    <t>156689</t>
  </si>
  <si>
    <t>620349000080</t>
  </si>
  <si>
    <t>6203 49</t>
  </si>
  <si>
    <t>Men's or boys' trousers, bib and brace overalls, breeches and shorts of textile materials (excl. of wool, fine animal hair, cotton or synthetic fibres, knitted or crocheted, underpants and swimwear)</t>
  </si>
  <si>
    <t>156690</t>
  </si>
  <si>
    <t>156691</t>
  </si>
  <si>
    <t>620411000010</t>
  </si>
  <si>
    <t>156694</t>
  </si>
  <si>
    <t>620413000080</t>
  </si>
  <si>
    <t>6204 13</t>
  </si>
  <si>
    <t>Women's or girls' suits of synthetic fibres (excl. knitted or crocheted, ski overalls and swimwear)</t>
  </si>
  <si>
    <t>156695</t>
  </si>
  <si>
    <t>620419000080</t>
  </si>
  <si>
    <t>6204 19</t>
  </si>
  <si>
    <t>Women's or girls' suits of textile materials (excl. of wool, fine animal hair, cotton or synthetic fibres, knitted or crocheted, ski overalls and swimwear)</t>
  </si>
  <si>
    <t>156696</t>
  </si>
  <si>
    <t>620421000010</t>
  </si>
  <si>
    <t>156699</t>
  </si>
  <si>
    <t>620423000080</t>
  </si>
  <si>
    <t>6204 23</t>
  </si>
  <si>
    <t>Women's or girls' ensembles of synthetic fibres (excl. knitted or crocheted, ski overalls and swimwear)</t>
  </si>
  <si>
    <t>156700</t>
  </si>
  <si>
    <t>620429000080</t>
  </si>
  <si>
    <t>6204 29</t>
  </si>
  <si>
    <t>Women's or girls' ensembles of textile materials (excl. of wool, fine animal hair, cotton or synthetic fibres, knitted or crocheted, ski overalls and swimwear)</t>
  </si>
  <si>
    <t>156701</t>
  </si>
  <si>
    <t>620431000010</t>
  </si>
  <si>
    <t>156704</t>
  </si>
  <si>
    <t>620433000080</t>
  </si>
  <si>
    <t>6204 33</t>
  </si>
  <si>
    <t>Women's or girls' jackets and blazers of synthetic fibres (excl. knitted or crocheted, wind-jackets and similar articles)</t>
  </si>
  <si>
    <t>156705</t>
  </si>
  <si>
    <t>620439000080</t>
  </si>
  <si>
    <t>6204 39</t>
  </si>
  <si>
    <t>Women's or girls' jackets and blazers of textile materials (excl. of wool, fine animal hair, cotton or synthetic fibres, knitted or crocheted, wind-jackets and similar articles)</t>
  </si>
  <si>
    <t>156706</t>
  </si>
  <si>
    <t>620441000010</t>
  </si>
  <si>
    <t>156709</t>
  </si>
  <si>
    <t>620443000080</t>
  </si>
  <si>
    <t>6204 43</t>
  </si>
  <si>
    <t>Women's or girls' dresses of synthetic fibres (excl. knitted or crocheted and petticoats)</t>
  </si>
  <si>
    <t>156710</t>
  </si>
  <si>
    <t>620444000080</t>
  </si>
  <si>
    <t>6204 44</t>
  </si>
  <si>
    <t>Women's or girls' dresses of artificial fibres (excl. knitted or crocheted and petticoats)</t>
  </si>
  <si>
    <t>156711</t>
  </si>
  <si>
    <t>620449000080</t>
  </si>
  <si>
    <t>6204 49</t>
  </si>
  <si>
    <t>Women's or girls' dresses of textile materials (excl. of wool, fine animal hair, cotton or man-made fibres, knitted or crocheted and petticoats)</t>
  </si>
  <si>
    <t>156712</t>
  </si>
  <si>
    <t>620451000010</t>
  </si>
  <si>
    <t>156715</t>
  </si>
  <si>
    <t>620453000080</t>
  </si>
  <si>
    <t>6204 53</t>
  </si>
  <si>
    <t>Women's or girls' skirts and divided skirts of synthetic fibres (excl. knitted or crocheted and petticoats)</t>
  </si>
  <si>
    <t>156716</t>
  </si>
  <si>
    <t>620459000080</t>
  </si>
  <si>
    <t>6204 59</t>
  </si>
  <si>
    <t>Women's or girls' skirts and divided skirts of textile materials (excl. of wool, fine animal hair, cotton or synthetic fibres, knitted or crocheted and petticoats)</t>
  </si>
  <si>
    <t>156717</t>
  </si>
  <si>
    <t>620461000010</t>
  </si>
  <si>
    <t>156720</t>
  </si>
  <si>
    <t>620463000080</t>
  </si>
  <si>
    <t>6204 63</t>
  </si>
  <si>
    <t>Women's or girls' trousers, bib and brace overalls, breeches and shorts of synthetic fibres (excl. knitted or crocheted, panties and swimwear)</t>
  </si>
  <si>
    <t>156721</t>
  </si>
  <si>
    <t>620469000080</t>
  </si>
  <si>
    <t>6204 69</t>
  </si>
  <si>
    <t>Women's or girls' trousers, bib and brace overalls, breeches and shorts of textile materials (excl. of wool, fine animal hair, cotton or synthetic fibres, knitted or crocheted, panties and swimwear)</t>
  </si>
  <si>
    <t>156722</t>
  </si>
  <si>
    <t>156725</t>
  </si>
  <si>
    <t>620530000080</t>
  </si>
  <si>
    <t>6205 30</t>
  </si>
  <si>
    <t>Men's or boys' shirts of man-made fibres (excl. knitted or crocheted, nightshirts, singlets and other vests)</t>
  </si>
  <si>
    <t>156726</t>
  </si>
  <si>
    <t>620590000080</t>
  </si>
  <si>
    <t>6205 90</t>
  </si>
  <si>
    <t>Men's or boys' shirts of textile materials (excl. of wool, fine animal hair, cotton or man-made fibres, knitted or crocheted, nightshirts, singlets and other vests)</t>
  </si>
  <si>
    <t>156727</t>
  </si>
  <si>
    <t>156728</t>
  </si>
  <si>
    <t>620610000080</t>
  </si>
  <si>
    <t>6206 10</t>
  </si>
  <si>
    <t>- Of silk or silk waste</t>
  </si>
  <si>
    <t>Women's or girls' blouses, shirts and shirt-blouses of silk or silk waste (excl. knitted or crocheted and vests)</t>
  </si>
  <si>
    <t>156731</t>
  </si>
  <si>
    <t>620640000080</t>
  </si>
  <si>
    <t>6206 40</t>
  </si>
  <si>
    <t>Women's or girls' blouses, shirts and shirt-blouses of man-made fibres (excl. knitted or crocheted and vests)</t>
  </si>
  <si>
    <t>156732</t>
  </si>
  <si>
    <t>620690000080</t>
  </si>
  <si>
    <t>6206 90</t>
  </si>
  <si>
    <t>Women's or girls' blouses, shirts and shirt-blouses of textile materials (excl. of silk, silk waste, wool, fine animal hair, cotton or man-made fibres, knitted or crocheted and vests)</t>
  </si>
  <si>
    <t>156733</t>
  </si>
  <si>
    <t>156734</t>
  </si>
  <si>
    <t>620711000010</t>
  </si>
  <si>
    <t>156736</t>
  </si>
  <si>
    <t>620719000080</t>
  </si>
  <si>
    <t>6207 19</t>
  </si>
  <si>
    <t>Men's or boys' underpants and briefs of textile materials (excl. cotton and knitted or crocheted)</t>
  </si>
  <si>
    <t>156737</t>
  </si>
  <si>
    <t>620721000010</t>
  </si>
  <si>
    <t>156739</t>
  </si>
  <si>
    <t>620722000080</t>
  </si>
  <si>
    <t>6207 22</t>
  </si>
  <si>
    <t>Men's or boys' nightshirts and pyjamas of man-made fibres (excl. knitted or crocheted, vests, singlets and underpants)</t>
  </si>
  <si>
    <t>156740</t>
  </si>
  <si>
    <t>620729000080</t>
  </si>
  <si>
    <t>6207 29</t>
  </si>
  <si>
    <t>Men's or boys' nightshirts and pyjamas of textile materials (excl. of cotton or man-made fibres, knitted or crocheted, vests, singlets and underpants)</t>
  </si>
  <si>
    <t>156741</t>
  </si>
  <si>
    <t>620791000010</t>
  </si>
  <si>
    <t>156743</t>
  </si>
  <si>
    <t>620792000080</t>
  </si>
  <si>
    <t>6207 92</t>
  </si>
  <si>
    <t>Men's or boys' singlets and other vests, bathrobes, dressing gowns and similar articles of man-made fibres (excl. knitted or crocheted, underpants, nightshirts and pyjamas)</t>
  </si>
  <si>
    <t>156744</t>
  </si>
  <si>
    <t>620799000080</t>
  </si>
  <si>
    <t>6207 99</t>
  </si>
  <si>
    <t>Men's or boys' singlets and other vests, bathrobes and dressing gowns of textile materials (excl. of cotton or man-made fibres, knitted or crocheted, underpants, nightshirts and pyjamas)</t>
  </si>
  <si>
    <t>156745</t>
  </si>
  <si>
    <t>156746</t>
  </si>
  <si>
    <t>620811000010</t>
  </si>
  <si>
    <t>156747</t>
  </si>
  <si>
    <t>620811000080</t>
  </si>
  <si>
    <t>6208 11</t>
  </si>
  <si>
    <t>Women's or girls' slips and petticoats of man-made fibres (excl. knitted or crocheted and vests)</t>
  </si>
  <si>
    <t>156748</t>
  </si>
  <si>
    <t>620819000080</t>
  </si>
  <si>
    <t>6208 19</t>
  </si>
  <si>
    <t>Women's or girls' slips and petticoats of textile materials (excl. man-made fibres, knitted or crocheted and vests)</t>
  </si>
  <si>
    <t>156749</t>
  </si>
  <si>
    <t>620821000010</t>
  </si>
  <si>
    <t>156751</t>
  </si>
  <si>
    <t>620822000080</t>
  </si>
  <si>
    <t>6208 22</t>
  </si>
  <si>
    <t>Women's or girls' nightdresses and pyjamas of man-made fibres (excl. knitted or crocheted, vests and negligés)</t>
  </si>
  <si>
    <t>156752</t>
  </si>
  <si>
    <t>620829000080</t>
  </si>
  <si>
    <t>6208 29</t>
  </si>
  <si>
    <t>Women's or girls' nightdresses and pyjamas of textile materials (excl. cotton and man-made fibres, knitted or crocheted, vests and negligés)</t>
  </si>
  <si>
    <t>156753</t>
  </si>
  <si>
    <t>620891000010</t>
  </si>
  <si>
    <t>156755</t>
  </si>
  <si>
    <t>620892000080</t>
  </si>
  <si>
    <t>6208 92</t>
  </si>
  <si>
    <t>Women's or girls' singlets and other vests, briefs, panties, negliges, bathrobes, dressing gowns, housecoats and similar articles of man-made fibres (excl. knitted or crocheted, slips, petticoats, nightdresses and pyjamas, brassières, girdles, corsets and similar articles)</t>
  </si>
  <si>
    <t>156756</t>
  </si>
  <si>
    <t>620899000080</t>
  </si>
  <si>
    <t>6208 99</t>
  </si>
  <si>
    <t>Women's or girls' singlets and other vests, briefs, panties, negliges, bathrobes, dressing gowns, housecoats and similar articles of textile materials (excl. of cotton or man-made fibres, knitted or crocheted, slips, petticoats, nightdresses and pyjamas, brassières, girdles, corsets and similar articles)</t>
  </si>
  <si>
    <t>156757</t>
  </si>
  <si>
    <t>156760</t>
  </si>
  <si>
    <t>620930000080</t>
  </si>
  <si>
    <t>6209 30</t>
  </si>
  <si>
    <t>Babies' garments and clothing accessories of synthetic fibres (excl. knitted or crocheted and hats)</t>
  </si>
  <si>
    <t>156761</t>
  </si>
  <si>
    <t>620990000080</t>
  </si>
  <si>
    <t>6209 90</t>
  </si>
  <si>
    <t>Babies' garments and clothing accessories of textile materials (excl. of wool or fine animal hair, cotton or synthetic fibres, knitted or crocheted and hats)</t>
  </si>
  <si>
    <t>156762</t>
  </si>
  <si>
    <t>156763</t>
  </si>
  <si>
    <t>621010000080</t>
  </si>
  <si>
    <t>6210 10</t>
  </si>
  <si>
    <t>- Of fabrics of heading 5602 or 5603</t>
  </si>
  <si>
    <t>Garments made-up of felt or nonwovens, whether or not impregnated, coated, covered or laminated (excl. babies' garments and clothing accessories)</t>
  </si>
  <si>
    <t>156764</t>
  </si>
  <si>
    <t>621020000080</t>
  </si>
  <si>
    <t>6210 20</t>
  </si>
  <si>
    <t>- Other garments, of the type described in subheadings 6201 11 to 6201 19</t>
  </si>
  <si>
    <t>Garments of the type described in subheading 6201,11 to 6201,19, rubberised or impregnated, coated, covered or laminated with plastics or other substances</t>
  </si>
  <si>
    <t>156765</t>
  </si>
  <si>
    <t>621030000080</t>
  </si>
  <si>
    <t>6210 30</t>
  </si>
  <si>
    <t>- Other garments, of the type described in subheadings 6202 11 to 6202 19</t>
  </si>
  <si>
    <t>Garments of the type described in subheading 6202,11 to 6202,19, rubberised or impregnated, coated, covered or laminated with plastics or other substances</t>
  </si>
  <si>
    <t>156766</t>
  </si>
  <si>
    <t>621040000080</t>
  </si>
  <si>
    <t>6210 40</t>
  </si>
  <si>
    <t>- Other men's or boys' garments</t>
  </si>
  <si>
    <t>Men's or boys' garments of textile fabrics, rubberised or impregnated, coated, covered or laminated with plastics or other substances (excl. of the type described in subheading 6201,11 to 6201,19, and babies' garments and clothing accessories)</t>
  </si>
  <si>
    <t>156767</t>
  </si>
  <si>
    <t>621050000080</t>
  </si>
  <si>
    <t>6210 50</t>
  </si>
  <si>
    <t>- Other women's or girls' garments</t>
  </si>
  <si>
    <t>Women's or girls' garments of textile fabrics, rubberised or impregnated, coated, covered or laminated with plastics or other substances (excl. of the type described in subheading 6202,11 to 6202,19, and babies' garments and clothing accessories)</t>
  </si>
  <si>
    <t>156768</t>
  </si>
  <si>
    <t>156769</t>
  </si>
  <si>
    <t>621111000010</t>
  </si>
  <si>
    <t>- Swimwear</t>
  </si>
  <si>
    <t>156770</t>
  </si>
  <si>
    <t>621111000080</t>
  </si>
  <si>
    <t>6211 11</t>
  </si>
  <si>
    <t>- - Men's or boys'</t>
  </si>
  <si>
    <t>Men's or boys' swimwear (excl. knitted or crocheted)</t>
  </si>
  <si>
    <t>156771</t>
  </si>
  <si>
    <t>621112000080</t>
  </si>
  <si>
    <t>6211 12</t>
  </si>
  <si>
    <t>- - Women's or girls'</t>
  </si>
  <si>
    <t>Women's or girls' swimwear (excl. knitted or crocheted)</t>
  </si>
  <si>
    <t>156772</t>
  </si>
  <si>
    <t>621120000080</t>
  </si>
  <si>
    <t>6211 20</t>
  </si>
  <si>
    <t>Ski suits (excl. knitted or crocheted)</t>
  </si>
  <si>
    <t>156773</t>
  </si>
  <si>
    <t>621131000010</t>
  </si>
  <si>
    <t>- Other garments, men's or boys'</t>
  </si>
  <si>
    <t>156776</t>
  </si>
  <si>
    <t>621133000080</t>
  </si>
  <si>
    <t>6211 33</t>
  </si>
  <si>
    <t>Men's or boys' track suits and other garments, n.e.s. of man-made fibres (excl. knitted or crocheted)</t>
  </si>
  <si>
    <t>156777</t>
  </si>
  <si>
    <t>621139000080</t>
  </si>
  <si>
    <t>6211 39</t>
  </si>
  <si>
    <t>Men's or boys' track suits and other garments, n.e.s. of textile materials (excl. of wool, fine animal hair, cotton or man-made fibres, knitted or crocheted)</t>
  </si>
  <si>
    <t>156778</t>
  </si>
  <si>
    <t>621141000010</t>
  </si>
  <si>
    <t>- Other garments, women's or girls'</t>
  </si>
  <si>
    <t>156781</t>
  </si>
  <si>
    <t>621143000080</t>
  </si>
  <si>
    <t>6211 43</t>
  </si>
  <si>
    <t>Women's or girls' track suits and other garments, n.e.s. of man-made fibres (excl. knitted or crocheted)</t>
  </si>
  <si>
    <t>156782</t>
  </si>
  <si>
    <t>621149000080</t>
  </si>
  <si>
    <t>6211 49</t>
  </si>
  <si>
    <t>Women's or girls' track suits and other garments, n.e.s. of textile materials (excl. of wool, fine animal hair, cotton or man-made fibres, knitted or crocheted)</t>
  </si>
  <si>
    <t>156783</t>
  </si>
  <si>
    <t>156784</t>
  </si>
  <si>
    <t>621210000080</t>
  </si>
  <si>
    <t>6212 10</t>
  </si>
  <si>
    <t>- Brassières</t>
  </si>
  <si>
    <t>Brassieres of all types of textile materials, whether or not elasticated, incl. knitted or crocheted</t>
  </si>
  <si>
    <t>156785</t>
  </si>
  <si>
    <t>621220000080</t>
  </si>
  <si>
    <t>6212 20</t>
  </si>
  <si>
    <t>- Girdles and panty-girdles</t>
  </si>
  <si>
    <t>Girdles and panty-girdles of all types of textile materials, whether or not elasticated, incl. knitted or crocheted (excl. belts and corselets made entirely of rubber)</t>
  </si>
  <si>
    <t>156786</t>
  </si>
  <si>
    <t>621230000080</t>
  </si>
  <si>
    <t>6212 30</t>
  </si>
  <si>
    <t>- Corselettes</t>
  </si>
  <si>
    <t>Corselettes of all types of textile materials, whether or not elasticated, incl. knitted or crocheted</t>
  </si>
  <si>
    <t>156787</t>
  </si>
  <si>
    <t>621290000080</t>
  </si>
  <si>
    <t>6212 90</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</si>
  <si>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</si>
  <si>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156788</t>
  </si>
  <si>
    <t>156789</t>
  </si>
  <si>
    <t>621310000080</t>
  </si>
  <si>
    <t>6213 10</t>
  </si>
  <si>
    <t>Handkerchiefs of silk or silk waste, of which no side exceeds 60 cm (excl. knitted or crocheted)</t>
  </si>
  <si>
    <t>156791</t>
  </si>
  <si>
    <t>621390000080</t>
  </si>
  <si>
    <t>6213 90</t>
  </si>
  <si>
    <t>Handkerchiefs of textile materials, of which no side exceeds 60 cm (excl. of silk, silk waste or cotton, knitted or crocheted)</t>
  </si>
  <si>
    <t>156792</t>
  </si>
  <si>
    <t>156793</t>
  </si>
  <si>
    <t>621410000080</t>
  </si>
  <si>
    <t>6214 10</t>
  </si>
  <si>
    <t>Shawls, scarves, mufflers, mantillas, veils and similar articles of silk or silk waste (excl. knitted or crocheted)</t>
  </si>
  <si>
    <t>156795</t>
  </si>
  <si>
    <t>621430000080</t>
  </si>
  <si>
    <t>6214 30</t>
  </si>
  <si>
    <t>Shawls, scarves, mufflers, mantillas, veils and similar articles of synthetic fibres (excl. knitted or crocheted)</t>
  </si>
  <si>
    <t>156796</t>
  </si>
  <si>
    <t>621440000080</t>
  </si>
  <si>
    <t>6214 40</t>
  </si>
  <si>
    <t>- Of artificial fibres</t>
  </si>
  <si>
    <t>Shawls, scarves, mufflers, mantillas, veils and similar articles of artificial fibres (excl. knitted or crocheted)</t>
  </si>
  <si>
    <t>156797</t>
  </si>
  <si>
    <t>621490000080</t>
  </si>
  <si>
    <t>6214 90</t>
  </si>
  <si>
    <t>Shawls, scarves, mufflers, mantillas, veils and similar articles of textile materials (excl. of silk, silk waste, wool, fine animal hair or man-made fibres, knitted or crocheted)</t>
  </si>
  <si>
    <t>156798</t>
  </si>
  <si>
    <t>156799</t>
  </si>
  <si>
    <t>621510000080</t>
  </si>
  <si>
    <t>6215 10</t>
  </si>
  <si>
    <t>Ties, bow ties and cravats of silk or silk waste (excl. knitted or crocheted)</t>
  </si>
  <si>
    <t>156800</t>
  </si>
  <si>
    <t>621520000080</t>
  </si>
  <si>
    <t>6215 20</t>
  </si>
  <si>
    <t>Ties, bow ties and cravats of man-made fibres (excl. knitted or crocheted)</t>
  </si>
  <si>
    <t>156801</t>
  </si>
  <si>
    <t>621590000080</t>
  </si>
  <si>
    <t>6215 90</t>
  </si>
  <si>
    <t>Ties, bow ties and cravats of textile materials (excl. of silk, silk waste or man-made fibres, knitted or crocheted)</t>
  </si>
  <si>
    <t>156802</t>
  </si>
  <si>
    <t>156803</t>
  </si>
  <si>
    <t>156804</t>
  </si>
  <si>
    <t>621710000080</t>
  </si>
  <si>
    <t>6217 10</t>
  </si>
  <si>
    <t>- Accessories</t>
  </si>
  <si>
    <t>Made up clothing accessories, of all types of textile materials, n.e.s. (excl. knitted or crocheted)</t>
  </si>
  <si>
    <t>156805</t>
  </si>
  <si>
    <t>621790000080</t>
  </si>
  <si>
    <t>6217 90</t>
  </si>
  <si>
    <t>Parts of garments or clothing accessories, of all types of textile materials, n.e.s. (excl. knitted or crocheted)</t>
  </si>
  <si>
    <t>152759</t>
  </si>
  <si>
    <t>0208, 0210</t>
  </si>
  <si>
    <t>152761</t>
  </si>
  <si>
    <t>020621000010</t>
  </si>
  <si>
    <t xml:space="preserve"> - Of bovine animals, frozen</t>
  </si>
  <si>
    <t>152766</t>
  </si>
  <si>
    <t>020641000010</t>
  </si>
  <si>
    <t xml:space="preserve"> - Of swine, frozen</t>
  </si>
  <si>
    <t>152930</t>
  </si>
  <si>
    <t>152934</t>
  </si>
  <si>
    <t>152936</t>
  </si>
  <si>
    <t>040221000010</t>
  </si>
  <si>
    <t xml:space="preserve"> - In powder, granules or other solid forms, of a fat content, by weight, exceeding 1,5 %</t>
  </si>
  <si>
    <t>152939</t>
  </si>
  <si>
    <t>040291000010</t>
  </si>
  <si>
    <t>152942</t>
  </si>
  <si>
    <t>152945</t>
  </si>
  <si>
    <t>152948</t>
  </si>
  <si>
    <t>152950</t>
  </si>
  <si>
    <t>040520000080</t>
  </si>
  <si>
    <t>0405 20</t>
  </si>
  <si>
    <t xml:space="preserve"> - Dairy spreads</t>
  </si>
  <si>
    <t>Dairy spreads of a fat content, by weight, of &gt;= 39% but &lt; 80%</t>
  </si>
  <si>
    <t>152951</t>
  </si>
  <si>
    <t>040590000080</t>
  </si>
  <si>
    <t>0405 90</t>
  </si>
  <si>
    <t>Fats and oils derived from milk, and dehydrated butter and ghee (excl. natural butter, recombined butter and whey butter)</t>
  </si>
  <si>
    <t>152952</t>
  </si>
  <si>
    <t xml:space="preserve">2306 90 </t>
  </si>
  <si>
    <t>153321</t>
  </si>
  <si>
    <t>121210000080</t>
  </si>
  <si>
    <t>1212 10</t>
  </si>
  <si>
    <t xml:space="preserve"> - Locust beans, including locust bean seeds</t>
  </si>
  <si>
    <t>Locust beans, incl. locust bean seed, fresh, chilled, frozen or dried, whether or not ground</t>
  </si>
  <si>
    <t>153322</t>
  </si>
  <si>
    <t>121220000080</t>
  </si>
  <si>
    <t xml:space="preserve">1212 20 </t>
  </si>
  <si>
    <t xml:space="preserve"> - Seaweeds and other algae</t>
  </si>
  <si>
    <t>Seaweeds and other algae, fresh, chilled, frozen or dried, whether or not ground</t>
  </si>
  <si>
    <t>153323</t>
  </si>
  <si>
    <t>121230000080</t>
  </si>
  <si>
    <t xml:space="preserve">1212 30 </t>
  </si>
  <si>
    <t xml:space="preserve"> - Apricot, peach (including nectarine) or plum stones and kernels</t>
  </si>
  <si>
    <t>Apricot, peach "incl. nectarine" or plum stones and kernels</t>
  </si>
  <si>
    <t>2009 89, 2009 90</t>
  </si>
  <si>
    <t>153593</t>
  </si>
  <si>
    <t xml:space="preserve"> - Juice of any other single fruit or vegetable</t>
  </si>
  <si>
    <t>=168+157</t>
  </si>
  <si>
    <t>Table A.2.1 Mapping between HS and APRO crop classification</t>
  </si>
  <si>
    <t>Code_HS</t>
  </si>
  <si>
    <t>Item_HS</t>
  </si>
  <si>
    <t>Self-explanatory texts_HS</t>
  </si>
  <si>
    <t>Code_APRO</t>
  </si>
  <si>
    <t>Item_APRO</t>
  </si>
  <si>
    <t>R1000</t>
  </si>
  <si>
    <t>Potatoes (including seed potatoes)</t>
  </si>
  <si>
    <t>V3100</t>
  </si>
  <si>
    <t>Tomatoes</t>
  </si>
  <si>
    <t>V2100</t>
  </si>
  <si>
    <t>Leeks</t>
  </si>
  <si>
    <t>V4210</t>
  </si>
  <si>
    <t>Onions</t>
  </si>
  <si>
    <t>V4220</t>
  </si>
  <si>
    <t>Shallots</t>
  </si>
  <si>
    <t>V4600</t>
  </si>
  <si>
    <t>Garlic</t>
  </si>
  <si>
    <t>V1100</t>
  </si>
  <si>
    <t>Cauliflower and broccoli</t>
  </si>
  <si>
    <t>V1200</t>
  </si>
  <si>
    <t>Brussels sprouts</t>
  </si>
  <si>
    <t>V1300</t>
  </si>
  <si>
    <t>Cabbages</t>
  </si>
  <si>
    <t>V1900</t>
  </si>
  <si>
    <t>Other brassicas n.e.c</t>
  </si>
  <si>
    <t>V2300</t>
  </si>
  <si>
    <t>Lettuces</t>
  </si>
  <si>
    <t>V2700</t>
  </si>
  <si>
    <t>Chicory</t>
  </si>
  <si>
    <t>V4100</t>
  </si>
  <si>
    <t>Carrots</t>
  </si>
  <si>
    <t>V4300</t>
  </si>
  <si>
    <t>Beetroot</t>
  </si>
  <si>
    <t>V4400</t>
  </si>
  <si>
    <t>Celeriac</t>
  </si>
  <si>
    <t>V4500</t>
  </si>
  <si>
    <t>Radishes</t>
  </si>
  <si>
    <t>V3200</t>
  </si>
  <si>
    <t>Cucumbers</t>
  </si>
  <si>
    <t>V3300</t>
  </si>
  <si>
    <t>Gherkins</t>
  </si>
  <si>
    <t>V5100</t>
  </si>
  <si>
    <t>Fresh peas</t>
  </si>
  <si>
    <t>V5900</t>
  </si>
  <si>
    <t>Other fresh pulses n.e.c.</t>
  </si>
  <si>
    <t>V5200</t>
  </si>
  <si>
    <t>Fresh beans</t>
  </si>
  <si>
    <t>V4900</t>
  </si>
  <si>
    <t>Other root, tuber and bulb vegetables n.e.c.</t>
  </si>
  <si>
    <t>N/A (*)</t>
  </si>
  <si>
    <t>N/A</t>
  </si>
  <si>
    <t>F4000</t>
  </si>
  <si>
    <t>Nuts</t>
  </si>
  <si>
    <t>F2400</t>
  </si>
  <si>
    <t>Bananas</t>
  </si>
  <si>
    <t>F2100</t>
  </si>
  <si>
    <t>Figs</t>
  </si>
  <si>
    <t>F2300</t>
  </si>
  <si>
    <t>Avocados</t>
  </si>
  <si>
    <t>F2900</t>
  </si>
  <si>
    <t>Other fruits from subtropical and tropical climate zones n.e.c.</t>
  </si>
  <si>
    <t>T0000</t>
  </si>
  <si>
    <t>Citrus fruits</t>
  </si>
  <si>
    <t>W1000</t>
  </si>
  <si>
    <t>Grapes</t>
  </si>
  <si>
    <t>V3510</t>
  </si>
  <si>
    <t>Muskmelons</t>
  </si>
  <si>
    <t>V3520</t>
  </si>
  <si>
    <t>Watermelons</t>
  </si>
  <si>
    <t>F1110</t>
  </si>
  <si>
    <t>Apples</t>
  </si>
  <si>
    <t>F1120</t>
  </si>
  <si>
    <t>Pears</t>
  </si>
  <si>
    <t>F1190</t>
  </si>
  <si>
    <t>Other pome fruits n.e.c.</t>
  </si>
  <si>
    <t>F1230</t>
  </si>
  <si>
    <t>Apricots</t>
  </si>
  <si>
    <t>F1241</t>
  </si>
  <si>
    <t>Sour cherries</t>
  </si>
  <si>
    <t>F1242</t>
  </si>
  <si>
    <t>Sweet cherries</t>
  </si>
  <si>
    <t>F1210_1220</t>
  </si>
  <si>
    <t>Peaches and nectarines</t>
  </si>
  <si>
    <t>F1250</t>
  </si>
  <si>
    <t>Plums</t>
  </si>
  <si>
    <t>F3000</t>
  </si>
  <si>
    <t>Berries (excluding strawberries)</t>
  </si>
  <si>
    <t>S0000</t>
  </si>
  <si>
    <t>Strawberries</t>
  </si>
  <si>
    <t>H9000</t>
  </si>
  <si>
    <t>Permanent crops for human consumption</t>
  </si>
  <si>
    <t>I5000</t>
  </si>
  <si>
    <t>Aromatic, medicinal and culinary plants</t>
  </si>
  <si>
    <t>C1100</t>
  </si>
  <si>
    <t>Wheat and spelt</t>
  </si>
  <si>
    <t>C1210</t>
  </si>
  <si>
    <t>C1300</t>
  </si>
  <si>
    <t>C1410</t>
  </si>
  <si>
    <t>C1500</t>
  </si>
  <si>
    <t>Grain maize and corn-cob-mix</t>
  </si>
  <si>
    <t>C1700</t>
  </si>
  <si>
    <t>Sorghum</t>
  </si>
  <si>
    <t>C1900</t>
  </si>
  <si>
    <t>Other cereals n.e.c. (buckwheat, millet, canary seed, etc.)</t>
  </si>
  <si>
    <t>I1130</t>
  </si>
  <si>
    <t>Soya</t>
  </si>
  <si>
    <t>I1140</t>
  </si>
  <si>
    <t>Linseed (oilflax)</t>
  </si>
  <si>
    <t>I1110</t>
  </si>
  <si>
    <t>Rape and turnip rape seeds</t>
  </si>
  <si>
    <t>I1120</t>
  </si>
  <si>
    <t>Sunflower seed</t>
  </si>
  <si>
    <t>I1190</t>
  </si>
  <si>
    <t>Other oilseed crops n.e.c.</t>
  </si>
  <si>
    <t>Other oil seed crops</t>
  </si>
  <si>
    <t>I4000</t>
  </si>
  <si>
    <t>Hops</t>
  </si>
  <si>
    <t>G2100</t>
  </si>
  <si>
    <t>Lucerne</t>
  </si>
  <si>
    <t>G2900</t>
  </si>
  <si>
    <t>Clover and mixtures</t>
  </si>
  <si>
    <t>P1300</t>
  </si>
  <si>
    <t>Sweet lupins</t>
  </si>
  <si>
    <t>R2000</t>
  </si>
  <si>
    <t>Sugar beet (excluding seed)</t>
  </si>
  <si>
    <t>1212 93</t>
  </si>
  <si>
    <t>-- Sugar cane</t>
  </si>
  <si>
    <t>Sugar cane, fresh, chilled, frozen or dried, whether or not ground</t>
  </si>
  <si>
    <t>I9000</t>
  </si>
  <si>
    <t>Other industrial crops n.e.c.</t>
  </si>
  <si>
    <t>N/A (**)</t>
  </si>
  <si>
    <t>I2300</t>
  </si>
  <si>
    <t>Cotton fibre</t>
  </si>
  <si>
    <t>I2100</t>
  </si>
  <si>
    <t>Fibre flax</t>
  </si>
  <si>
    <t>I2200</t>
  </si>
  <si>
    <t>Hemp</t>
  </si>
  <si>
    <t>I2900</t>
  </si>
  <si>
    <t>Other fibre crops n.e.c.</t>
  </si>
  <si>
    <t>(*) As no correspondence between an HS code and an APRO code could be found the FAO corresponding code was used instead (reported in Table A.2.2)</t>
  </si>
  <si>
    <t>(**) No corresponding APRO nor FAO code was found, therefore a yield value for this item was taken from Rives et al. (2012)</t>
  </si>
  <si>
    <t>Table A.2.2 Mapping between HS and FAO (production) crop classifications</t>
  </si>
  <si>
    <t>Code_FAO</t>
  </si>
  <si>
    <t>Item_FAO</t>
  </si>
  <si>
    <t>Note</t>
  </si>
  <si>
    <t>Potatoes</t>
  </si>
  <si>
    <t>Onions and shallots, green</t>
  </si>
  <si>
    <t>Green garlic</t>
  </si>
  <si>
    <t>Leeks and other alliaceous vegetables</t>
  </si>
  <si>
    <t>Cauliflowers and broccoli</t>
  </si>
  <si>
    <t>Lettuce and chicory</t>
  </si>
  <si>
    <t>Carrots and turnips</t>
  </si>
  <si>
    <t>Cucumbers and gherkins</t>
  </si>
  <si>
    <t>Other beans, green</t>
  </si>
  <si>
    <t>Peas, green</t>
  </si>
  <si>
    <t>Broad beans and horse beans, green</t>
  </si>
  <si>
    <t>String beans</t>
  </si>
  <si>
    <t>Sweet potatoes</t>
  </si>
  <si>
    <t>Cassava, fresh</t>
  </si>
  <si>
    <t>Yautia</t>
  </si>
  <si>
    <t>Taro</t>
  </si>
  <si>
    <t>Yams</t>
  </si>
  <si>
    <t>Edible roots and tubers with high starch or inulin content, n.e.c., fresh</t>
  </si>
  <si>
    <t>Brazil nuts, in shell</t>
  </si>
  <si>
    <t>Cashew nuts, in shell</t>
  </si>
  <si>
    <t>Coconuts, in shell</t>
  </si>
  <si>
    <t>Plantains and cooking bananas</t>
  </si>
  <si>
    <t>Mangoes, guavas and mangosteens</t>
  </si>
  <si>
    <t>Pineapples</t>
  </si>
  <si>
    <t>Dates</t>
  </si>
  <si>
    <t>Oranges</t>
  </si>
  <si>
    <t>Tangerines, mandarins, clementines</t>
  </si>
  <si>
    <t>Lemons and limes</t>
  </si>
  <si>
    <t>Pomelos and grapefruits</t>
  </si>
  <si>
    <t>Other citrus fruit, n.e.c.</t>
  </si>
  <si>
    <t>Cantaloupes and other melons</t>
  </si>
  <si>
    <t>Papayas</t>
  </si>
  <si>
    <t>Quinces</t>
  </si>
  <si>
    <t>Cherries</t>
  </si>
  <si>
    <t>Plums and sloes</t>
  </si>
  <si>
    <t>Other stone fruits</t>
  </si>
  <si>
    <t>Other pome fruits</t>
  </si>
  <si>
    <t>Raspberries</t>
  </si>
  <si>
    <t>Gooseberries</t>
  </si>
  <si>
    <t>Currants</t>
  </si>
  <si>
    <t>Blueberries</t>
  </si>
  <si>
    <t>Cranberries</t>
  </si>
  <si>
    <t>Other berries and fruits of the genus vaccinium n.e.c.</t>
  </si>
  <si>
    <t>Persimmons</t>
  </si>
  <si>
    <t>Cashewapple</t>
  </si>
  <si>
    <t>Kiwi fruit</t>
  </si>
  <si>
    <t>Other fruits, n.e.c.</t>
  </si>
  <si>
    <t>Coffee, green</t>
  </si>
  <si>
    <t>Tea leaves</t>
  </si>
  <si>
    <t>Maté leaves</t>
  </si>
  <si>
    <t>Vanilla, raw</t>
  </si>
  <si>
    <t>Cinnamon and cinnamon-tree flowers, raw</t>
  </si>
  <si>
    <t>Cloves (whole stems), raw</t>
  </si>
  <si>
    <t>Nutmeg, mace, cardamoms, raw</t>
  </si>
  <si>
    <t>Anise, badian, coriander, cumin, caraway, fennel and juniper berries, raw</t>
  </si>
  <si>
    <t>Ginger, raw</t>
  </si>
  <si>
    <t>Other stimulant, spice and aromatic crops, n.e.c.</t>
  </si>
  <si>
    <t>Wheat</t>
  </si>
  <si>
    <t>Millet</t>
  </si>
  <si>
    <t>Buckwheat</t>
  </si>
  <si>
    <t>Quinoa</t>
  </si>
  <si>
    <t>Fonio</t>
  </si>
  <si>
    <t>Triticale</t>
  </si>
  <si>
    <t>Canary seed</t>
  </si>
  <si>
    <t>Mixed grain</t>
  </si>
  <si>
    <t>Cereals n.e.c.</t>
  </si>
  <si>
    <t>Soya beans</t>
  </si>
  <si>
    <t>Groundnuts, excluding shelled</t>
  </si>
  <si>
    <t>Linseed</t>
  </si>
  <si>
    <t>Rape or colza seed</t>
  </si>
  <si>
    <t>Castor oil seeds</t>
  </si>
  <si>
    <t>Sesame seed</t>
  </si>
  <si>
    <t>Mustard seed</t>
  </si>
  <si>
    <t>Safflower seed</t>
  </si>
  <si>
    <t>Hop cones</t>
  </si>
  <si>
    <t>Sugar beet</t>
  </si>
  <si>
    <t>Vetches</t>
  </si>
  <si>
    <t>Lupins</t>
  </si>
  <si>
    <t>Cocoa beans</t>
  </si>
  <si>
    <t>Natural rubber in primary forms</t>
  </si>
  <si>
    <t>Balata, gutta-percha, guayule, chicle and similar natural gums in primary forms or in plates, sheets or strip</t>
  </si>
  <si>
    <t>Seed cotton, unginned</t>
  </si>
  <si>
    <t>Cotton lint, ginned</t>
  </si>
  <si>
    <t xml:space="preserve">Flax, raw or retted </t>
  </si>
  <si>
    <t>True hemp, raw or retted</t>
  </si>
  <si>
    <t>Jute, raw or retted</t>
  </si>
  <si>
    <t>Sugar cane</t>
  </si>
  <si>
    <t>- Seed</t>
  </si>
  <si>
    <t>Cotton seed</t>
  </si>
  <si>
    <t>Chestnuts, in shell</t>
  </si>
  <si>
    <t>Almonds, in shell</t>
  </si>
  <si>
    <t>Walnuts, in shell</t>
  </si>
  <si>
    <t>Pistachios, in shell</t>
  </si>
  <si>
    <t>Kola nuts</t>
  </si>
  <si>
    <t>Hazelnuts, in shell</t>
  </si>
  <si>
    <t>Areca nuts</t>
  </si>
  <si>
    <t>Other nuts (excluding wild edible nuts and groundnuts), in shell, n.e.c.</t>
  </si>
  <si>
    <t>Artichokes</t>
  </si>
  <si>
    <t>Asparagus</t>
  </si>
  <si>
    <t>Chillies and peppers, green (Capsicum spp. and Pimenta spp.)</t>
  </si>
  <si>
    <t>Eggplants (aubergines)</t>
  </si>
  <si>
    <t>Green corn (maize)</t>
  </si>
  <si>
    <t>Okra</t>
  </si>
  <si>
    <t>Other vegetables, fresh n.e.c.</t>
  </si>
  <si>
    <t>Pumpkins, squash and gourds</t>
  </si>
  <si>
    <t>Spinach</t>
  </si>
  <si>
    <t>(*)</t>
  </si>
  <si>
    <t>Onions and shallots, dry (excluding dehydrated)</t>
  </si>
  <si>
    <t>Other tropical fruits, n.e.c.</t>
  </si>
  <si>
    <t>Kenaf, and other textile bast fibres, raw or retted</t>
  </si>
  <si>
    <t>Chicory roots</t>
  </si>
  <si>
    <t xml:space="preserve">	Locust beans (carobs)</t>
  </si>
  <si>
    <t>Other sugar crops n.e.c.</t>
  </si>
  <si>
    <t>(**)</t>
  </si>
  <si>
    <t>(*) Used only for production data selection</t>
  </si>
  <si>
    <t>Table A.2.3 Mapping between HS and FAO (trade) crop classifications</t>
  </si>
  <si>
    <t>Flax, processed but not spun</t>
  </si>
  <si>
    <t>Cassava, dry</t>
  </si>
  <si>
    <t>Edible roots and tubers with high starch or inulin content, n.e.c., dry</t>
  </si>
  <si>
    <t>Brazil nuts, shelled</t>
  </si>
  <si>
    <t>Cashew nuts, shelled</t>
  </si>
  <si>
    <t>Coconuts, desiccated</t>
  </si>
  <si>
    <t>Almonds, shelled</t>
  </si>
  <si>
    <t>Hazelnuts, shelled</t>
  </si>
  <si>
    <t>Walnuts, shelled</t>
  </si>
  <si>
    <t>Other tropical fruit, dried</t>
  </si>
  <si>
    <t>Figs, dried</t>
  </si>
  <si>
    <t>Raisins</t>
  </si>
  <si>
    <t>Coffee husks and skins</t>
  </si>
  <si>
    <t>Coffee substitutes</t>
  </si>
  <si>
    <t>Coffee, decaffeinated or roasted</t>
  </si>
  <si>
    <t>Groundnuts, shelled</t>
  </si>
  <si>
    <t>Locust beans (carobs)</t>
  </si>
  <si>
    <t>Vegetable products, fresh or dry n.e.c.</t>
  </si>
  <si>
    <t>Beets for fodder</t>
  </si>
  <si>
    <t>Clover, for forage</t>
  </si>
  <si>
    <t>Forage and silage, alfalfa</t>
  </si>
  <si>
    <t>Forage and silage, maize</t>
  </si>
  <si>
    <t>Hay for forage, from legumes</t>
  </si>
  <si>
    <t>Hay for forage, from other crops n.e.c.</t>
  </si>
  <si>
    <t>Hay, non-leguminous</t>
  </si>
  <si>
    <t>Lucerne (alfalfa) meal and pellets</t>
  </si>
  <si>
    <t>Other forage products, n.e.c.</t>
  </si>
  <si>
    <t>Other grasses, for forage</t>
  </si>
  <si>
    <t>Other legumes, for forage</t>
  </si>
  <si>
    <t>Swedes for fodder</t>
  </si>
  <si>
    <t>Turnips, for forage</t>
  </si>
  <si>
    <t>Vegetables and roots fodder</t>
  </si>
  <si>
    <t>Natural rubber in other forms</t>
  </si>
  <si>
    <t>Flax, raw or retted</t>
  </si>
  <si>
    <t>Flax, tow and waste</t>
  </si>
  <si>
    <t>Table A.2.4 Mapping between HS and FAO (trade) plant-based products classifications</t>
  </si>
  <si>
    <t>Dried mushrooms</t>
  </si>
  <si>
    <t>Vegetables, dehydrated</t>
  </si>
  <si>
    <t>Bambara beans, dry</t>
  </si>
  <si>
    <t>Beans, dry</t>
  </si>
  <si>
    <t>Broad beans and horse beans, dry</t>
  </si>
  <si>
    <t>Chick peas, dry</t>
  </si>
  <si>
    <t>Cow peas, dry</t>
  </si>
  <si>
    <t>Lentils, dry</t>
  </si>
  <si>
    <t>Other pulses n.e.c.</t>
  </si>
  <si>
    <t>Peas, dry</t>
  </si>
  <si>
    <t>Pigeon peas, dry</t>
  </si>
  <si>
    <t>Chillies and peppers, dry (Capsicum spp., Pimenta spp.), raw</t>
  </si>
  <si>
    <t>Pepper (Piper spp.), raw</t>
  </si>
  <si>
    <t>Husked rice</t>
  </si>
  <si>
    <t>Rice, broken</t>
  </si>
  <si>
    <t>Rice, milled</t>
  </si>
  <si>
    <t>Rice, milled (husked)</t>
  </si>
  <si>
    <t>1101</t>
  </si>
  <si>
    <t>Wheat and meslin flour</t>
  </si>
  <si>
    <t>Flour of cassava</t>
  </si>
  <si>
    <t>Flour of fruits</t>
  </si>
  <si>
    <t>Flour of pulses</t>
  </si>
  <si>
    <t>Flour of roots and tubers n.e.c.</t>
  </si>
  <si>
    <t>Flours and meals of oil seeds or oleaginous fruits, except those of mustard</t>
  </si>
  <si>
    <t>Soya bean oil</t>
  </si>
  <si>
    <t>Groundnut oil</t>
  </si>
  <si>
    <t>Olive oil</t>
  </si>
  <si>
    <t>Oil of olive residues</t>
  </si>
  <si>
    <t>Palm oil</t>
  </si>
  <si>
    <t>Cottonseed oil</t>
  </si>
  <si>
    <t>Safflower-seed oil, crude</t>
  </si>
  <si>
    <t>Sunflower-seed oil, crude</t>
  </si>
  <si>
    <t>Rapeseed or canola oil, crude</t>
  </si>
  <si>
    <t>Mustard seed oil, crude</t>
  </si>
  <si>
    <t>Oil of linseed</t>
  </si>
  <si>
    <t>Oil of maize</t>
  </si>
  <si>
    <t>Oil of sesame seed</t>
  </si>
  <si>
    <t>Butter of karite nuts</t>
  </si>
  <si>
    <t>Jojoba oil</t>
  </si>
  <si>
    <t>Oil of castor beans</t>
  </si>
  <si>
    <t>Oil of kapok</t>
  </si>
  <si>
    <t>Oil of poppy seed</t>
  </si>
  <si>
    <t>Oil of rice bran</t>
  </si>
  <si>
    <t>Oil of tung nuts</t>
  </si>
  <si>
    <t>Other oil of vegetable origin, crude n.e.c.</t>
  </si>
  <si>
    <t>Vegetable tallow</t>
  </si>
  <si>
    <t>Fat preparations n.e.c.</t>
  </si>
  <si>
    <t>hydrogenated oils and fats</t>
  </si>
  <si>
    <t>Liquid margarine</t>
  </si>
  <si>
    <t>Margarine and shortening</t>
  </si>
  <si>
    <t>Animal or vegetable fats and oils and their fractions, chemically modified, except those hydrogenated, inter-esterified, re-esterified or elaidinized</t>
  </si>
  <si>
    <t>Molasses</t>
  </si>
  <si>
    <t>Sugar confectionery</t>
  </si>
  <si>
    <t>Cocoa paste not defatted</t>
  </si>
  <si>
    <t>Cocoa powder and cake</t>
  </si>
  <si>
    <t>1804</t>
  </si>
  <si>
    <t>1805</t>
  </si>
  <si>
    <t>Chocolate products nes</t>
  </si>
  <si>
    <t>Breakfast cereals</t>
  </si>
  <si>
    <t>Bulgur</t>
  </si>
  <si>
    <t>Bread</t>
  </si>
  <si>
    <t>Communion wafers, empty cachets of a kind suitable for pharmaceutical use, sealing wafers, rice paper and similar products.</t>
  </si>
  <si>
    <t>Pastry</t>
  </si>
  <si>
    <t>Fruit prepared n.e.c.</t>
  </si>
  <si>
    <t>Olives preserved</t>
  </si>
  <si>
    <t>Prepared nuts</t>
  </si>
  <si>
    <t>Vegetables, pulses and potatoes, preserved by vinegar or acetic acid</t>
  </si>
  <si>
    <t>Paste of tomatoes</t>
  </si>
  <si>
    <t>Tomatoes, peeled (o/t vinegar)</t>
  </si>
  <si>
    <t>Canned mushrooms</t>
  </si>
  <si>
    <t>Vegetables preserved (frozen)</t>
  </si>
  <si>
    <t>Homogenized vegetable preparations</t>
  </si>
  <si>
    <t>Sweet corn, prepared or preserved</t>
  </si>
  <si>
    <t>Vegetables preserved nes (o/t vinegar)</t>
  </si>
  <si>
    <t>Fruit, nuts, peel, sugar preserved</t>
  </si>
  <si>
    <t>Homogenized cooked fruit, prepared</t>
  </si>
  <si>
    <t>Mango pulp</t>
  </si>
  <si>
    <t>Peanut butter</t>
  </si>
  <si>
    <t>Pineapples, otherwise prepared or preserved</t>
  </si>
  <si>
    <t>Prepared groundnuts</t>
  </si>
  <si>
    <t>Beer of barley, malted</t>
  </si>
  <si>
    <t>Beer of sorghum, malted</t>
  </si>
  <si>
    <t>Must of grape</t>
  </si>
  <si>
    <t>Wine</t>
  </si>
  <si>
    <t>Vermouth and other wine of fresh grapes flavoured with plats or aromatic substances</t>
  </si>
  <si>
    <t>Cider and other fermented beverages</t>
  </si>
  <si>
    <t>Rice-fermented beverages</t>
  </si>
  <si>
    <t>Food preparations n.e.c.</t>
  </si>
  <si>
    <t>Cake of  soya beans</t>
  </si>
  <si>
    <t>Cake of groundnuts</t>
  </si>
  <si>
    <t>Unmanufactured tobacco</t>
  </si>
  <si>
    <t>Cigarettes</t>
  </si>
  <si>
    <t>Cigars and cheroots</t>
  </si>
  <si>
    <t>Other manufactured tobacco and manufactured tobacco substitutes</t>
  </si>
  <si>
    <t>Abaca, manila hemp, raw</t>
  </si>
  <si>
    <t>Coir, raw</t>
  </si>
  <si>
    <t>Kapok fibre, raw</t>
  </si>
  <si>
    <t>Other fibre crops, raw, n.e.c.</t>
  </si>
  <si>
    <t>Ramie, raw or retted</t>
  </si>
  <si>
    <t>Sisal, raw</t>
  </si>
  <si>
    <t>Other vegetables provisionally preserved</t>
  </si>
  <si>
    <t>Apricots, dried</t>
  </si>
  <si>
    <t>Plums, dried</t>
  </si>
  <si>
    <t>Other fruit n.e.c., dried</t>
  </si>
  <si>
    <t>Flour of maize</t>
  </si>
  <si>
    <t>Barley flour and grits</t>
  </si>
  <si>
    <t>Flour of buckwheat</t>
  </si>
  <si>
    <t>Flour of cereals n.e.c.</t>
  </si>
  <si>
    <t>Flour of fonio</t>
  </si>
  <si>
    <t>Flour of millet</t>
  </si>
  <si>
    <t>Flour of mixed grain</t>
  </si>
  <si>
    <t>Flour of rice</t>
  </si>
  <si>
    <t>Flour of rye</t>
  </si>
  <si>
    <t>Flour of sorghum</t>
  </si>
  <si>
    <t>Oats, rolled</t>
  </si>
  <si>
    <t>Barley, pearled</t>
  </si>
  <si>
    <t>Cereal preparations</t>
  </si>
  <si>
    <t>Pot barley</t>
  </si>
  <si>
    <t>Germ of maize</t>
  </si>
  <si>
    <t>Germ of wheat</t>
  </si>
  <si>
    <t>Starch of cassava</t>
  </si>
  <si>
    <t>Palm kernels</t>
  </si>
  <si>
    <t>1404 20</t>
  </si>
  <si>
    <t>Cotton linters</t>
  </si>
  <si>
    <t>Coconut oil</t>
  </si>
  <si>
    <t>Oil of palm kernel</t>
  </si>
  <si>
    <t>Cane sugar, non-centrifugal</t>
  </si>
  <si>
    <t>Raw cane or beet sugar (centrifugal only)</t>
  </si>
  <si>
    <t>Refined sugar</t>
  </si>
  <si>
    <t>Uncooked pasta, not stuffed or otherwise prepared</t>
  </si>
  <si>
    <t>Orange juice</t>
  </si>
  <si>
    <t>Orange juice, concentrated</t>
  </si>
  <si>
    <t>Grapefruit juice</t>
  </si>
  <si>
    <t>Grapefruit juice, concentrated</t>
  </si>
  <si>
    <t>Juice of citrus fruit n.e.c.</t>
  </si>
  <si>
    <t>Juice of lemon</t>
  </si>
  <si>
    <t>Juice of tangerine</t>
  </si>
  <si>
    <t>Citrus juice, concentrated n.e.c.</t>
  </si>
  <si>
    <t>Lemon juice, concentrated</t>
  </si>
  <si>
    <t>Pineapple juice</t>
  </si>
  <si>
    <t>Juice of pineapples, concentrated</t>
  </si>
  <si>
    <t>Tomato juice</t>
  </si>
  <si>
    <t>Grape juice</t>
  </si>
  <si>
    <t>Apple juice</t>
  </si>
  <si>
    <t>Apple juice, concentrated</t>
  </si>
  <si>
    <t>Juice of fruits n.e.c.</t>
  </si>
  <si>
    <t>Juice of mango</t>
  </si>
  <si>
    <t>Juice of plum</t>
  </si>
  <si>
    <t>Juice of plum, concentrated</t>
  </si>
  <si>
    <t>Other vegetable juices</t>
  </si>
  <si>
    <t>Flour of mustard seed</t>
  </si>
  <si>
    <t>Soya paste</t>
  </si>
  <si>
    <t>Cake of cottonseed</t>
  </si>
  <si>
    <t>Cake of  linseed</t>
  </si>
  <si>
    <t>Cake of sunflower seed</t>
  </si>
  <si>
    <t>Cake of rapeseed</t>
  </si>
  <si>
    <t>Cake of copra</t>
  </si>
  <si>
    <t>Cake of palm kernel</t>
  </si>
  <si>
    <t>Cake of hempseed</t>
  </si>
  <si>
    <t>Cake of kapok</t>
  </si>
  <si>
    <t>Cake of maize</t>
  </si>
  <si>
    <t>Cake of mustard seed</t>
  </si>
  <si>
    <t>Cake of rice bran</t>
  </si>
  <si>
    <t>Cake of safflowerseed</t>
  </si>
  <si>
    <t>Cake of sesame seed</t>
  </si>
  <si>
    <t>Cake, oilseeds nes</t>
  </si>
  <si>
    <t>Olive residues</t>
  </si>
  <si>
    <t>Table A.2.5 Mapping between HS and FAO (production) livestock products classifications</t>
  </si>
  <si>
    <t>Meat of buffalo, fresh or chilled</t>
  </si>
  <si>
    <t>Meat of cattle with the bone, fresh or chilled</t>
  </si>
  <si>
    <t>Meat of pig with the bone, fresh or chilled</t>
  </si>
  <si>
    <t>Meat of goat, fresh or chilled</t>
  </si>
  <si>
    <t>Meat of sheep, fresh or chilled</t>
  </si>
  <si>
    <t>0205</t>
  </si>
  <si>
    <t>Horse meat, fresh or chilled</t>
  </si>
  <si>
    <t>Meat of asses, fresh or chilled</t>
  </si>
  <si>
    <t>Meat of mules, fresh or chilled</t>
  </si>
  <si>
    <t>Meat of chickens, fresh or chilled</t>
  </si>
  <si>
    <t>Meat of ducks, fresh or chilled</t>
  </si>
  <si>
    <t>Meat of geese, fresh or chilled</t>
  </si>
  <si>
    <t>Meat of turkeys, fresh or chilled</t>
  </si>
  <si>
    <t>Edible offals of camels and other camelids, fresh, chilled or frozen</t>
  </si>
  <si>
    <t>Game meat, fresh, chilled or frozen</t>
  </si>
  <si>
    <t>Meat of camels, fresh or chilled</t>
  </si>
  <si>
    <t>Meat of other domestic camelids, fresh or chilled</t>
  </si>
  <si>
    <t>Meat of other domestic rodents, fresh or chilled</t>
  </si>
  <si>
    <t>Meat of pigeons and other birds n.e.c., fresh, chilled or frozen</t>
  </si>
  <si>
    <t>Meat of rabbits and hares, fresh or chilled</t>
  </si>
  <si>
    <t>0407</t>
  </si>
  <si>
    <t>Eggs from other birds in shell, fresh, n.e.c.</t>
  </si>
  <si>
    <t>Hen eggs in shell, fresh</t>
  </si>
  <si>
    <t>Raw hides and skins of buffaloes</t>
  </si>
  <si>
    <t>Raw hides and skins of cattle</t>
  </si>
  <si>
    <t>Raw hides and skins of sheep or lambs</t>
  </si>
  <si>
    <t>Raw hides and skins of goats or kids</t>
  </si>
  <si>
    <t>Shorn wool, greasy, including fleece-washed shorn wool</t>
  </si>
  <si>
    <t>Skim milk of cows</t>
  </si>
  <si>
    <t>Cream, fresh</t>
  </si>
  <si>
    <t>Raw milk of buffalo</t>
  </si>
  <si>
    <t>Raw milk of camel</t>
  </si>
  <si>
    <t>Raw milk of cattle</t>
  </si>
  <si>
    <t>Raw milk of goats</t>
  </si>
  <si>
    <t>Raw milk of sheep</t>
  </si>
  <si>
    <t>Skim milk and whey powder</t>
  </si>
  <si>
    <t>Whole milk powder</t>
  </si>
  <si>
    <t>Skim milk, evaporated</t>
  </si>
  <si>
    <t>Whole milk, evaporated</t>
  </si>
  <si>
    <t>Skim milk, condensed</t>
  </si>
  <si>
    <t>Whole milk, condensed</t>
  </si>
  <si>
    <t>Yoghurt</t>
  </si>
  <si>
    <t>Buttermilk, dry</t>
  </si>
  <si>
    <t>Whey, condensed</t>
  </si>
  <si>
    <t>Whey, dry</t>
  </si>
  <si>
    <t>Butter and ghee of sheep milk</t>
  </si>
  <si>
    <t>Butter of buffalo milk</t>
  </si>
  <si>
    <t>Butter of cow milk</t>
  </si>
  <si>
    <t>Butter of goat milk</t>
  </si>
  <si>
    <t>Cheese from milk of buffalo, fresh or processed</t>
  </si>
  <si>
    <t>Cheese from milk of goats, fresh or processed</t>
  </si>
  <si>
    <t>Cheese from milk of sheep, fresh or processed</t>
  </si>
  <si>
    <t>Cheese from skimmed cow milk</t>
  </si>
  <si>
    <t>Cheese from whole cow milk</t>
  </si>
  <si>
    <t>Edible offal of buffalo, fresh, chilled or frozen</t>
  </si>
  <si>
    <t>Edible offal of cattle, fresh, chilled or frozen</t>
  </si>
  <si>
    <t>Edible offal of pigs, fresh, chilled or frozen</t>
  </si>
  <si>
    <t>Edible offal of goat, fresh, chilled or frozen</t>
  </si>
  <si>
    <t>Edible offal of sheep, fresh, chilled or frozen</t>
  </si>
  <si>
    <t>Edible offals of horses and other equines,  fresh, chilled or frozen</t>
  </si>
  <si>
    <t>Table A.2.6 Mapping between HS and FAO (trade) livestock products classifications</t>
  </si>
  <si>
    <t>Meat of cattle boneless, fresh or chilled</t>
  </si>
  <si>
    <t>Meat of pig boneless, fresh or chilled</t>
  </si>
  <si>
    <t>Edible offals and liver of chickens and guinea fowl, fresh, chilled or frozen</t>
  </si>
  <si>
    <t>Edible offals and liver of ducks, fresh, chilled or frozen</t>
  </si>
  <si>
    <t>Edible offals and liver of geese, fresh, chilled or frozen</t>
  </si>
  <si>
    <t>Edible offals and liver of turkey, fresh, chilled or frozen</t>
  </si>
  <si>
    <t>Eggs, dried</t>
  </si>
  <si>
    <t>Eggs, liquid</t>
  </si>
  <si>
    <t>Hides, cattle nes</t>
  </si>
  <si>
    <t>Hides, cattle, dry salted</t>
  </si>
  <si>
    <t>Hides, dry-salted of buffalo</t>
  </si>
  <si>
    <t>Hides, dry-salted of horses</t>
  </si>
  <si>
    <t>Hides, horse nes</t>
  </si>
  <si>
    <t>Hides, horse, wet salted</t>
  </si>
  <si>
    <t>Hides, wet-salted of buffalo</t>
  </si>
  <si>
    <t>Hides, wet-salted of cattle</t>
  </si>
  <si>
    <t>Skins, calve nes</t>
  </si>
  <si>
    <t>Skins, calve, dry salted</t>
  </si>
  <si>
    <t>Skins, wet-salted of calves</t>
  </si>
  <si>
    <t>Raw hides and skins of sheep or lambs, with wool</t>
  </si>
  <si>
    <t>Skins, dry-salted of sheep</t>
  </si>
  <si>
    <t>Skins, sheep nes</t>
  </si>
  <si>
    <t>Skins, wet-salted of sheep</t>
  </si>
  <si>
    <t>Hides nes, dry salted</t>
  </si>
  <si>
    <t>Hides of camels, n.e.c.</t>
  </si>
  <si>
    <t>Hides, wet salted nes</t>
  </si>
  <si>
    <t>Hides, wet-salted of camels</t>
  </si>
  <si>
    <t>Other raw skins of other animals, fresh</t>
  </si>
  <si>
    <t>Other raw skins of other animals, preserved</t>
  </si>
  <si>
    <t>Skins, goat nes</t>
  </si>
  <si>
    <t>Skins, goat, dry salted</t>
  </si>
  <si>
    <t>Skins, pig nes</t>
  </si>
  <si>
    <t>Skins, pig, dry salted</t>
  </si>
  <si>
    <t>Skins, pig, wet salted</t>
  </si>
  <si>
    <t>Skins, wet-salted of goats</t>
  </si>
  <si>
    <t>Wool, degreased or carbonized, not carded or combed</t>
  </si>
  <si>
    <t>Reconstituted milk</t>
  </si>
  <si>
    <t>Yoghurt, with additives</t>
  </si>
  <si>
    <t>Buttermilk, curdled and acidified milk</t>
  </si>
  <si>
    <t>Whey, fresh</t>
  </si>
  <si>
    <t>Whey cheese</t>
  </si>
  <si>
    <t>Processed cheese</t>
  </si>
  <si>
    <t>Table A.2.7 Cropland yields calculated from FAO (all extra EU countries, EU27 average, world average) [kg/m2]</t>
  </si>
  <si>
    <t>64 HS codes + 6 FAO codes</t>
  </si>
  <si>
    <t xml:space="preserve">Calculated from FAO, after outliers removal, using a moving average of 5 years (i.e for 2014, average done between 2010-2014). </t>
  </si>
  <si>
    <t>When more than one FAO code is associated with an HS code, the average yield is calculated.</t>
  </si>
  <si>
    <t>Year</t>
  </si>
  <si>
    <t>Code type</t>
  </si>
  <si>
    <t>WLD</t>
  </si>
  <si>
    <t>EU27_2020</t>
  </si>
  <si>
    <t>AE</t>
  </si>
  <si>
    <t>AF</t>
  </si>
  <si>
    <t>AG</t>
  </si>
  <si>
    <t>AI</t>
  </si>
  <si>
    <t>AL</t>
  </si>
  <si>
    <t>AM</t>
  </si>
  <si>
    <t>AN</t>
  </si>
  <si>
    <t>AO</t>
  </si>
  <si>
    <t>AR</t>
  </si>
  <si>
    <t>AS</t>
  </si>
  <si>
    <t>AU</t>
  </si>
  <si>
    <t>AW</t>
  </si>
  <si>
    <t>AZ</t>
  </si>
  <si>
    <t>BA</t>
  </si>
  <si>
    <t>BB</t>
  </si>
  <si>
    <t>BD</t>
  </si>
  <si>
    <t>BF</t>
  </si>
  <si>
    <t>BH</t>
  </si>
  <si>
    <t>BI</t>
  </si>
  <si>
    <t>BJ</t>
  </si>
  <si>
    <t>BL</t>
  </si>
  <si>
    <t>BN</t>
  </si>
  <si>
    <t>BO</t>
  </si>
  <si>
    <t>BQ</t>
  </si>
  <si>
    <t>BR</t>
  </si>
  <si>
    <t>BS</t>
  </si>
  <si>
    <t>BT</t>
  </si>
  <si>
    <t>BW</t>
  </si>
  <si>
    <t>BY</t>
  </si>
  <si>
    <t>BZ</t>
  </si>
  <si>
    <t>CA</t>
  </si>
  <si>
    <t>CC</t>
  </si>
  <si>
    <t>CD</t>
  </si>
  <si>
    <t>CF</t>
  </si>
  <si>
    <t>CG</t>
  </si>
  <si>
    <t>CH</t>
  </si>
  <si>
    <t>CI</t>
  </si>
  <si>
    <t>CK</t>
  </si>
  <si>
    <t>CL</t>
  </si>
  <si>
    <t>CM</t>
  </si>
  <si>
    <t>CN</t>
  </si>
  <si>
    <t>CO</t>
  </si>
  <si>
    <t>CR</t>
  </si>
  <si>
    <t>CU</t>
  </si>
  <si>
    <t>CV</t>
  </si>
  <si>
    <t>CW</t>
  </si>
  <si>
    <t>CX</t>
  </si>
  <si>
    <t>CZ</t>
  </si>
  <si>
    <t>DJ</t>
  </si>
  <si>
    <t>DM</t>
  </si>
  <si>
    <t>DO</t>
  </si>
  <si>
    <t>DZ</t>
  </si>
  <si>
    <t>EC</t>
  </si>
  <si>
    <t>EG</t>
  </si>
  <si>
    <t>EH</t>
  </si>
  <si>
    <t>ER</t>
  </si>
  <si>
    <t>ET</t>
  </si>
  <si>
    <t>FJ</t>
  </si>
  <si>
    <t>FK</t>
  </si>
  <si>
    <t>FM</t>
  </si>
  <si>
    <t>FO</t>
  </si>
  <si>
    <t>GA</t>
  </si>
  <si>
    <t>GB</t>
  </si>
  <si>
    <t>GD</t>
  </si>
  <si>
    <t>GE</t>
  </si>
  <si>
    <t>GH</t>
  </si>
  <si>
    <t>GM</t>
  </si>
  <si>
    <t>GN</t>
  </si>
  <si>
    <t>GP</t>
  </si>
  <si>
    <t>GQ</t>
  </si>
  <si>
    <t>GT</t>
  </si>
  <si>
    <t>GU</t>
  </si>
  <si>
    <t>GW</t>
  </si>
  <si>
    <t>GY</t>
  </si>
  <si>
    <t>HK</t>
  </si>
  <si>
    <t>HN</t>
  </si>
  <si>
    <t>HT</t>
  </si>
  <si>
    <t>ID</t>
  </si>
  <si>
    <t>IL</t>
  </si>
  <si>
    <t>IN</t>
  </si>
  <si>
    <t>IO</t>
  </si>
  <si>
    <t>IQ</t>
  </si>
  <si>
    <t>IR</t>
  </si>
  <si>
    <t>IS</t>
  </si>
  <si>
    <t>JM</t>
  </si>
  <si>
    <t>JO</t>
  </si>
  <si>
    <t>JP</t>
  </si>
  <si>
    <t>KE</t>
  </si>
  <si>
    <t>KG</t>
  </si>
  <si>
    <t>KH</t>
  </si>
  <si>
    <t>KI</t>
  </si>
  <si>
    <t>KM</t>
  </si>
  <si>
    <t>KN</t>
  </si>
  <si>
    <t>KP</t>
  </si>
  <si>
    <t>KR</t>
  </si>
  <si>
    <t>KW</t>
  </si>
  <si>
    <t>KY</t>
  </si>
  <si>
    <t>KZ</t>
  </si>
  <si>
    <t>LA</t>
  </si>
  <si>
    <t>LB</t>
  </si>
  <si>
    <t>LC</t>
  </si>
  <si>
    <t>LK</t>
  </si>
  <si>
    <t>LR</t>
  </si>
  <si>
    <t>LS</t>
  </si>
  <si>
    <t>LY</t>
  </si>
  <si>
    <t>MA</t>
  </si>
  <si>
    <t>MD</t>
  </si>
  <si>
    <t>ME</t>
  </si>
  <si>
    <t>MG</t>
  </si>
  <si>
    <t>MH</t>
  </si>
  <si>
    <t>MK</t>
  </si>
  <si>
    <t>ML</t>
  </si>
  <si>
    <t>MM</t>
  </si>
  <si>
    <t>MN</t>
  </si>
  <si>
    <t>MO</t>
  </si>
  <si>
    <t>MP</t>
  </si>
  <si>
    <t>MQ</t>
  </si>
  <si>
    <t>MR</t>
  </si>
  <si>
    <t>MS</t>
  </si>
  <si>
    <t>MU</t>
  </si>
  <si>
    <t>MV</t>
  </si>
  <si>
    <t>MW</t>
  </si>
  <si>
    <t>MX</t>
  </si>
  <si>
    <t>MY</t>
  </si>
  <si>
    <t>MZ</t>
  </si>
  <si>
    <t>NA</t>
  </si>
  <si>
    <t>NC</t>
  </si>
  <si>
    <t>NE</t>
  </si>
  <si>
    <t>NF</t>
  </si>
  <si>
    <t>NG</t>
  </si>
  <si>
    <t>NI</t>
  </si>
  <si>
    <t>NO</t>
  </si>
  <si>
    <t>NP</t>
  </si>
  <si>
    <t>NR</t>
  </si>
  <si>
    <t>NU</t>
  </si>
  <si>
    <t>NZ</t>
  </si>
  <si>
    <t>OM</t>
  </si>
  <si>
    <t>PA</t>
  </si>
  <si>
    <t>PE</t>
  </si>
  <si>
    <t>PF</t>
  </si>
  <si>
    <t>PG</t>
  </si>
  <si>
    <t>PH</t>
  </si>
  <si>
    <t>PK</t>
  </si>
  <si>
    <t>PM</t>
  </si>
  <si>
    <t>PN</t>
  </si>
  <si>
    <t>PR</t>
  </si>
  <si>
    <t>PS</t>
  </si>
  <si>
    <t>PW</t>
  </si>
  <si>
    <t>PY</t>
  </si>
  <si>
    <t>QA</t>
  </si>
  <si>
    <t>RE</t>
  </si>
  <si>
    <t>RU</t>
  </si>
  <si>
    <t>RW</t>
  </si>
  <si>
    <t>SA</t>
  </si>
  <si>
    <t>SB</t>
  </si>
  <si>
    <t>SC</t>
  </si>
  <si>
    <t>SD</t>
  </si>
  <si>
    <t>SG</t>
  </si>
  <si>
    <t>SH</t>
  </si>
  <si>
    <t>SL</t>
  </si>
  <si>
    <t>SN</t>
  </si>
  <si>
    <t>SO</t>
  </si>
  <si>
    <t>SR</t>
  </si>
  <si>
    <t>SS</t>
  </si>
  <si>
    <t>ST</t>
  </si>
  <si>
    <t>SU</t>
  </si>
  <si>
    <t>SV</t>
  </si>
  <si>
    <t>SX</t>
  </si>
  <si>
    <t>SY</t>
  </si>
  <si>
    <t>SZ</t>
  </si>
  <si>
    <t>TC</t>
  </si>
  <si>
    <t>TD</t>
  </si>
  <si>
    <t>TG</t>
  </si>
  <si>
    <t>TH</t>
  </si>
  <si>
    <t>TJ</t>
  </si>
  <si>
    <t>TK</t>
  </si>
  <si>
    <t>TL</t>
  </si>
  <si>
    <t>TM</t>
  </si>
  <si>
    <t>TN</t>
  </si>
  <si>
    <t>TO</t>
  </si>
  <si>
    <t>TR</t>
  </si>
  <si>
    <t>TT</t>
  </si>
  <si>
    <t>TV</t>
  </si>
  <si>
    <t>TW</t>
  </si>
  <si>
    <t>TZ</t>
  </si>
  <si>
    <t>UA</t>
  </si>
  <si>
    <t>UG</t>
  </si>
  <si>
    <t>UM</t>
  </si>
  <si>
    <t>US</t>
  </si>
  <si>
    <t>UY</t>
  </si>
  <si>
    <t>UZ</t>
  </si>
  <si>
    <t>VC</t>
  </si>
  <si>
    <t>VE</t>
  </si>
  <si>
    <t>VG</t>
  </si>
  <si>
    <t>VI</t>
  </si>
  <si>
    <t>VN</t>
  </si>
  <si>
    <t>VU</t>
  </si>
  <si>
    <t>WF</t>
  </si>
  <si>
    <t>WS</t>
  </si>
  <si>
    <t>XC</t>
  </si>
  <si>
    <t>XL</t>
  </si>
  <si>
    <t>XP</t>
  </si>
  <si>
    <t>XS</t>
  </si>
  <si>
    <t>YE</t>
  </si>
  <si>
    <t>YU</t>
  </si>
  <si>
    <t>ZA</t>
  </si>
  <si>
    <t>ZM</t>
  </si>
  <si>
    <t>ZW</t>
  </si>
  <si>
    <t>FAO</t>
  </si>
  <si>
    <t>449 (*)</t>
  </si>
  <si>
    <t>HS</t>
  </si>
  <si>
    <t>0702</t>
  </si>
  <si>
    <t>0707</t>
  </si>
  <si>
    <t>0803</t>
  </si>
  <si>
    <t>080810</t>
  </si>
  <si>
    <t>080830</t>
  </si>
  <si>
    <t>080840</t>
  </si>
  <si>
    <t>080910</t>
  </si>
  <si>
    <t>080921</t>
  </si>
  <si>
    <t>080929</t>
  </si>
  <si>
    <t>080930</t>
  </si>
  <si>
    <t>080940</t>
  </si>
  <si>
    <t>0903</t>
  </si>
  <si>
    <t>0905</t>
  </si>
  <si>
    <t>0907</t>
  </si>
  <si>
    <t>1002</t>
  </si>
  <si>
    <t>1003</t>
  </si>
  <si>
    <t>1004</t>
  </si>
  <si>
    <t>1007</t>
  </si>
  <si>
    <t>1201</t>
  </si>
  <si>
    <t>1204</t>
  </si>
  <si>
    <t>1206</t>
  </si>
  <si>
    <t>120721</t>
  </si>
  <si>
    <t>120730</t>
  </si>
  <si>
    <t>120740</t>
  </si>
  <si>
    <t>120750</t>
  </si>
  <si>
    <t>120760</t>
  </si>
  <si>
    <t>121291</t>
  </si>
  <si>
    <t>121293</t>
  </si>
  <si>
    <t>121299</t>
  </si>
  <si>
    <t>1801</t>
  </si>
  <si>
    <t>5201</t>
  </si>
  <si>
    <t>(*) global values of year 1990 has been used because due to lack of available data</t>
  </si>
  <si>
    <t>Table A.2.8 Cropland yields calculated from Eurostat (EU27 average) [kg/m2]</t>
  </si>
  <si>
    <t>64 HS codes + 4 APRO codes + 2 FAO codes</t>
  </si>
  <si>
    <t xml:space="preserve">Calculated from Eurostat (APRO cpsh) as ratio between harvested amount and harvested area. Outliers are then removed and moving average is applied of 5 years (i.e for 2014, average done between 2010-2014). </t>
  </si>
  <si>
    <t>When more than one APRO code is associated with an HS code, the average yield is calculated.</t>
  </si>
  <si>
    <t>Yield</t>
  </si>
  <si>
    <t>Comment</t>
  </si>
  <si>
    <t>APRO</t>
  </si>
  <si>
    <t>C2000</t>
  </si>
  <si>
    <t>I3000</t>
  </si>
  <si>
    <t>O1000</t>
  </si>
  <si>
    <t>U1000</t>
  </si>
  <si>
    <t xml:space="preserve">(*) as there were no data available for EU27, a proxy value is calculated as an average of the yields reported by MSs in the timeframe 2000-2021. </t>
  </si>
  <si>
    <t>Table A.2.9 Grassland yields by country/region of origin [t/ha], dry matter</t>
  </si>
  <si>
    <t>Country/Region</t>
  </si>
  <si>
    <t>Yield (as in original source)</t>
  </si>
  <si>
    <t>Moisture content in the original source</t>
  </si>
  <si>
    <t>Yield (dry matter)</t>
  </si>
  <si>
    <t>Source</t>
  </si>
  <si>
    <t>Reference year(s)</t>
  </si>
  <si>
    <t>EU27</t>
  </si>
  <si>
    <t>Calculated using as weighted average using MSs production shares as weights</t>
  </si>
  <si>
    <t>Afghanistan</t>
  </si>
  <si>
    <t>Vanham et al. 2023</t>
  </si>
  <si>
    <t>Not specified</t>
  </si>
  <si>
    <t>Albania</t>
  </si>
  <si>
    <t>Algeria</t>
  </si>
  <si>
    <t>Andorra</t>
  </si>
  <si>
    <t>Angola</t>
  </si>
  <si>
    <t>Antigua and Barbuda</t>
  </si>
  <si>
    <t>Azerbaijan</t>
  </si>
  <si>
    <t>Argentina</t>
  </si>
  <si>
    <t>Australia</t>
  </si>
  <si>
    <t>Austria</t>
  </si>
  <si>
    <t>Bahamas</t>
  </si>
  <si>
    <t>Bahrain</t>
  </si>
  <si>
    <t>Bangladesh</t>
  </si>
  <si>
    <t>Armenia</t>
  </si>
  <si>
    <t>Barbados</t>
  </si>
  <si>
    <t>Belgium</t>
  </si>
  <si>
    <t>Bhutan</t>
  </si>
  <si>
    <t>Bolivia (Plurinational State of)</t>
  </si>
  <si>
    <t>Bosnia and Herzegovina</t>
  </si>
  <si>
    <t>Botswana</t>
  </si>
  <si>
    <t>Brazil</t>
  </si>
  <si>
    <t>Belize</t>
  </si>
  <si>
    <t>Solomon Islands</t>
  </si>
  <si>
    <t>Brunei Darussalam</t>
  </si>
  <si>
    <t>Bulgaria</t>
  </si>
  <si>
    <t>Myanmar</t>
  </si>
  <si>
    <t>Burundi</t>
  </si>
  <si>
    <t>Belarus</t>
  </si>
  <si>
    <t>Cambodia</t>
  </si>
  <si>
    <t>Cameroon</t>
  </si>
  <si>
    <t>Canada</t>
  </si>
  <si>
    <t>Central African Republic</t>
  </si>
  <si>
    <t>Sri Lanka</t>
  </si>
  <si>
    <t>Chad</t>
  </si>
  <si>
    <t>Chile</t>
  </si>
  <si>
    <t>China, mainland</t>
  </si>
  <si>
    <t>China, Taiwan Province of</t>
  </si>
  <si>
    <t>Colombia</t>
  </si>
  <si>
    <t>Comoros</t>
  </si>
  <si>
    <t>Congo</t>
  </si>
  <si>
    <t>Democratic Republic of the Congo</t>
  </si>
  <si>
    <t>Costa Rica</t>
  </si>
  <si>
    <t>Croatia</t>
  </si>
  <si>
    <t>Cuba</t>
  </si>
  <si>
    <t>Cyprus</t>
  </si>
  <si>
    <t>Czechia</t>
  </si>
  <si>
    <t>Benin</t>
  </si>
  <si>
    <t>Denmark</t>
  </si>
  <si>
    <t>Dominica</t>
  </si>
  <si>
    <t>Dominican Republic</t>
  </si>
  <si>
    <t>Ecuador</t>
  </si>
  <si>
    <t>El Salvador</t>
  </si>
  <si>
    <t>Equatorial Guinea</t>
  </si>
  <si>
    <t>Ethiopia</t>
  </si>
  <si>
    <t>Eritrea</t>
  </si>
  <si>
    <t>Estonia</t>
  </si>
  <si>
    <t>Fiji</t>
  </si>
  <si>
    <t>Finland</t>
  </si>
  <si>
    <t>France</t>
  </si>
  <si>
    <t>French Guyana</t>
  </si>
  <si>
    <t>Djibouti</t>
  </si>
  <si>
    <t>Gabon</t>
  </si>
  <si>
    <t>Georgia</t>
  </si>
  <si>
    <t>Gambia</t>
  </si>
  <si>
    <t>Germany</t>
  </si>
  <si>
    <t>Ghana</t>
  </si>
  <si>
    <t>Greece</t>
  </si>
  <si>
    <t>Grenada</t>
  </si>
  <si>
    <t>Guadeloupe</t>
  </si>
  <si>
    <t>Guatemala</t>
  </si>
  <si>
    <t>Guinea</t>
  </si>
  <si>
    <t>Guyana</t>
  </si>
  <si>
    <t>Haiti</t>
  </si>
  <si>
    <t>Honduras</t>
  </si>
  <si>
    <t>Hungary</t>
  </si>
  <si>
    <t>Iceland</t>
  </si>
  <si>
    <t>India</t>
  </si>
  <si>
    <t>Indonesia</t>
  </si>
  <si>
    <t>Iran (Islamic Republic of)</t>
  </si>
  <si>
    <t>Iraq</t>
  </si>
  <si>
    <t>Ireland</t>
  </si>
  <si>
    <t>Israel</t>
  </si>
  <si>
    <t>Italy</t>
  </si>
  <si>
    <t>Côte d'Ivoire</t>
  </si>
  <si>
    <t>Jamaica</t>
  </si>
  <si>
    <t>Japan</t>
  </si>
  <si>
    <t>Kazakhstan</t>
  </si>
  <si>
    <t>Jordan</t>
  </si>
  <si>
    <t>Kenya</t>
  </si>
  <si>
    <t>Republic of Korea</t>
  </si>
  <si>
    <t>Kuwait</t>
  </si>
  <si>
    <t>Kyrgyzstan</t>
  </si>
  <si>
    <t>Lao People's Democratic Republic</t>
  </si>
  <si>
    <t>Lebanon</t>
  </si>
  <si>
    <t>Lesotho</t>
  </si>
  <si>
    <t>Latvia</t>
  </si>
  <si>
    <t>Liberia</t>
  </si>
  <si>
    <t>Libya</t>
  </si>
  <si>
    <t>Liechtenstein</t>
  </si>
  <si>
    <t>Lithuania</t>
  </si>
  <si>
    <t>Luxembourg</t>
  </si>
  <si>
    <t>Madagascar</t>
  </si>
  <si>
    <t>Malawi</t>
  </si>
  <si>
    <t>Malaysia</t>
  </si>
  <si>
    <t>Mali</t>
  </si>
  <si>
    <t>Martinique</t>
  </si>
  <si>
    <t>Mauritania</t>
  </si>
  <si>
    <t>Mexico</t>
  </si>
  <si>
    <t>Mongolia</t>
  </si>
  <si>
    <t>Republic of Moldova</t>
  </si>
  <si>
    <t>Montserrat</t>
  </si>
  <si>
    <t>Morocco</t>
  </si>
  <si>
    <t>Mozambique</t>
  </si>
  <si>
    <t>Oman</t>
  </si>
  <si>
    <t>Namibia</t>
  </si>
  <si>
    <t>Nepal</t>
  </si>
  <si>
    <t>Netherlands</t>
  </si>
  <si>
    <t>New Caledonia</t>
  </si>
  <si>
    <t>Vanuatu</t>
  </si>
  <si>
    <t>New Zealand</t>
  </si>
  <si>
    <t>Nicaragua</t>
  </si>
  <si>
    <t>Niger</t>
  </si>
  <si>
    <t>Nigeria</t>
  </si>
  <si>
    <t>Norway</t>
  </si>
  <si>
    <t>Pakistan</t>
  </si>
  <si>
    <t>Panama</t>
  </si>
  <si>
    <t>Papua New Guinea</t>
  </si>
  <si>
    <t>Paraguay</t>
  </si>
  <si>
    <t>Peru</t>
  </si>
  <si>
    <t>Philippines</t>
  </si>
  <si>
    <t>Poland</t>
  </si>
  <si>
    <t>Portugal</t>
  </si>
  <si>
    <t>Guinea-Bissau</t>
  </si>
  <si>
    <t>Timor-Leste</t>
  </si>
  <si>
    <t>Puerto Rico</t>
  </si>
  <si>
    <t>Qatar</t>
  </si>
  <si>
    <t>Romania</t>
  </si>
  <si>
    <t>Russian Federation</t>
  </si>
  <si>
    <t>Rwanda</t>
  </si>
  <si>
    <t>Saint Kitts and Nevis</t>
  </si>
  <si>
    <t>Saint Lucia</t>
  </si>
  <si>
    <t>Saudi Arabia</t>
  </si>
  <si>
    <t>Senegal</t>
  </si>
  <si>
    <t>Sierra Leone</t>
  </si>
  <si>
    <t>Slovakia</t>
  </si>
  <si>
    <t>Viet Nam</t>
  </si>
  <si>
    <t>Slovenia</t>
  </si>
  <si>
    <t>Somalia</t>
  </si>
  <si>
    <t>South Africa</t>
  </si>
  <si>
    <t>Zimbabwe</t>
  </si>
  <si>
    <t>Spain</t>
  </si>
  <si>
    <t>Western Sahara</t>
  </si>
  <si>
    <t>Suriname</t>
  </si>
  <si>
    <t>Eswatini</t>
  </si>
  <si>
    <t>Sweden</t>
  </si>
  <si>
    <t>Switzerland</t>
  </si>
  <si>
    <t>Syrian Arab Republic</t>
  </si>
  <si>
    <t>Tajikistan</t>
  </si>
  <si>
    <t>Thailand</t>
  </si>
  <si>
    <t>Togo</t>
  </si>
  <si>
    <t>Trinidad and Tobago</t>
  </si>
  <si>
    <t>United Arab Emirates</t>
  </si>
  <si>
    <t>Tunisia</t>
  </si>
  <si>
    <t>Türkiye</t>
  </si>
  <si>
    <t>Turkmenistan</t>
  </si>
  <si>
    <t>Uganda</t>
  </si>
  <si>
    <t>Ukraine</t>
  </si>
  <si>
    <t>North Macedonia</t>
  </si>
  <si>
    <t>Egypt</t>
  </si>
  <si>
    <t>United Kingdom of Great Britain and Northern Ireland</t>
  </si>
  <si>
    <t>United Republic of Tanzania</t>
  </si>
  <si>
    <t>United States of America</t>
  </si>
  <si>
    <t>United States Virgin Islands</t>
  </si>
  <si>
    <t>Burkina Faso</t>
  </si>
  <si>
    <t>Uruguay</t>
  </si>
  <si>
    <t>Uzbekistan</t>
  </si>
  <si>
    <t>Venezuela (Bolivarian Republic of)</t>
  </si>
  <si>
    <t>Yemen</t>
  </si>
  <si>
    <t>Zambia</t>
  </si>
  <si>
    <t>World average</t>
  </si>
  <si>
    <t>Table A.2.15 Technical factors to convert plant-based products into root-products</t>
  </si>
  <si>
    <r>
      <t xml:space="preserve">code in </t>
    </r>
    <r>
      <rPr>
        <sz val="11"/>
        <color rgb="FFFF0000"/>
        <rFont val="Calibri"/>
        <family val="2"/>
        <scheme val="minor"/>
      </rPr>
      <t>red</t>
    </r>
    <r>
      <rPr>
        <sz val="11"/>
        <color theme="1"/>
        <rFont val="Calibri"/>
        <family val="2"/>
        <scheme val="minor"/>
      </rPr>
      <t xml:space="preserve">  indicates 'primary crop'; code in black indicates 'plant-based product'</t>
    </r>
  </si>
  <si>
    <t xml:space="preserve">Product fraction: coefficient used to convert one unit of plant-based product i into its equivalent quantity of root-product j </t>
  </si>
  <si>
    <t>Value fraction: coefficient expressing the value fraction of plant-based product i in the value of all co-products obtained from root-product j</t>
  </si>
  <si>
    <t>First root product</t>
  </si>
  <si>
    <t>Second root product</t>
  </si>
  <si>
    <t>Third root product</t>
  </si>
  <si>
    <t>HS Code</t>
  </si>
  <si>
    <t>Product fraction</t>
  </si>
  <si>
    <t>Value fraction</t>
  </si>
  <si>
    <t>Rootproduct of first order (HS code if not else specified)</t>
  </si>
  <si>
    <t>Source Product Fractions</t>
  </si>
  <si>
    <t>FAO code 260/APRO code O1000</t>
  </si>
  <si>
    <t>Mekonnen and Hoekstra (2010a)</t>
  </si>
  <si>
    <t>FAO code 689</t>
  </si>
  <si>
    <t>FAO code 27/APRO code C2000</t>
  </si>
  <si>
    <t>As rice is mostly imported as husked or milled (76% are imports of 100620 and 100630), a factor is used to convert it to paddy. Value fraction taken as 1 as there is no code for rice hulls.</t>
  </si>
  <si>
    <t>FAO (2000)</t>
  </si>
  <si>
    <t>FAO code 254</t>
  </si>
  <si>
    <t>- Cotton linters</t>
  </si>
  <si>
    <t>Modelled with the quantities reported for fresh margarine from source</t>
  </si>
  <si>
    <t>Raw cane sugar (excl. added flavouring or colouring)</t>
  </si>
  <si>
    <t>assuming 50-50 split</t>
  </si>
  <si>
    <t>1701 91</t>
  </si>
  <si>
    <t>Recanati et al. (2018)</t>
  </si>
  <si>
    <t>modelled as bread</t>
  </si>
  <si>
    <t>modelled as cucumbers and gerkins</t>
  </si>
  <si>
    <t>FAO code 449/APRO code U1000</t>
  </si>
  <si>
    <t>Scaccabarozzi et al. (2015)</t>
  </si>
  <si>
    <t>110710</t>
  </si>
  <si>
    <t>Bartocci et al. (2017)</t>
  </si>
  <si>
    <t>FAO code 826/APRO code I3000</t>
  </si>
  <si>
    <t>Hauser (2015)</t>
  </si>
  <si>
    <t>EcoInvent process "fibre production, flax, retting {GLO}". The co-product flax husks is not assigned an economic value as it is not included in trade statistics</t>
  </si>
  <si>
    <t>Wernet et al. (2016)</t>
  </si>
  <si>
    <t>EcoInvent process "fibre production, jute, retting {BD}". The co-product jute stalk is not assigned an economic value as it is not included in trade statistics</t>
  </si>
  <si>
    <t>Derived from the Conversion Factor reported in Perrine C. S. J. Laroche et al. 2021</t>
  </si>
  <si>
    <t>Unvulcanised rubber in other forms (e.g. rods, tubes and profile shapes) and articles (e.g. discs and rings)</t>
  </si>
  <si>
    <t>4007</t>
  </si>
  <si>
    <t>New pneumatic tyres, of rubber (other)</t>
  </si>
  <si>
    <t>Retreaded or used pneumatic tyres of rubber; solid or cushion tyres, interchangeable tyre treads and tyre flaps, of rubber</t>
  </si>
  <si>
    <t>Articles of apparel and clothing accessories (including gloves), for all purposes, of vulcanised rubber other than hard rubber</t>
  </si>
  <si>
    <t>Articles of vulcanised rubber other than hard rubber, n.e.s.</t>
  </si>
  <si>
    <t>4017</t>
  </si>
  <si>
    <t>Hard rubber (eg ebonite) in all forms, including waste and scrap; articles of hard rubber</t>
  </si>
  <si>
    <t>Table A.2.10 Technical factors to convert processed livestock products into primary livestock products</t>
  </si>
  <si>
    <r>
      <t xml:space="preserve">code in </t>
    </r>
    <r>
      <rPr>
        <sz val="11"/>
        <color rgb="FFFF0000"/>
        <rFont val="Calibri"/>
        <family val="2"/>
        <scheme val="minor"/>
      </rPr>
      <t>red</t>
    </r>
    <r>
      <rPr>
        <sz val="11"/>
        <color theme="1"/>
        <rFont val="Calibri"/>
        <family val="2"/>
        <scheme val="minor"/>
      </rPr>
      <t xml:space="preserve">  indicates 'primary livestock product'; code in black indicates 'processed livestock product'</t>
    </r>
  </si>
  <si>
    <t xml:space="preserve">Product fraction: coefficient used to convert one unit of livestock product i into its equivalent quantity of root-product j </t>
  </si>
  <si>
    <t>Value fraction: coefficient expressing the value fraction of livestock product i in the value of all co-products obtained from root-product j</t>
  </si>
  <si>
    <t>Rootproduct (HS code if not else specified)</t>
  </si>
  <si>
    <t>European Commission (2017)</t>
  </si>
  <si>
    <t>Ferronato et al. (2021)</t>
  </si>
  <si>
    <t>Mekonnen and Hoekstra (2010b)</t>
  </si>
  <si>
    <t>FAO 882</t>
  </si>
  <si>
    <t xml:space="preserve"> - Of a fat content, by weight, exceeding 6 %</t>
  </si>
  <si>
    <t>Rimestad et al. (2017)</t>
  </si>
  <si>
    <t>2105</t>
  </si>
  <si>
    <t>Konstantas et al. (2019)*</t>
  </si>
  <si>
    <t>Notarnicola et al. (2011)</t>
  </si>
  <si>
    <t>assumption</t>
  </si>
  <si>
    <t>Ecoinvent, process "textile, wool {GLO}"; Wernet et al. (2016)</t>
  </si>
  <si>
    <t>(*) modelled considering the "vanilla regular ice cream" from source</t>
  </si>
  <si>
    <t>Table A.2.11 Feed conversion ratios for primary livestock product: input of dry mass feed per kg of live weight (LW)</t>
  </si>
  <si>
    <t>Code (HS if not else specified)</t>
  </si>
  <si>
    <t>Country</t>
  </si>
  <si>
    <t>FCR [kg dry mass/kg LW]</t>
  </si>
  <si>
    <t>Belaunzaran et al (2015); Krausman et al. (2008)</t>
  </si>
  <si>
    <t>Hou et al. 2016</t>
  </si>
  <si>
    <t>Milk</t>
  </si>
  <si>
    <t>Global</t>
  </si>
  <si>
    <t>Mekonnen and Hoekstra (2010b); European Commission (2017)</t>
  </si>
  <si>
    <t>Mekonnen and Hoekstra (2010b); Ferronato et al. (2021)</t>
  </si>
  <si>
    <t>AT</t>
  </si>
  <si>
    <t>BE</t>
  </si>
  <si>
    <t>BG</t>
  </si>
  <si>
    <t>CY</t>
  </si>
  <si>
    <t>DE</t>
  </si>
  <si>
    <t>DK</t>
  </si>
  <si>
    <t>EE</t>
  </si>
  <si>
    <t>ES</t>
  </si>
  <si>
    <t>FI</t>
  </si>
  <si>
    <t>FR</t>
  </si>
  <si>
    <t>GR</t>
  </si>
  <si>
    <t>HU</t>
  </si>
  <si>
    <t>IE</t>
  </si>
  <si>
    <t>IT</t>
  </si>
  <si>
    <t>LT</t>
  </si>
  <si>
    <t>LU</t>
  </si>
  <si>
    <t>LV</t>
  </si>
  <si>
    <t>MT</t>
  </si>
  <si>
    <t>NL</t>
  </si>
  <si>
    <t>PL</t>
  </si>
  <si>
    <t>PT</t>
  </si>
  <si>
    <t>RO</t>
  </si>
  <si>
    <t>SE</t>
  </si>
  <si>
    <t>SI</t>
  </si>
  <si>
    <t>SK</t>
  </si>
  <si>
    <t xml:space="preserve"> </t>
  </si>
  <si>
    <r>
      <t xml:space="preserve">Table A.2.12 Share of ruminant livestock biomass fed by grazing by region (%) - </t>
    </r>
    <r>
      <rPr>
        <b/>
        <sz val="18"/>
        <color theme="1"/>
        <rFont val="Calibri"/>
        <family val="2"/>
      </rPr>
      <t>β</t>
    </r>
  </si>
  <si>
    <t>World region/country</t>
  </si>
  <si>
    <t>FAO882</t>
  </si>
  <si>
    <t>Gleam-i</t>
  </si>
  <si>
    <t>Caribbean</t>
  </si>
  <si>
    <t>Mekonnen and Hoekstra (2012)</t>
  </si>
  <si>
    <t>Central Africa</t>
  </si>
  <si>
    <t>Central America</t>
  </si>
  <si>
    <t>China</t>
  </si>
  <si>
    <t>China, Hong Kong SAR</t>
  </si>
  <si>
    <t>Eastern Africa</t>
  </si>
  <si>
    <t>Eastern Asia</t>
  </si>
  <si>
    <t>Eastern Europe</t>
  </si>
  <si>
    <t>Calculated as weighted average of MSs shares, using production shares as weights</t>
  </si>
  <si>
    <t>Malta</t>
  </si>
  <si>
    <t>Middle East</t>
  </si>
  <si>
    <t>New Zeland</t>
  </si>
  <si>
    <t>Northern Africa</t>
  </si>
  <si>
    <t>Other</t>
  </si>
  <si>
    <t>South America</t>
  </si>
  <si>
    <t>Southern Africa</t>
  </si>
  <si>
    <t>Southern Asia</t>
  </si>
  <si>
    <t>Western Africa</t>
  </si>
  <si>
    <t>Western Asia</t>
  </si>
  <si>
    <t>Table A.2.13 Diet composition (excluding grazing)</t>
  </si>
  <si>
    <t>Feed ingredient</t>
  </si>
  <si>
    <t>Diet share (γ)</t>
  </si>
  <si>
    <t>Crop residues from other grains</t>
  </si>
  <si>
    <t>Crop residues from sorghum</t>
  </si>
  <si>
    <t>Crop residues from wheat</t>
  </si>
  <si>
    <t>Fodder beet</t>
  </si>
  <si>
    <t>Fresh mixture of grass and legumes</t>
  </si>
  <si>
    <t>Hay or silage from alfalfa</t>
  </si>
  <si>
    <t>Silage from whole grain plants.</t>
  </si>
  <si>
    <t>Silage from whole maize plant</t>
  </si>
  <si>
    <t>By-products from soy</t>
  </si>
  <si>
    <t>Dry by-product from grain industries</t>
  </si>
  <si>
    <t>FISHMEAL</t>
  </si>
  <si>
    <t>Grains from maize (Zea mays)</t>
  </si>
  <si>
    <t>Grains from millet</t>
  </si>
  <si>
    <t>Grains from rice</t>
  </si>
  <si>
    <t>Grains from sorghum</t>
  </si>
  <si>
    <t>Grains from wheat (Triticum aestivum).</t>
  </si>
  <si>
    <t>Pellets from cassava (Manihot esculenta) roots</t>
  </si>
  <si>
    <t>By-product from oil production other than soy, cottonse</t>
  </si>
  <si>
    <t>Grains from barley (Hordeum vulgare)</t>
  </si>
  <si>
    <t>Limestone</t>
  </si>
  <si>
    <t>Crop residues from maize</t>
  </si>
  <si>
    <t>Crop residues from rice</t>
  </si>
  <si>
    <t>Crop residues from sugarcane</t>
  </si>
  <si>
    <t>Grains</t>
  </si>
  <si>
    <t>Maize</t>
  </si>
  <si>
    <t>Oil palm kernel expeller</t>
  </si>
  <si>
    <t>Beans from soy</t>
  </si>
  <si>
    <t>By-products from sugar beet</t>
  </si>
  <si>
    <t>By-products from rape (canola)</t>
  </si>
  <si>
    <t>Maize gluten meal</t>
  </si>
  <si>
    <t>RAPESEED</t>
  </si>
  <si>
    <t>Crop residue from leguminous plants cultivation</t>
  </si>
  <si>
    <t>By-products from cottonseed</t>
  </si>
  <si>
    <t>SYNTHETIC</t>
  </si>
  <si>
    <t>Crop residues from millet</t>
  </si>
  <si>
    <t>Wet by-product from grain industries</t>
  </si>
  <si>
    <t>Leguminous beans</t>
  </si>
  <si>
    <t>SOY OIL</t>
  </si>
  <si>
    <t>HR</t>
  </si>
  <si>
    <t>(*) (**)</t>
  </si>
  <si>
    <t>0101, 0102, 0103, 0104, 0105, FAO 882</t>
  </si>
  <si>
    <t>0101, 0102, 0103, 0104, 0105, FAO 883</t>
  </si>
  <si>
    <t>Wheat pellets</t>
  </si>
  <si>
    <t>0101, 0102, 0103, 0104, 0105, FAO 884</t>
  </si>
  <si>
    <t>Flours and meals of oilseeds</t>
  </si>
  <si>
    <t>0101, 0102, 0103, 0104, 0105, FAO 885</t>
  </si>
  <si>
    <t>(*) Not further considered in the calculations</t>
  </si>
  <si>
    <t>(**) EU27 diet has been inferred using main MSs producers as proxies (as explained in Annex 3)</t>
  </si>
  <si>
    <t>Table A.2.14 Mapping from Gleam-I feed ingredients to HS codes and conversion coefficients to wet mass</t>
  </si>
  <si>
    <t>Water content taken from each source is processed with the equation ω = 1 / (1 - water content) to get values in column E</t>
  </si>
  <si>
    <t>Feed HS Code</t>
  </si>
  <si>
    <r>
      <t>Fresh mass/dry mass (</t>
    </r>
    <r>
      <rPr>
        <b/>
        <sz val="11"/>
        <color theme="1"/>
        <rFont val="Calibri"/>
        <family val="2"/>
      </rPr>
      <t>ω)</t>
    </r>
  </si>
  <si>
    <t>https://www.tis-gdv.de/tis_e/ware/oelsaat/sojabohn/sojabohn.htm/</t>
  </si>
  <si>
    <t>230610</t>
  </si>
  <si>
    <t>https://www.tis-gdv.de/tis_e/ware/futter/expeller/baumwoll/baumwoll.htm/</t>
  </si>
  <si>
    <t>230641</t>
  </si>
  <si>
    <t>230610 used as proxy</t>
  </si>
  <si>
    <t>2304</t>
  </si>
  <si>
    <t>110429</t>
  </si>
  <si>
    <t>used 1001 as proxy</t>
  </si>
  <si>
    <t>https://www.tis-gdv.de/tis_e/ware/futter/pellets/luzerne/luzerne.htm/</t>
  </si>
  <si>
    <t>https://frida.fooddata.dk/food/764?lang=en</t>
  </si>
  <si>
    <t>https://www.tis-gdv.de/tis_e/ware/getreide/weizen/weizen.htm/</t>
  </si>
  <si>
    <t>https://www.tis-gdv.de/tis_e/ware/getreide/gerste/gerste.htm/</t>
  </si>
  <si>
    <t>https://www.tis-gdv.de/tis_e/ware/getreide/mais/mais.htm/</t>
  </si>
  <si>
    <t>https://frida.fooddata.dk/food/67?lang=en</t>
  </si>
  <si>
    <t>https://www.tis-gdv.de/tis_e/ware/getreide/reis/reis.htm/</t>
  </si>
  <si>
    <t>Šarić et al. (2016)</t>
  </si>
  <si>
    <t>151329</t>
  </si>
  <si>
    <t>110814</t>
  </si>
  <si>
    <t>Oladunmoye et al.(2014)</t>
  </si>
  <si>
    <t>Gawrysiak-Witulska  et al. (2012)</t>
  </si>
  <si>
    <r>
      <t>Table A.2.16 Aquaculture shares in imported/exported fish products by fish group (</t>
    </r>
    <r>
      <rPr>
        <b/>
        <sz val="18"/>
        <color theme="1"/>
        <rFont val="Calibri"/>
        <family val="2"/>
      </rPr>
      <t>ε</t>
    </r>
    <r>
      <rPr>
        <b/>
        <sz val="16.2"/>
        <color theme="1"/>
        <rFont val="Calibri"/>
        <family val="2"/>
      </rPr>
      <t>)</t>
    </r>
  </si>
  <si>
    <t>Source: EUMOFA (2018)</t>
  </si>
  <si>
    <t>Fish group code</t>
  </si>
  <si>
    <t>Share of aquaculture - imports</t>
  </si>
  <si>
    <t>Share of aquaculture - exports</t>
  </si>
  <si>
    <t>F1</t>
  </si>
  <si>
    <t>F2</t>
  </si>
  <si>
    <t>Cephalopodos</t>
  </si>
  <si>
    <t>F3</t>
  </si>
  <si>
    <t>F4</t>
  </si>
  <si>
    <t>F5</t>
  </si>
  <si>
    <t>F6</t>
  </si>
  <si>
    <t>F7</t>
  </si>
  <si>
    <t>F8</t>
  </si>
  <si>
    <t>F9</t>
  </si>
  <si>
    <t>F10</t>
  </si>
  <si>
    <t>F11</t>
  </si>
  <si>
    <t>Table A.2.17 Fish group and technical factors (live weight equivalent) for fish products</t>
  </si>
  <si>
    <t>Source of technical factors: calculated from technical factors provided at CN8 level for 2018 in EUMOFA (2018)</t>
  </si>
  <si>
    <r>
      <t>TF (Live weight/product weight) (</t>
    </r>
    <r>
      <rPr>
        <b/>
        <sz val="12"/>
        <color theme="1"/>
        <rFont val="Calibri"/>
        <family val="2"/>
      </rPr>
      <t>σ)</t>
    </r>
  </si>
  <si>
    <t>Table A.2.18 Feed conversion ratios and aquaculture environment for fish groups</t>
  </si>
  <si>
    <t>FCR (kg dry mass feed/LW)</t>
  </si>
  <si>
    <t>Aquaculture environment</t>
  </si>
  <si>
    <t>Unfed aquaculture</t>
  </si>
  <si>
    <t>FAO (2004)</t>
  </si>
  <si>
    <t>Marine</t>
  </si>
  <si>
    <t>Fry et al. (2018)</t>
  </si>
  <si>
    <t>Marine (70%); Freshwater (30%)</t>
  </si>
  <si>
    <t>Tacon (2020)</t>
  </si>
  <si>
    <t>Freshwater</t>
  </si>
  <si>
    <t>Marine (50%); Freshwater (50%)</t>
  </si>
  <si>
    <t>Assumption</t>
  </si>
  <si>
    <r>
      <t>Table A.2.19 Diet composition: share of feed inputs (%) in marine and freshwater aquaculture systems (</t>
    </r>
    <r>
      <rPr>
        <b/>
        <sz val="18"/>
        <color theme="1"/>
        <rFont val="Calibri"/>
        <family val="2"/>
      </rPr>
      <t>θ</t>
    </r>
    <r>
      <rPr>
        <b/>
        <sz val="16.2"/>
        <color theme="1"/>
        <rFont val="Calibri"/>
        <family val="2"/>
      </rPr>
      <t>)</t>
    </r>
  </si>
  <si>
    <t>Source:  Froelich et al. (2018)</t>
  </si>
  <si>
    <t>Note: proportions that do not add to 1 are assumed to reflect inputs from other sources (e.g. aquatic inputs such as forage fish), in this case we assume that this component would have no associated land footprint</t>
  </si>
  <si>
    <t>Freshwater environment</t>
  </si>
  <si>
    <t>Marine environment</t>
  </si>
  <si>
    <t>World region</t>
  </si>
  <si>
    <t>Soy</t>
  </si>
  <si>
    <t>Rapeseed</t>
  </si>
  <si>
    <t>Pulses</t>
  </si>
  <si>
    <t>Europe</t>
  </si>
  <si>
    <t>USA</t>
  </si>
  <si>
    <t xml:space="preserve">Central Asia (*) </t>
  </si>
  <si>
    <t>(*) No data available for Central Asia, Western Asia data were taken as proxy</t>
  </si>
  <si>
    <r>
      <t>Table A.2.20 Technical factors (fresh mass/dry mass) for feed crops (</t>
    </r>
    <r>
      <rPr>
        <b/>
        <sz val="18"/>
        <color theme="1"/>
        <rFont val="Calibri"/>
        <family val="2"/>
      </rPr>
      <t>δ</t>
    </r>
    <r>
      <rPr>
        <b/>
        <sz val="16.2"/>
        <color theme="1"/>
        <rFont val="Calibri"/>
        <family val="2"/>
      </rPr>
      <t>)</t>
    </r>
  </si>
  <si>
    <t>Feedcrop</t>
  </si>
  <si>
    <t>HS code</t>
  </si>
  <si>
    <t>Fresh mass/dry mass</t>
  </si>
  <si>
    <t>Gawrysiak-Witulska (2012)</t>
  </si>
  <si>
    <t>Table A.2.21 Timber yields by country/region of origin (net annual increment and mean annual increment) [m3/ ha*yr]</t>
  </si>
  <si>
    <t>NAI</t>
  </si>
  <si>
    <t>MAI</t>
  </si>
  <si>
    <t>Pilli et al. (2024)</t>
  </si>
  <si>
    <t>Average values between 2011 and 2020</t>
  </si>
  <si>
    <t>Pilli and Grassi (2021)</t>
  </si>
  <si>
    <t>Average values between 2005 and 2015</t>
  </si>
  <si>
    <t>United Kingdom</t>
  </si>
  <si>
    <t>Aruba</t>
  </si>
  <si>
    <t>Egenolf et al., 2022, "robust" values taken</t>
  </si>
  <si>
    <t>Anguilla</t>
  </si>
  <si>
    <t>French Southern Territories</t>
  </si>
  <si>
    <t>Bonaire, Sint Eustatius and Saba</t>
  </si>
  <si>
    <t>Saint Barthélemy</t>
  </si>
  <si>
    <t>Bermuda</t>
  </si>
  <si>
    <t>Cabo Verde</t>
  </si>
  <si>
    <t>Curacao</t>
  </si>
  <si>
    <t>Cayman Islands</t>
  </si>
  <si>
    <t>Falkland Islands</t>
  </si>
  <si>
    <t>Faroe Islands</t>
  </si>
  <si>
    <t>Micronesia, Federated States of</t>
  </si>
  <si>
    <t>Gibraltar</t>
  </si>
  <si>
    <t>Greenland</t>
  </si>
  <si>
    <t>Kiribati</t>
  </si>
  <si>
    <t>China, Macao SAR</t>
  </si>
  <si>
    <t>Maldives</t>
  </si>
  <si>
    <t>Montenegro</t>
  </si>
  <si>
    <t>Mauritius</t>
  </si>
  <si>
    <t>Norfolk Island</t>
  </si>
  <si>
    <t>Nauru</t>
  </si>
  <si>
    <t>Palestine</t>
  </si>
  <si>
    <t>Réunion</t>
  </si>
  <si>
    <t>Sudan</t>
  </si>
  <si>
    <t>Singapore</t>
  </si>
  <si>
    <t>San Marino</t>
  </si>
  <si>
    <t>Saint Pierre and Miquelon</t>
  </si>
  <si>
    <t>Serbia</t>
  </si>
  <si>
    <t>South Sudan</t>
  </si>
  <si>
    <t>Sao Tome and Principe</t>
  </si>
  <si>
    <t>Seychelles</t>
  </si>
  <si>
    <t>Turks and Caicos Islands</t>
  </si>
  <si>
    <t>Tuvalu</t>
  </si>
  <si>
    <t>United States Minor Outlying Islands</t>
  </si>
  <si>
    <t>Vatican City</t>
  </si>
  <si>
    <t>Saint Vincent and the Grenadines</t>
  </si>
  <si>
    <t>Virgin Islands, British</t>
  </si>
  <si>
    <t>Kosovo</t>
  </si>
  <si>
    <t>American Samoa</t>
  </si>
  <si>
    <t>Cook Islands</t>
  </si>
  <si>
    <t>French Polynesia</t>
  </si>
  <si>
    <t>Guam</t>
  </si>
  <si>
    <t>Marshall Islands</t>
  </si>
  <si>
    <t>Netherlands Antilles</t>
  </si>
  <si>
    <t>Niue</t>
  </si>
  <si>
    <t>Northern Mariana Islands</t>
  </si>
  <si>
    <t>Pitcairn</t>
  </si>
  <si>
    <t>Samoa</t>
  </si>
  <si>
    <t>Tokelau</t>
  </si>
  <si>
    <t>Tonga</t>
  </si>
  <si>
    <t>World</t>
  </si>
  <si>
    <t>Table A.2.22 Shares of production forest and of forest plantations by country</t>
  </si>
  <si>
    <t>Source: calculated by combining data from Global forestry Watch with NAI/MAI from Egenolf et al., 2022 (sub-section 3.5.2)</t>
  </si>
  <si>
    <t>Production Forest</t>
  </si>
  <si>
    <t>Forest Plantation</t>
  </si>
  <si>
    <r>
      <t>Table A.2.23 Technical factors to convert mass of timber based products in volume of primary raw wood (</t>
    </r>
    <r>
      <rPr>
        <b/>
        <sz val="18"/>
        <color theme="1"/>
        <rFont val="Calibri"/>
        <family val="2"/>
      </rPr>
      <t>τ)</t>
    </r>
    <r>
      <rPr>
        <b/>
        <sz val="18"/>
        <color theme="1"/>
        <rFont val="Calibri"/>
        <family val="2"/>
        <scheme val="minor"/>
      </rPr>
      <t xml:space="preserve"> [m</t>
    </r>
    <r>
      <rPr>
        <b/>
        <vertAlign val="superscript"/>
        <sz val="18"/>
        <color theme="1"/>
        <rFont val="Calibri"/>
        <family val="2"/>
        <scheme val="minor"/>
      </rPr>
      <t>3</t>
    </r>
    <r>
      <rPr>
        <b/>
        <sz val="18"/>
        <color theme="1"/>
        <rFont val="Calibri"/>
        <family val="2"/>
        <scheme val="minor"/>
      </rPr>
      <t>/Mt]</t>
    </r>
  </si>
  <si>
    <t>Source: O'brien and Bringezu (2018)</t>
  </si>
  <si>
    <r>
      <t>Conversion factor [m</t>
    </r>
    <r>
      <rPr>
        <b/>
        <vertAlign val="superscript"/>
        <sz val="10"/>
        <color theme="1"/>
        <rFont val="Arial"/>
        <family val="2"/>
      </rPr>
      <t>3</t>
    </r>
    <r>
      <rPr>
        <b/>
        <sz val="10"/>
        <color theme="1"/>
        <rFont val="Arial"/>
        <family val="2"/>
      </rPr>
      <t>/Mt]</t>
    </r>
  </si>
  <si>
    <t>94</t>
  </si>
  <si>
    <t>Furniture</t>
  </si>
  <si>
    <t>9406</t>
  </si>
  <si>
    <r>
      <t>Table A.2.24 Technical factors to convert primary raw wood from underbark to overbark by country (</t>
    </r>
    <r>
      <rPr>
        <b/>
        <sz val="18"/>
        <color theme="1"/>
        <rFont val="Calibri"/>
        <family val="2"/>
      </rPr>
      <t>ϕ)</t>
    </r>
  </si>
  <si>
    <t>Technical factor</t>
  </si>
  <si>
    <t>O'Brien and Bringezu (2018)</t>
  </si>
  <si>
    <t>Table A.2.25 Association between country name, ISO2 country code (in COMEXT and FAOSTAT), and world region</t>
  </si>
  <si>
    <t>Note: when a country available in Eurostat is missing from FAOSTAT a proxy ISO2 country code is assigned</t>
  </si>
  <si>
    <t>ISO2_Eurostat (COMEXT)</t>
  </si>
  <si>
    <t>ISO2_FAO</t>
  </si>
  <si>
    <t>Region (Table A.2.19)</t>
  </si>
  <si>
    <t>Region (Table A.2.12)</t>
  </si>
  <si>
    <t>FJ(*)</t>
  </si>
  <si>
    <t>AD</t>
  </si>
  <si>
    <t>EU27(*)</t>
  </si>
  <si>
    <t>AG(*)</t>
  </si>
  <si>
    <t>Antarctica</t>
  </si>
  <si>
    <t>AQ</t>
  </si>
  <si>
    <t>VE(*)</t>
  </si>
  <si>
    <t>BM</t>
  </si>
  <si>
    <t>British Indian Ocean Territory</t>
  </si>
  <si>
    <t>MV(*)</t>
  </si>
  <si>
    <t>JM(*)</t>
  </si>
  <si>
    <t>Ceuta</t>
  </si>
  <si>
    <t>MA(*)</t>
  </si>
  <si>
    <t>Christmas Island</t>
  </si>
  <si>
    <t>ID(*)</t>
  </si>
  <si>
    <t>Cocos Islands (or Keeling Islands)</t>
  </si>
  <si>
    <t>Côte D'Ivoire</t>
  </si>
  <si>
    <t>AR(*)</t>
  </si>
  <si>
    <t>GF</t>
  </si>
  <si>
    <t>AQ(*)</t>
  </si>
  <si>
    <t>GI</t>
  </si>
  <si>
    <t>ES(*)</t>
  </si>
  <si>
    <t>GR(**)</t>
  </si>
  <si>
    <t>GL</t>
  </si>
  <si>
    <t>High seas</t>
  </si>
  <si>
    <t>QP</t>
  </si>
  <si>
    <t>GL(*)</t>
  </si>
  <si>
    <t>Norway (*)</t>
  </si>
  <si>
    <t>XK</t>
  </si>
  <si>
    <t>RS</t>
  </si>
  <si>
    <t>Central Asia</t>
  </si>
  <si>
    <t>LI</t>
  </si>
  <si>
    <t>AT(*)</t>
  </si>
  <si>
    <t>Melilla</t>
  </si>
  <si>
    <t>Pacific Islands Trust Territory</t>
  </si>
  <si>
    <t>PC</t>
  </si>
  <si>
    <t>Saint Helena</t>
  </si>
  <si>
    <t>SM</t>
  </si>
  <si>
    <t>IT(*)</t>
  </si>
  <si>
    <t>Sint Maarten (Dutch part)</t>
  </si>
  <si>
    <t>MH(*)</t>
  </si>
  <si>
    <t>VA</t>
  </si>
  <si>
    <t>Wallis and Futuna</t>
  </si>
  <si>
    <t>used as proxy</t>
  </si>
  <si>
    <t>Greece is reported as EL in other two Eurostat databases used: apro_cpsh1 and for_remov</t>
  </si>
  <si>
    <t>Bartocci, P., Fantozzi, P. and Fantozzi, F., 2017. Environmental impact of Sagrantino and Grechetto grapes cultivation for wine and vinegar production in central Italy. Journal of Cleaner Production, 140, pp.569-580.</t>
  </si>
  <si>
    <t>Belaunzaran, X., Bessa, R.J., Lavín, P., Mantecón, A.R., Kramer, J.K. and Aldai, N., 2015. Horse-meat for human consumption—Current research and future opportunities. Meat Science, 108, pp.74-81.</t>
  </si>
  <si>
    <t>Egenolf, V., Distelkamp, M., Morland, C., Beck-O'Brien, M., &amp; Bringezu, S. (2022). The timber footprint of German bioeconomy scenarios compared to the planetary boundaries for sustainable roundwood supply. Sustainable Production and Consumption, 33, 686-699.</t>
  </si>
  <si>
    <t>EUMOFA. The EU Fish Market, 2018. The EU Fish Market. https://doi.org/10.2771/442971</t>
  </si>
  <si>
    <t>FAO, 2000. Technical conversion factors for agricultural commodities. Food and Agriculture Organization of the United Nations.</t>
  </si>
  <si>
    <t>FAO, 2004. Hatchery culture of bivalves.  http://www.fao.org/3/y5720e/y5720e00.htm#Contents</t>
  </si>
  <si>
    <t>Ferronato, G., Corrado, S., De Laurentiis, V. and Sala, S., 2021. The Italian meat production and consumption system assessed combining material flow analysis and life cycle assessment. Journal of Cleaner Production, 321, p.128705.</t>
  </si>
  <si>
    <t>Frida, DTU Foods public food database, 2023. Available at: https://frida.fooddata.dk/?lang=en</t>
  </si>
  <si>
    <t>Froehlich, H.E., Runge, C.A., Gentry, R.R., Gaines, S.D. and Halpern, B.S., 2018. Comparative terrestrial feed and land use of an aquaculture-dominant world. Proceedings of the National Academy of Sciences, 115(20), pp.5295-5300.</t>
  </si>
  <si>
    <t>Fry, J.P., Mailloux, N.A., Love, D.C., Milli, M.C. and Cao, L., 2018. Feed conversion efficiency in aquaculture: do we measure it correctly?. Environmental Research Letters, 13(2), p.024017.</t>
  </si>
  <si>
    <t>Gawrysiak-Witulska, M., Rudzińska, M., Wawrzyniak, J., &amp; Siger, A. (2012). The effect of temperature and moisture content of stored rapeseed on the phytosterol degradation rate. Journal of the American Oil Chemists' Society, 89, 1673-1679.</t>
  </si>
  <si>
    <t>GLEAM-I: FAO, 2023. Global Livestock Environmental Assessment Model – interactive. https://gleami.apps.fao.org/</t>
  </si>
  <si>
    <t>Global Forestry Watch 2010. https://www.globalforestwatch.org/dashboards/global</t>
  </si>
  <si>
    <t>Hauser, P., 2015. Fabric finishing: pretreatment/textile wet processing. In Textiles and Fashion (pp. 459-473). Woodhead Publishing.</t>
  </si>
  <si>
    <t>Hou, Y., Bai, Z., Lesschen, J. P., Staritsky, I. G., Sikirica, N., Ma, L., ... &amp; Oenema, O. (2016). Feed use and nitrogen excretion of livestock in EU-27. Agriculture, Ecosystems &amp; Environment, 218, 232-244.</t>
  </si>
  <si>
    <t>Konstantas, A., Stamford, L. and Azapagic, A., 2019. Environmental impacts of ice cream. Journal of Cleaner Production, 209, pp.259-272.</t>
  </si>
  <si>
    <t>Krausmann, F., Erb, K.H., Gingrich, S., Lauk, C. and Haberl, H., 2008. Global patterns of socioeconomic biomass flows in the year 2000: A comprehensive assessment of supply, consumption and constraints. Ecological Economics, 65(3), pp.471-487.</t>
  </si>
  <si>
    <t>Laroche, P. C., Schulp, C. J., Kastner, T., &amp; Verburg, P. H. (2022). Assessing the contribution of mobility in the European Union to rubber expansion. Ambio, 51(3), 770-783.</t>
  </si>
  <si>
    <t>Mekonnen MM, Hoekstra AY, 2012. A global assessment of the water footprint of farm animal products. Ecosystems 15:401–415.</t>
  </si>
  <si>
    <t>Mekonnen, M.M. and Hoekstra, A.Y. (2010a) The green, blue and grey water footprint of crops and derived crop products, Value of Water Research Report Series No. 47, UNESCO-IHE, Delft, the Netherlands. http://www.waterfootprint.org/Reports/Report47-WaterFootprintCrops-Vol1.pdf</t>
  </si>
  <si>
    <t>Mekonnen, M.M. and Hoekstra, A.Y. (2010b) The green, blue and grey water footprint of farm animals and animal products, Value of Water Research Report Series No. 48, UNESCO-IHE, Delft, the Netherlands.</t>
  </si>
  <si>
    <t>Nilsson, K., Flysjö, A., Davis, J., Sim, S., Unger, N. and Bell, S., 2010. Comparative life cycle assessment of margarine and butter consumed in the UK, Germany and France. The International Journal of Life Cycle Assessment, 15(9), pp.916-926.</t>
  </si>
  <si>
    <t>Notarnicola, B., Puig, R., Raggi, A., Fullana, P., Tassielli, G., De Camillis, C. and Rius, A., 2011. Life cycle assessment of Italian and Spanish bovine leather production systems. Afinidad, 68(553).</t>
  </si>
  <si>
    <t>O’Brien, M., &amp; Bringezu, S., 2018. European Timber Consumption: Developing a Method to Account for Timber Flows and the EU’s Global Forest Footprint. Ecological Economics, 147, 322–332.</t>
  </si>
  <si>
    <r>
      <t>Oladunmoye, O. O., Aworh, O. C., Maziya‐Dixon, B., Erukainure, O. L., &amp; Elemo, G. N. (2014). Chemical and functional properties of cassava starch, durum wheat semolina flour, and their blends. </t>
    </r>
    <r>
      <rPr>
        <i/>
        <sz val="8"/>
        <color rgb="FF222222"/>
        <rFont val="Arial"/>
        <family val="2"/>
      </rPr>
      <t>Food science &amp; nutrition</t>
    </r>
    <r>
      <rPr>
        <sz val="8"/>
        <color rgb="FF222222"/>
        <rFont val="Arial"/>
        <family val="2"/>
      </rPr>
      <t>, </t>
    </r>
    <r>
      <rPr>
        <i/>
        <sz val="8"/>
        <color rgb="FF222222"/>
        <rFont val="Arial"/>
        <family val="2"/>
      </rPr>
      <t>2</t>
    </r>
    <r>
      <rPr>
        <sz val="8"/>
        <color rgb="FF222222"/>
        <rFont val="Arial"/>
        <family val="2"/>
      </rPr>
      <t>(2), 132-138.</t>
    </r>
  </si>
  <si>
    <t>Pilli, R., Blujdea, V.N.B., Rougieux, P., Grassi, G. and Mubareka, S.B., The calibration of the JRC EU Forest Carbon Model within the historical period 2010 - 2020, Publications Office of the European Union, Luxembourg, 2024, doi:10.2760/222407, JRC135639.</t>
  </si>
  <si>
    <t>Pilli, R., Grassi, G., 2021. Provision of technical and scientific support to DG ESTAT in relation to EU land footprint
estimates and gap-filling techniques for European forest accounts (LAFO)</t>
  </si>
  <si>
    <r>
      <t>Recanati, F., Marveggio, D. and Dotelli, G., 2018. From beans to bar: A life cycle assessment towards sustainable chocolate supply chain. </t>
    </r>
    <r>
      <rPr>
        <sz val="11"/>
        <color rgb="FF222222"/>
        <rFont val="Calibri"/>
        <family val="2"/>
        <scheme val="minor"/>
      </rPr>
      <t>Science of The Total Environment, 613, pp.1013-1023.</t>
    </r>
  </si>
  <si>
    <t>Rimestad, A.H., Løken, E.B., Nordbotten, A., 2017. The Norwegian food composition table and the database for nutrient calculations at the Institute for Nutrition Research. &lt;http://www.matportalen.no/verktoy/the_norwegian_food_composition_table/&gt;</t>
  </si>
  <si>
    <t>Rives, J., Fernandez-Rodriguez, I., Rieradevall, J. and Gabarrell, X., 2012. Environmental analysis of raw cork extraction in cork oak forests in southern Europe (Catalonia–Spain). Journal of environmental management, 110, pp.236-245.</t>
  </si>
  <si>
    <t>Šarić, L.Ć., Filipčev, B.V., Šimurina, O.D., Plavšić, D.V., Šarić, B.M., Lazarević, J.M. and Milovanović, I.L., 2016. Sugar beet molasses: properties and applications in osmotic dehydration of fruits and vegetables. Food and Feed research, 43(2), pp.135-144.</t>
  </si>
  <si>
    <t>Scaccabarozzi, G., Allievi, F., Parmeggiani, S., Camera, C., Saini Michel Espinosa, T., Espinosa, R., and Dotelli, G., 2015. "Carbon Footprint of tropical Amazon fruit jam from agroforestry." In International conference on Life Cycle Assessment as reference methodology for assessing supply chains and supporting global sustainability challenges, pp. 282-285. ENEA-Agenzia nazionale per le nuove tecnologie, l'energia e lo sviluppo economico sostenibile, 2015.</t>
  </si>
  <si>
    <t>Tacon, A.G., 2020. Trends in global aquaculture and aquafeed production: 2000–2017. Reviews in Fisheries Science &amp; Aquaculture, 28(1), pp.43-56.</t>
  </si>
  <si>
    <t>Transport information service, 2023. Available at: https://www.tis-gdv.de/tis_e/ware/inhaltx-htm/</t>
  </si>
  <si>
    <t>Wernet, G., Bauer, C., Steubing, B., Reinhard, J., Moreno-Ruiz, E., and Weidema, B., 2016. The ecoinvent database version 3 (part I): overview and methodology. The International Journal of Life Cycle Assessment, [online] 21(9), pp.1218–1230. Available at: &lt;http://link.springer.com/10.1007/s11367-016-1087-8&gt;</t>
  </si>
  <si>
    <t>Wilkinson, J.M., 2011. Re-defining efficiency of feed use by livestock. animal, 5(7), pp.1014-1022.</t>
  </si>
  <si>
    <t>Vanham, D., Bruckner, M., Schwarzmueller, F., Schyns, J. and Kastner, T., 2023. Multi-model assessment identifies livestock grazing as a major contributor to variation in European Union land and water footprints. Nature Food, 4(7), pp.575-584.</t>
  </si>
  <si>
    <t>Table 9
List of countries, areas and geographical groupings</t>
  </si>
  <si>
    <t>Only countries or areas with a population of at least 100,000 in 2010 are included.</t>
  </si>
  <si>
    <t>Africa</t>
  </si>
  <si>
    <t>Asia</t>
  </si>
  <si>
    <t>Latin America and the Caribbean</t>
  </si>
  <si>
    <t>Oceania</t>
  </si>
  <si>
    <t>More developed regions</t>
  </si>
  <si>
    <r>
      <t xml:space="preserve">Central Asia </t>
    </r>
    <r>
      <rPr>
        <vertAlign val="superscript"/>
        <sz val="8"/>
        <color indexed="10"/>
        <rFont val="Arial Narrow"/>
        <family val="2"/>
      </rPr>
      <t>b</t>
    </r>
  </si>
  <si>
    <r>
      <t xml:space="preserve">Kazakhstan </t>
    </r>
    <r>
      <rPr>
        <vertAlign val="superscript"/>
        <sz val="8"/>
        <color indexed="10"/>
        <rFont val="Arial Narrow"/>
        <family val="2"/>
      </rPr>
      <t>c</t>
    </r>
  </si>
  <si>
    <r>
      <t xml:space="preserve">Albania </t>
    </r>
    <r>
      <rPr>
        <vertAlign val="superscript"/>
        <sz val="8"/>
        <color indexed="10"/>
        <rFont val="Arial Narrow"/>
        <family val="2"/>
      </rPr>
      <t>d</t>
    </r>
  </si>
  <si>
    <r>
      <t xml:space="preserve">Kyrgyzstan </t>
    </r>
    <r>
      <rPr>
        <vertAlign val="superscript"/>
        <sz val="8"/>
        <color indexed="10"/>
        <rFont val="Arial Narrow"/>
        <family val="2"/>
      </rPr>
      <t>c</t>
    </r>
  </si>
  <si>
    <t>Libyan Arab Jamahiriya</t>
  </si>
  <si>
    <r>
      <t xml:space="preserve">Tajikistan </t>
    </r>
    <r>
      <rPr>
        <vertAlign val="superscript"/>
        <sz val="8"/>
        <color indexed="10"/>
        <rFont val="Arial Narrow"/>
        <family val="2"/>
      </rPr>
      <t>c</t>
    </r>
  </si>
  <si>
    <t>Micronesia (Federated States of)</t>
  </si>
  <si>
    <r>
      <t xml:space="preserve">Bosnia and Herzegovina </t>
    </r>
    <r>
      <rPr>
        <vertAlign val="superscript"/>
        <sz val="8"/>
        <color indexed="10"/>
        <rFont val="Arial Narrow"/>
        <family val="2"/>
      </rPr>
      <t>d</t>
    </r>
  </si>
  <si>
    <r>
      <t xml:space="preserve">Turkmenistan </t>
    </r>
    <r>
      <rPr>
        <vertAlign val="superscript"/>
        <sz val="8"/>
        <color indexed="10"/>
        <rFont val="Arial Narrow"/>
        <family val="2"/>
      </rPr>
      <t>c</t>
    </r>
  </si>
  <si>
    <r>
      <t xml:space="preserve">Uzbekistan </t>
    </r>
    <r>
      <rPr>
        <vertAlign val="superscript"/>
        <sz val="8"/>
        <color indexed="10"/>
        <rFont val="Arial Narrow"/>
        <family val="2"/>
      </rPr>
      <t>c</t>
    </r>
  </si>
  <si>
    <r>
      <t xml:space="preserve">Croatia </t>
    </r>
    <r>
      <rPr>
        <vertAlign val="superscript"/>
        <sz val="8"/>
        <color indexed="10"/>
        <rFont val="Arial Narrow"/>
        <family val="2"/>
      </rPr>
      <t>d</t>
    </r>
  </si>
  <si>
    <t>Czech Republic</t>
  </si>
  <si>
    <r>
      <t xml:space="preserve">Estonia </t>
    </r>
    <r>
      <rPr>
        <vertAlign val="superscript"/>
        <sz val="8"/>
        <color indexed="10"/>
        <rFont val="Arial Narrow"/>
        <family val="2"/>
      </rPr>
      <t>e</t>
    </r>
  </si>
  <si>
    <t>Sub-Saharan Africa</t>
  </si>
  <si>
    <r>
      <t xml:space="preserve">Greece </t>
    </r>
    <r>
      <rPr>
        <vertAlign val="superscript"/>
        <sz val="8"/>
        <color indexed="10"/>
        <rFont val="Arial Narrow"/>
        <family val="2"/>
      </rPr>
      <t>d</t>
    </r>
  </si>
  <si>
    <t>China, Hong Kong Special Administrative Region</t>
  </si>
  <si>
    <t>China, Macao Special Administrative Region</t>
  </si>
  <si>
    <r>
      <t xml:space="preserve">Latvia </t>
    </r>
    <r>
      <rPr>
        <vertAlign val="superscript"/>
        <sz val="8"/>
        <color indexed="10"/>
        <rFont val="Arial Narrow"/>
        <family val="2"/>
      </rPr>
      <t>e</t>
    </r>
  </si>
  <si>
    <t>Democratic People's Republic of Korea</t>
  </si>
  <si>
    <r>
      <t xml:space="preserve">Lithuania </t>
    </r>
    <r>
      <rPr>
        <vertAlign val="superscript"/>
        <sz val="8"/>
        <color indexed="10"/>
        <rFont val="Arial Narrow"/>
        <family val="2"/>
      </rPr>
      <t>e</t>
    </r>
  </si>
  <si>
    <r>
      <t xml:space="preserve">Montenegro </t>
    </r>
    <r>
      <rPr>
        <vertAlign val="superscript"/>
        <sz val="8"/>
        <color indexed="10"/>
        <rFont val="Arial Narrow"/>
        <family val="2"/>
      </rPr>
      <t>d</t>
    </r>
  </si>
  <si>
    <t>South-Eastern Asia</t>
  </si>
  <si>
    <r>
      <t xml:space="preserve">Serbia </t>
    </r>
    <r>
      <rPr>
        <vertAlign val="superscript"/>
        <sz val="8"/>
        <color indexed="10"/>
        <rFont val="Arial Narrow"/>
        <family val="2"/>
      </rPr>
      <t>d</t>
    </r>
  </si>
  <si>
    <t>Mayotte</t>
  </si>
  <si>
    <r>
      <t xml:space="preserve">Slovenia </t>
    </r>
    <r>
      <rPr>
        <vertAlign val="superscript"/>
        <sz val="8"/>
        <color indexed="10"/>
        <rFont val="Arial Narrow"/>
        <family val="2"/>
      </rPr>
      <t>d</t>
    </r>
  </si>
  <si>
    <r>
      <t xml:space="preserve">The former Yugoslav Republic of Macedonia </t>
    </r>
    <r>
      <rPr>
        <vertAlign val="superscript"/>
        <sz val="8"/>
        <color indexed="10"/>
        <rFont val="Arial Narrow"/>
        <family val="2"/>
      </rPr>
      <t>d</t>
    </r>
  </si>
  <si>
    <t>Western Europe</t>
  </si>
  <si>
    <r>
      <t xml:space="preserve">Sudan </t>
    </r>
    <r>
      <rPr>
        <vertAlign val="superscript"/>
        <sz val="8"/>
        <color indexed="10"/>
        <rFont val="Arial Narrow"/>
        <family val="2"/>
      </rPr>
      <t>a</t>
    </r>
  </si>
  <si>
    <r>
      <t xml:space="preserve">Channel Islands </t>
    </r>
    <r>
      <rPr>
        <vertAlign val="superscript"/>
        <sz val="8"/>
        <color indexed="10"/>
        <rFont val="Arial Narrow"/>
        <family val="2"/>
      </rPr>
      <t>e</t>
    </r>
  </si>
  <si>
    <r>
      <t xml:space="preserve">Denmark </t>
    </r>
    <r>
      <rPr>
        <vertAlign val="superscript"/>
        <sz val="8"/>
        <color indexed="10"/>
        <rFont val="Arial Narrow"/>
        <family val="2"/>
      </rPr>
      <t>e</t>
    </r>
  </si>
  <si>
    <r>
      <t xml:space="preserve">Southern Asia </t>
    </r>
    <r>
      <rPr>
        <vertAlign val="superscript"/>
        <sz val="8"/>
        <color indexed="10"/>
        <rFont val="Arial Narrow"/>
        <family val="2"/>
      </rPr>
      <t>b</t>
    </r>
  </si>
  <si>
    <r>
      <t xml:space="preserve">Finland </t>
    </r>
    <r>
      <rPr>
        <vertAlign val="superscript"/>
        <sz val="8"/>
        <color indexed="10"/>
        <rFont val="Arial Narrow"/>
        <family val="2"/>
      </rPr>
      <t>e</t>
    </r>
  </si>
  <si>
    <t>Middle Africa</t>
  </si>
  <si>
    <r>
      <t xml:space="preserve">Iceland </t>
    </r>
    <r>
      <rPr>
        <vertAlign val="superscript"/>
        <sz val="8"/>
        <color indexed="10"/>
        <rFont val="Arial Narrow"/>
        <family val="2"/>
      </rPr>
      <t>e</t>
    </r>
  </si>
  <si>
    <r>
      <t xml:space="preserve">Ireland </t>
    </r>
    <r>
      <rPr>
        <vertAlign val="superscript"/>
        <sz val="8"/>
        <color indexed="10"/>
        <rFont val="Arial Narrow"/>
        <family val="2"/>
      </rPr>
      <t>e</t>
    </r>
  </si>
  <si>
    <r>
      <t xml:space="preserve">Italy </t>
    </r>
    <r>
      <rPr>
        <vertAlign val="superscript"/>
        <sz val="8"/>
        <color indexed="10"/>
        <rFont val="Arial Narrow"/>
        <family val="2"/>
      </rPr>
      <t>d</t>
    </r>
  </si>
  <si>
    <t>French Guiana</t>
  </si>
  <si>
    <r>
      <t xml:space="preserve">Malta </t>
    </r>
    <r>
      <rPr>
        <vertAlign val="superscript"/>
        <sz val="8"/>
        <color indexed="10"/>
        <rFont val="Arial Narrow"/>
        <family val="2"/>
      </rPr>
      <t>d</t>
    </r>
  </si>
  <si>
    <r>
      <t xml:space="preserve">Norway </t>
    </r>
    <r>
      <rPr>
        <vertAlign val="superscript"/>
        <sz val="8"/>
        <color indexed="10"/>
        <rFont val="Arial Narrow"/>
        <family val="2"/>
      </rPr>
      <t>e</t>
    </r>
  </si>
  <si>
    <r>
      <t xml:space="preserve">Portugal </t>
    </r>
    <r>
      <rPr>
        <vertAlign val="superscript"/>
        <sz val="8"/>
        <color indexed="10"/>
        <rFont val="Arial Narrow"/>
        <family val="2"/>
      </rPr>
      <t>d</t>
    </r>
  </si>
  <si>
    <r>
      <t xml:space="preserve">Spain </t>
    </r>
    <r>
      <rPr>
        <vertAlign val="superscript"/>
        <sz val="8"/>
        <color indexed="10"/>
        <rFont val="Arial Narrow"/>
        <family val="2"/>
      </rPr>
      <t>d</t>
    </r>
  </si>
  <si>
    <r>
      <t xml:space="preserve">Armenia </t>
    </r>
    <r>
      <rPr>
        <vertAlign val="superscript"/>
        <sz val="8"/>
        <color indexed="10"/>
        <rFont val="Arial Narrow"/>
        <family val="2"/>
      </rPr>
      <t>c</t>
    </r>
  </si>
  <si>
    <r>
      <t xml:space="preserve">Sweden </t>
    </r>
    <r>
      <rPr>
        <vertAlign val="superscript"/>
        <sz val="8"/>
        <color indexed="10"/>
        <rFont val="Arial Narrow"/>
        <family val="2"/>
      </rPr>
      <t>e</t>
    </r>
  </si>
  <si>
    <r>
      <t xml:space="preserve">Azerbaijan </t>
    </r>
    <r>
      <rPr>
        <vertAlign val="superscript"/>
        <sz val="8"/>
        <color indexed="10"/>
        <rFont val="Arial Narrow"/>
        <family val="2"/>
      </rPr>
      <t>c</t>
    </r>
  </si>
  <si>
    <r>
      <t xml:space="preserve">United Kingdom of Great Britain and Northern Ireland </t>
    </r>
    <r>
      <rPr>
        <vertAlign val="superscript"/>
        <sz val="8"/>
        <color indexed="10"/>
        <rFont val="Arial Narrow"/>
        <family val="2"/>
      </rPr>
      <t>e</t>
    </r>
  </si>
  <si>
    <t>Swaziland</t>
  </si>
  <si>
    <r>
      <t xml:space="preserve">Georgia </t>
    </r>
    <r>
      <rPr>
        <vertAlign val="superscript"/>
        <sz val="8"/>
        <color indexed="10"/>
        <rFont val="Arial Narrow"/>
        <family val="2"/>
      </rPr>
      <t>c</t>
    </r>
  </si>
  <si>
    <t>Other more developed regions</t>
  </si>
  <si>
    <r>
      <t xml:space="preserve">Australia </t>
    </r>
    <r>
      <rPr>
        <vertAlign val="superscript"/>
        <sz val="8"/>
        <color indexed="10"/>
        <rFont val="Arial Narrow"/>
        <family val="2"/>
      </rPr>
      <t>f</t>
    </r>
  </si>
  <si>
    <r>
      <t xml:space="preserve">Canada </t>
    </r>
    <r>
      <rPr>
        <vertAlign val="superscript"/>
        <sz val="8"/>
        <color indexed="10"/>
        <rFont val="Arial Narrow"/>
        <family val="2"/>
      </rPr>
      <t>g</t>
    </r>
  </si>
  <si>
    <r>
      <t xml:space="preserve">Japan </t>
    </r>
    <r>
      <rPr>
        <vertAlign val="superscript"/>
        <sz val="8"/>
        <color indexed="10"/>
        <rFont val="Arial Narrow"/>
        <family val="2"/>
      </rPr>
      <t>h</t>
    </r>
  </si>
  <si>
    <t>Cape Verde</t>
  </si>
  <si>
    <r>
      <t xml:space="preserve">New Zealand </t>
    </r>
    <r>
      <rPr>
        <vertAlign val="superscript"/>
        <sz val="8"/>
        <color indexed="10"/>
        <rFont val="Arial Narrow"/>
        <family val="2"/>
      </rPr>
      <t>f</t>
    </r>
  </si>
  <si>
    <r>
      <t xml:space="preserve">United States of America </t>
    </r>
    <r>
      <rPr>
        <vertAlign val="superscript"/>
        <sz val="8"/>
        <color indexed="10"/>
        <rFont val="Arial Narrow"/>
        <family val="2"/>
      </rPr>
      <t>g</t>
    </r>
  </si>
  <si>
    <t>Occupied Palestinian Territory</t>
  </si>
  <si>
    <t>Turkey</t>
  </si>
  <si>
    <r>
      <t>a</t>
    </r>
    <r>
      <rPr>
        <sz val="8"/>
        <rFont val="Arial Narrow"/>
        <family val="2"/>
      </rPr>
      <t xml:space="preserve"> Sudan is included in Northern Africa for the analysis presented in Chapter 1 – Population and families, and Chapter 3 – Education.</t>
    </r>
  </si>
  <si>
    <r>
      <t>b</t>
    </r>
    <r>
      <rPr>
        <sz val="8"/>
        <rFont val="Arial Narrow"/>
        <family val="2"/>
      </rPr>
      <t xml:space="preserve"> Central Asia and Southern Asia are combined into one region, South-Central Asia, for the analysis presented in Chapter 1 – Population and families, and Chapter 3 – Education.</t>
    </r>
  </si>
  <si>
    <r>
      <t>c</t>
    </r>
    <r>
      <rPr>
        <sz val="8"/>
        <rFont val="Arial Narrow"/>
        <family val="2"/>
      </rPr>
      <t xml:space="preserve"> Included in the group “CIS in Asia” for the analysis presented in Chapter 4 – Work.</t>
    </r>
  </si>
  <si>
    <r>
      <t>d</t>
    </r>
    <r>
      <rPr>
        <sz val="8"/>
        <rFont val="Arial Narrow"/>
        <family val="2"/>
      </rPr>
      <t xml:space="preserve"> Included in Southern Europe for the analysis presented in Chapter 1 – Population and families, Chapter 3 – Education, and Chapter 4 – Work.</t>
    </r>
  </si>
  <si>
    <r>
      <t>e</t>
    </r>
    <r>
      <rPr>
        <sz val="8"/>
        <rFont val="Arial Narrow"/>
        <family val="2"/>
      </rPr>
      <t xml:space="preserve"> Included in Northern Europe for the analysis presented in Chapter 1 – Population and families, Chapter 3 – Education, and Chapter 4 – Work.</t>
    </r>
  </si>
  <si>
    <r>
      <t xml:space="preserve">f </t>
    </r>
    <r>
      <rPr>
        <sz val="8"/>
        <rFont val="Arial Narrow"/>
        <family val="2"/>
      </rPr>
      <t>Australia and New Zealand are included in Oceania for the analysis presented in Chapter 1 – Population and families, and Chapter 3 – Education.</t>
    </r>
  </si>
  <si>
    <r>
      <t>g</t>
    </r>
    <r>
      <rPr>
        <sz val="8"/>
        <rFont val="Arial Narrow"/>
        <family val="2"/>
      </rPr>
      <t xml:space="preserve"> Canada and the United States of America are included in Northern America for the analysis presented in Chapter 1 – Population and families, and Chapter 3 – Education.</t>
    </r>
  </si>
  <si>
    <r>
      <t>h</t>
    </r>
    <r>
      <rPr>
        <sz val="8"/>
        <rFont val="Arial Narrow"/>
        <family val="2"/>
      </rPr>
      <t xml:space="preserve"> Japan is included in Eastern Asia for the analysis presented in Chapter 1 – Population and families, and Chapter 3 – Education.</t>
    </r>
  </si>
  <si>
    <t>Composition of feed (Wikinson, 2011)</t>
  </si>
  <si>
    <t>Feed conversion ratios - primary livestock products</t>
  </si>
  <si>
    <t>[dry mass per kg LW]</t>
  </si>
  <si>
    <t>Share of grass (Mekonnen and Hoekstra, 2012)</t>
  </si>
  <si>
    <t>Eastern europe</t>
  </si>
  <si>
    <t>Cereal by products</t>
  </si>
  <si>
    <t>Soy meal</t>
  </si>
  <si>
    <t>Belaunzaran et al 2015; Krausman et al. 2008</t>
  </si>
  <si>
    <t>Calculated from combining sources</t>
  </si>
  <si>
    <t>Mekonnen and Hoekstra (2010b); Ferronato et al. 2020</t>
  </si>
  <si>
    <t>Combining FCR (CW) with CW/LW info</t>
  </si>
  <si>
    <t>Product fraction and value fractions for converting livestock products into primary livestock products</t>
  </si>
  <si>
    <r>
      <t>Wilkinson, J.M., 2011. Re-defining efficiency of feed use by livestock. </t>
    </r>
    <r>
      <rPr>
        <i/>
        <sz val="11"/>
        <color rgb="FF222222"/>
        <rFont val="Arial"/>
        <family val="2"/>
      </rPr>
      <t>animal</t>
    </r>
    <r>
      <rPr>
        <sz val="11"/>
        <color rgb="FF222222"/>
        <rFont val="Arial"/>
        <family val="2"/>
      </rPr>
      <t>, </t>
    </r>
    <r>
      <rPr>
        <i/>
        <sz val="11"/>
        <color rgb="FF222222"/>
        <rFont val="Arial"/>
        <family val="2"/>
      </rPr>
      <t>5</t>
    </r>
    <r>
      <rPr>
        <sz val="11"/>
        <color rgb="FF222222"/>
        <rFont val="Arial"/>
        <family val="2"/>
      </rPr>
      <t>(7), pp.1014-1022.</t>
    </r>
  </si>
  <si>
    <t>Rootproduct (HS)</t>
  </si>
  <si>
    <t>FCR - kg dry mass per kg of primary product</t>
  </si>
  <si>
    <t>TF (kg dry mass per kg of final product)</t>
  </si>
  <si>
    <t>Animal product</t>
  </si>
  <si>
    <t>Ferronato et al. 2020</t>
  </si>
  <si>
    <t>wheat</t>
  </si>
  <si>
    <t>barley</t>
  </si>
  <si>
    <t>oats</t>
  </si>
  <si>
    <t>maize</t>
  </si>
  <si>
    <t>Root product is milk whole fresh (FAO882)</t>
  </si>
  <si>
    <t>0401 30</t>
  </si>
  <si>
    <t>nutr. Database</t>
  </si>
  <si>
    <t>Ferronato et al. 2021</t>
  </si>
  <si>
    <t>Ferronato et al. 2022</t>
  </si>
  <si>
    <t>Notarnicola et al. 2011</t>
  </si>
  <si>
    <t>to see whether to change the product fraction</t>
  </si>
  <si>
    <t xml:space="preserve">Ecoinvent, process "textile, wool {GLO}" </t>
  </si>
  <si>
    <t xml:space="preserve">Mekonnen, M.M. and Hoekstra, A.Y. (2010b) The green, blue and grey water footprint of farm animals and animal products, </t>
  </si>
  <si>
    <t>Value of Water Research Report Series No. 48, UNESCO-IHE, Delft, the Netherlands.</t>
  </si>
  <si>
    <t>From Ferronato et al. 2020 (in preparation)</t>
  </si>
  <si>
    <t>Bovine</t>
  </si>
  <si>
    <t xml:space="preserve">Sheep </t>
  </si>
  <si>
    <t xml:space="preserve">Pigs </t>
  </si>
  <si>
    <t xml:space="preserve">Chickens </t>
  </si>
  <si>
    <t>Equidae (horses, mules and hinnies)</t>
  </si>
  <si>
    <t>Meat</t>
  </si>
  <si>
    <t xml:space="preserve">Offals edible </t>
  </si>
  <si>
    <t>Hides</t>
  </si>
  <si>
    <t>Blood</t>
  </si>
  <si>
    <t>Rumen content</t>
  </si>
  <si>
    <t>Note: The output weight refers to the weight of carcass (for beef cattle, broiler chicken, pig, sheep and goat), weight of milk (for dairy cattle) or weight of eggs (for layer chicken).</t>
  </si>
  <si>
    <t>HMR high risk material</t>
  </si>
  <si>
    <t>Value fractions (from mekonnen and hokestra)</t>
  </si>
  <si>
    <t>all value fractions are From</t>
  </si>
  <si>
    <t>Mekonnen, M.M. and Hoekstra, A.Y. (2010) The green, blue and grey water footprint of farm animals and animal products, Value of Water Research Report Series No. 48, UNESCO-IHE, Delft, the Netherlands</t>
  </si>
  <si>
    <t>Mekonnen MM, Hoekstra AY (2012) A global assessment of the water footprint of</t>
  </si>
  <si>
    <t>“Regions” account for countries and territories according</t>
  </si>
  <si>
    <t>Edible offals</t>
  </si>
  <si>
    <t>product fraction for dairy are from FAO TCF and Mekonnen and Hoekstra</t>
  </si>
  <si>
    <t>farm animal products. Ecosystems 15:401–415.</t>
  </si>
  <si>
    <t>to International Organization for Standardization country coding.</t>
  </si>
  <si>
    <t>https://www.internetworldstats.com/list1.htm</t>
  </si>
  <si>
    <t>From Wikinson et al. 2011</t>
  </si>
  <si>
    <t>Animal product*</t>
  </si>
  <si>
    <t>FCR (kg dry mass/kg product)</t>
  </si>
  <si>
    <t>% grass in feed (DM basis)**</t>
  </si>
  <si>
    <t xml:space="preserve">Pig </t>
  </si>
  <si>
    <t>Wikinson et al. 2011</t>
  </si>
  <si>
    <t xml:space="preserve">Poultry </t>
  </si>
  <si>
    <t xml:space="preserve">Milk </t>
  </si>
  <si>
    <t>Beef - industrial</t>
  </si>
  <si>
    <t>Eggs</t>
  </si>
  <si>
    <t>Lamb</t>
  </si>
  <si>
    <t>Equidae</t>
  </si>
  <si>
    <t>Beef - grazing</t>
  </si>
  <si>
    <t>Mekonnen and hoekstra 2010</t>
  </si>
  <si>
    <t>Beef - mixed</t>
  </si>
  <si>
    <t>* whole milk, carcass fresh weight (bone in), egg with shell</t>
  </si>
  <si>
    <t>** UK system, see table to the right for all world regions</t>
  </si>
  <si>
    <t>Elaborations</t>
  </si>
  <si>
    <t>Species</t>
  </si>
  <si>
    <t>FCR (kg dry mass/kg product CW)</t>
  </si>
  <si>
    <t>FCR (kg dry mass/kg product LW)</t>
  </si>
  <si>
    <t>Pig</t>
  </si>
  <si>
    <t>Poultry</t>
  </si>
  <si>
    <t>Beef</t>
  </si>
  <si>
    <t>very low compared to table on the right, consider changing</t>
  </si>
  <si>
    <t>Lamb and sheep</t>
  </si>
  <si>
    <t>see below</t>
  </si>
  <si>
    <t>At the moment fat is considered a by-product (from rendering) and assigned a coefficient of zero</t>
  </si>
  <si>
    <t>At the moment no allocation between milk and beef meat is done</t>
  </si>
  <si>
    <t>Notarnicola et al. 2011 Life cycle assessment of Italian and Spanish
bovine leather production systems</t>
  </si>
  <si>
    <t>Data on the feed composition per species can be taken from WLCAFD for feed basket archetypes</t>
  </si>
  <si>
    <t>tanned to raw hides</t>
  </si>
  <si>
    <t>leather to raw hide</t>
  </si>
  <si>
    <t>carded wool to greasy wool</t>
  </si>
  <si>
    <t>Ecoinvent, process "textile, wool {GLO}" one input is 1.3 kg or "wool, sheep, at farm"</t>
  </si>
  <si>
    <t>Calculations for equidae (considering horses)</t>
  </si>
  <si>
    <t>From Krausman et al</t>
  </si>
  <si>
    <t>https://www.sciencedirect.com/science/article/pii/S0921800907004053</t>
  </si>
  <si>
    <t>Feed input</t>
  </si>
  <si>
    <t>kg DM/head/day</t>
  </si>
  <si>
    <t>total days</t>
  </si>
  <si>
    <t>live weight at slaughter</t>
  </si>
  <si>
    <t>kg</t>
  </si>
  <si>
    <t>FCR</t>
  </si>
  <si>
    <t>kg DM/kg LW</t>
  </si>
  <si>
    <t>concentrate share</t>
  </si>
  <si>
    <t>hay share</t>
  </si>
  <si>
    <t>concentrate</t>
  </si>
  <si>
    <t>hay</t>
  </si>
  <si>
    <t>kgFM/kgLW</t>
  </si>
  <si>
    <t>from Belazaran et al</t>
  </si>
  <si>
    <t>https://www.sciencedirect.com/science/article/pii/S0309174015300048</t>
  </si>
  <si>
    <t>Considering the  IHDH</t>
  </si>
  <si>
    <t>Wilkinson et al. (2011)</t>
  </si>
  <si>
    <t>Wilkinson et al. (2011);  European Commission (2017)</t>
  </si>
  <si>
    <t>Nilsson et al. (2010)</t>
  </si>
  <si>
    <t>European Commission, PEFCR Guidance document, - Guidance for the 
14 development of Product Environmental Footprint Category Rules (PEFCRs), version 6.3, December
15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</si>
</sst>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0.000"/>
  </numFmts>
  <fonts count="55" x14ac:knownFonts="1">
    <font>
      <sz val="11"/>
      <color theme="1"/>
      <name val="Calibri"/>
      <family val="2"/>
      <scheme val="minor"/>
    </font>
    <font>
      <b/>
      <sz val="11"/>
      <color theme="1"/>
      <name val="Calibri"/>
      <family val="2"/>
      <scheme val="minor"/>
    </font>
    <font>
      <sz val="28"/>
      <color theme="1"/>
      <name val="Verdana"/>
      <family val="2"/>
    </font>
    <font>
      <sz val="18"/>
      <color theme="1"/>
      <name val="Verdana"/>
      <family val="2"/>
    </font>
    <font>
      <sz val="12"/>
      <color theme="1"/>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i/>
      <sz val="11"/>
      <color theme="1"/>
      <name val="Calibri"/>
      <family val="2"/>
      <scheme val="minor"/>
    </font>
    <font>
      <u/>
      <sz val="11"/>
      <color theme="10"/>
      <name val="Calibri"/>
      <family val="2"/>
      <scheme val="minor"/>
    </font>
    <font>
      <sz val="11"/>
      <color rgb="FF000000"/>
      <name val="Calibri"/>
      <family val="2"/>
    </font>
    <font>
      <sz val="11"/>
      <color rgb="FF000000"/>
      <name val="Calibri"/>
      <family val="2"/>
      <scheme val="minor"/>
    </font>
    <font>
      <sz val="10"/>
      <color theme="1"/>
      <name val="Arial"/>
      <family val="2"/>
    </font>
    <font>
      <sz val="8"/>
      <name val="Calibri"/>
      <family val="2"/>
      <scheme val="minor"/>
    </font>
    <font>
      <sz val="10"/>
      <color theme="1"/>
      <name val="Calibri"/>
      <family val="2"/>
      <scheme val="minor"/>
    </font>
    <font>
      <sz val="10"/>
      <name val="Calibri"/>
      <family val="2"/>
      <scheme val="minor"/>
    </font>
    <font>
      <b/>
      <sz val="9"/>
      <color indexed="81"/>
      <name val="Tahoma"/>
      <family val="2"/>
    </font>
    <font>
      <sz val="9"/>
      <color indexed="81"/>
      <name val="Tahoma"/>
      <family val="2"/>
    </font>
    <font>
      <sz val="11"/>
      <color theme="0" tint="-0.34998626667073579"/>
      <name val="Calibri"/>
      <family val="2"/>
      <scheme val="minor"/>
    </font>
    <font>
      <b/>
      <sz val="10"/>
      <color theme="1"/>
      <name val="Arial"/>
      <family val="2"/>
    </font>
    <font>
      <sz val="10"/>
      <name val="Arial"/>
      <family val="2"/>
    </font>
    <font>
      <b/>
      <sz val="10"/>
      <name val="Arial Narrow"/>
      <family val="2"/>
    </font>
    <font>
      <sz val="8"/>
      <name val="Arial Narrow"/>
      <family val="2"/>
    </font>
    <font>
      <b/>
      <i/>
      <sz val="8"/>
      <name val="Arial Narrow"/>
      <family val="2"/>
    </font>
    <font>
      <vertAlign val="superscript"/>
      <sz val="8"/>
      <color indexed="10"/>
      <name val="Arial Narrow"/>
      <family val="2"/>
    </font>
    <font>
      <i/>
      <sz val="8"/>
      <name val="Arial Narrow"/>
      <family val="2"/>
    </font>
    <font>
      <b/>
      <sz val="8"/>
      <name val="Arial Narrow"/>
      <family val="2"/>
    </font>
    <font>
      <sz val="8"/>
      <color indexed="10"/>
      <name val="Arial Narrow"/>
      <family val="2"/>
    </font>
    <font>
      <b/>
      <i/>
      <sz val="14"/>
      <color theme="1"/>
      <name val="Calibri"/>
      <family val="2"/>
      <scheme val="minor"/>
    </font>
    <font>
      <sz val="7"/>
      <color rgb="FF222222"/>
      <name val="Arial"/>
      <family val="2"/>
    </font>
    <font>
      <sz val="11"/>
      <color theme="1"/>
      <name val="Calibri"/>
      <family val="2"/>
      <scheme val="minor"/>
    </font>
    <font>
      <sz val="11"/>
      <color rgb="FF9C5700"/>
      <name val="Calibri"/>
      <family val="2"/>
      <scheme val="minor"/>
    </font>
    <font>
      <b/>
      <sz val="20"/>
      <color theme="1"/>
      <name val="Calibri"/>
      <family val="2"/>
      <scheme val="minor"/>
    </font>
    <font>
      <i/>
      <sz val="11"/>
      <color rgb="FF222222"/>
      <name val="Arial"/>
      <family val="2"/>
    </font>
    <font>
      <sz val="11"/>
      <color rgb="FF222222"/>
      <name val="Arial"/>
      <family val="2"/>
    </font>
    <font>
      <b/>
      <sz val="18"/>
      <color theme="1"/>
      <name val="Calibri"/>
      <family val="2"/>
      <scheme val="minor"/>
    </font>
    <font>
      <sz val="18"/>
      <color theme="1"/>
      <name val="Calibri"/>
      <family val="2"/>
      <scheme val="minor"/>
    </font>
    <font>
      <sz val="11"/>
      <name val="Calibri"/>
      <family val="2"/>
      <scheme val="minor"/>
    </font>
    <font>
      <sz val="11"/>
      <name val="Arial"/>
      <family val="2"/>
    </font>
    <font>
      <sz val="11"/>
      <color theme="0" tint="-0.499984740745262"/>
      <name val="Calibri"/>
      <family val="2"/>
      <scheme val="minor"/>
    </font>
    <font>
      <sz val="11"/>
      <color rgb="FFFF0000"/>
      <name val="Calibri"/>
      <family val="2"/>
      <scheme val="minor"/>
    </font>
    <font>
      <b/>
      <sz val="11"/>
      <color rgb="FFFF0000"/>
      <name val="Calibri"/>
      <family val="2"/>
      <scheme val="minor"/>
    </font>
    <font>
      <b/>
      <vertAlign val="superscript"/>
      <sz val="10"/>
      <color theme="1"/>
      <name val="Arial"/>
      <family val="2"/>
    </font>
    <font>
      <b/>
      <vertAlign val="superscript"/>
      <sz val="18"/>
      <color theme="1"/>
      <name val="Calibri"/>
      <family val="2"/>
      <scheme val="minor"/>
    </font>
    <font>
      <sz val="11"/>
      <color rgb="FF222222"/>
      <name val="Calibri"/>
      <family val="2"/>
      <scheme val="minor"/>
    </font>
    <font>
      <i/>
      <sz val="12"/>
      <color theme="1"/>
      <name val="Calibri"/>
      <family val="2"/>
      <scheme val="minor"/>
    </font>
    <font>
      <b/>
      <sz val="18"/>
      <color theme="1"/>
      <name val="Calibri"/>
      <family val="2"/>
    </font>
    <font>
      <b/>
      <sz val="11"/>
      <color theme="1"/>
      <name val="Calibri"/>
      <family val="2"/>
    </font>
    <font>
      <b/>
      <sz val="16.2"/>
      <color theme="1"/>
      <name val="Calibri"/>
      <family val="2"/>
    </font>
    <font>
      <b/>
      <sz val="12"/>
      <color theme="1"/>
      <name val="Calibri"/>
      <family val="2"/>
    </font>
    <font>
      <b/>
      <sz val="11"/>
      <name val="Calibri"/>
      <family val="2"/>
    </font>
    <font>
      <u/>
      <sz val="11"/>
      <color theme="1"/>
      <name val="Calibri"/>
      <family val="2"/>
      <scheme val="minor"/>
    </font>
    <font>
      <b/>
      <sz val="12"/>
      <color rgb="FF000000"/>
      <name val="Calibri"/>
      <family val="2"/>
      <scheme val="minor"/>
    </font>
    <font>
      <sz val="8"/>
      <color rgb="FF222222"/>
      <name val="Arial"/>
      <family val="2"/>
    </font>
    <font>
      <i/>
      <sz val="8"/>
      <color rgb="FF222222"/>
      <name val="Arial"/>
      <family val="2"/>
    </font>
  </fonts>
  <fills count="15">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bgColor indexed="64"/>
      </patternFill>
    </fill>
    <fill>
      <patternFill patternType="solid">
        <fgColor theme="0"/>
        <bgColor indexed="64"/>
      </patternFill>
    </fill>
    <fill>
      <patternFill patternType="solid">
        <fgColor theme="9"/>
        <bgColor indexed="64"/>
      </patternFill>
    </fill>
    <fill>
      <patternFill patternType="solid">
        <fgColor rgb="FFFFEB9C"/>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s>
  <borders count="47">
    <border>
      <left/>
      <right/>
      <top/>
      <bottom/>
      <diagonal/>
    </border>
    <border>
      <left style="medium">
        <color rgb="FFCCCCCC"/>
      </left>
      <right style="medium">
        <color rgb="FFCCCCCC"/>
      </right>
      <top style="medium">
        <color rgb="FFCCCCCC"/>
      </top>
      <bottom style="medium">
        <color rgb="FFCCCCCC"/>
      </bottom>
      <diagonal/>
    </border>
    <border>
      <left style="thin">
        <color indexed="64"/>
      </left>
      <right/>
      <top/>
      <bottom style="thin">
        <color indexed="22"/>
      </bottom>
      <diagonal/>
    </border>
    <border>
      <left/>
      <right style="thin">
        <color indexed="64"/>
      </right>
      <top/>
      <bottom style="thin">
        <color indexed="22"/>
      </bottom>
      <diagonal/>
    </border>
    <border>
      <left/>
      <right/>
      <top/>
      <bottom style="thin">
        <color indexed="22"/>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rgb="FF000000"/>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22"/>
      </bottom>
      <diagonal/>
    </border>
    <border>
      <left style="thin">
        <color indexed="64"/>
      </left>
      <right/>
      <top style="thin">
        <color indexed="22"/>
      </top>
      <bottom/>
      <diagonal/>
    </border>
    <border>
      <left/>
      <right/>
      <top style="thin">
        <color indexed="22"/>
      </top>
      <bottom/>
      <diagonal/>
    </border>
    <border>
      <left/>
      <right style="thin">
        <color indexed="64"/>
      </right>
      <top style="thin">
        <color indexed="22"/>
      </top>
      <bottom/>
      <diagonal/>
    </border>
    <border>
      <left style="thin">
        <color auto="1"/>
      </left>
      <right/>
      <top style="thin">
        <color auto="1"/>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22"/>
      </bottom>
      <diagonal/>
    </border>
    <border>
      <left/>
      <right style="thin">
        <color indexed="64"/>
      </right>
      <top style="thin">
        <color indexed="64"/>
      </top>
      <bottom style="thin">
        <color indexed="22"/>
      </bottom>
      <diagonal/>
    </border>
    <border>
      <left style="thin">
        <color indexed="64"/>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22"/>
      </top>
      <bottom style="thin">
        <color indexed="64"/>
      </bottom>
      <diagonal/>
    </border>
    <border>
      <left/>
      <right style="thin">
        <color indexed="64"/>
      </right>
      <top style="thin">
        <color indexed="22"/>
      </top>
      <bottom style="thin">
        <color indexed="64"/>
      </bottom>
      <diagonal/>
    </border>
    <border>
      <left/>
      <right/>
      <top style="thin">
        <color indexed="22"/>
      </top>
      <bottom style="thin">
        <color indexed="22"/>
      </bottom>
      <diagonal/>
    </border>
    <border>
      <left/>
      <right/>
      <top style="thin">
        <color indexed="22"/>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0" fontId="9" fillId="0" borderId="0" applyNumberFormat="0" applyFill="0" applyBorder="0" applyAlignment="0" applyProtection="0"/>
    <xf numFmtId="0" fontId="20" fillId="0" borderId="0"/>
    <xf numFmtId="9" fontId="30" fillId="0" borderId="0" applyFont="0" applyFill="0" applyBorder="0" applyAlignment="0" applyProtection="0"/>
    <xf numFmtId="0" fontId="31" fillId="10" borderId="0" applyNumberFormat="0" applyBorder="0" applyAlignment="0" applyProtection="0"/>
    <xf numFmtId="0" fontId="38" fillId="0" borderId="0"/>
  </cellStyleXfs>
  <cellXfs count="289">
    <xf numFmtId="0" fontId="0" fillId="0" borderId="0" xfId="0"/>
    <xf numFmtId="49" fontId="0" fillId="0" borderId="0" xfId="0" applyNumberFormat="1"/>
    <xf numFmtId="0" fontId="1" fillId="0" borderId="0" xfId="0" applyFont="1"/>
    <xf numFmtId="49" fontId="1" fillId="0" borderId="0" xfId="0" applyNumberFormat="1" applyFont="1"/>
    <xf numFmtId="49" fontId="0" fillId="2" borderId="0" xfId="0" applyNumberFormat="1" applyFill="1"/>
    <xf numFmtId="49" fontId="0" fillId="3" borderId="0" xfId="0" applyNumberFormat="1" applyFill="1"/>
    <xf numFmtId="49" fontId="0" fillId="4" borderId="0" xfId="0" applyNumberFormat="1" applyFill="1"/>
    <xf numFmtId="0" fontId="2" fillId="0" borderId="0" xfId="0" applyFont="1" applyAlignment="1">
      <alignment vertical="center"/>
    </xf>
    <xf numFmtId="0" fontId="3" fillId="0" borderId="0" xfId="0" applyFont="1" applyAlignment="1">
      <alignment vertical="center"/>
    </xf>
    <xf numFmtId="0" fontId="4" fillId="0" borderId="0" xfId="0" applyFont="1"/>
    <xf numFmtId="0" fontId="6" fillId="0" borderId="0" xfId="0" applyFont="1"/>
    <xf numFmtId="49" fontId="4" fillId="0" borderId="0" xfId="0" applyNumberFormat="1" applyFont="1"/>
    <xf numFmtId="49" fontId="5" fillId="0" borderId="0" xfId="0" applyNumberFormat="1" applyFont="1"/>
    <xf numFmtId="0" fontId="5" fillId="0" borderId="0" xfId="0" applyFont="1"/>
    <xf numFmtId="49" fontId="7" fillId="0" borderId="0" xfId="0" applyNumberFormat="1" applyFont="1"/>
    <xf numFmtId="49" fontId="0" fillId="0" borderId="0" xfId="0" applyNumberFormat="1" applyAlignment="1">
      <alignment horizontal="center"/>
    </xf>
    <xf numFmtId="0" fontId="0" fillId="0" borderId="0" xfId="0" applyAlignment="1">
      <alignment horizontal="center"/>
    </xf>
    <xf numFmtId="49" fontId="0" fillId="0" borderId="0" xfId="0" applyNumberFormat="1" applyAlignment="1">
      <alignment horizontal="right"/>
    </xf>
    <xf numFmtId="0" fontId="8" fillId="0" borderId="0" xfId="0" applyFont="1"/>
    <xf numFmtId="0" fontId="4" fillId="0" borderId="0" xfId="0" applyFont="1" applyAlignment="1">
      <alignment horizontal="left" vertical="top" wrapText="1"/>
    </xf>
    <xf numFmtId="0" fontId="9" fillId="0" borderId="0" xfId="1"/>
    <xf numFmtId="0" fontId="7" fillId="0" borderId="0" xfId="0" applyFont="1"/>
    <xf numFmtId="0" fontId="9" fillId="0" borderId="1" xfId="1" applyBorder="1" applyAlignment="1">
      <alignment vertical="center"/>
    </xf>
    <xf numFmtId="0" fontId="12" fillId="0" borderId="1" xfId="0" applyFont="1" applyBorder="1" applyAlignment="1">
      <alignment vertical="center"/>
    </xf>
    <xf numFmtId="0" fontId="0" fillId="5" borderId="0" xfId="0" applyFill="1"/>
    <xf numFmtId="0" fontId="14" fillId="3" borderId="0" xfId="0" applyFont="1" applyFill="1"/>
    <xf numFmtId="9" fontId="14" fillId="3" borderId="0" xfId="0" applyNumberFormat="1" applyFont="1" applyFill="1" applyAlignment="1">
      <alignment horizontal="center"/>
    </xf>
    <xf numFmtId="164" fontId="14" fillId="3" borderId="0" xfId="0" applyNumberFormat="1" applyFont="1" applyFill="1" applyAlignment="1">
      <alignment horizontal="center"/>
    </xf>
    <xf numFmtId="0" fontId="14" fillId="6" borderId="0" xfId="0" applyFont="1" applyFill="1"/>
    <xf numFmtId="9" fontId="14" fillId="6" borderId="0" xfId="0" applyNumberFormat="1" applyFont="1" applyFill="1" applyAlignment="1">
      <alignment horizontal="center"/>
    </xf>
    <xf numFmtId="164" fontId="14" fillId="6" borderId="0" xfId="0" applyNumberFormat="1" applyFont="1" applyFill="1" applyAlignment="1">
      <alignment horizontal="center"/>
    </xf>
    <xf numFmtId="0" fontId="15" fillId="4" borderId="0" xfId="0" applyFont="1" applyFill="1"/>
    <xf numFmtId="9" fontId="15" fillId="4" borderId="0" xfId="0" applyNumberFormat="1" applyFont="1" applyFill="1" applyAlignment="1">
      <alignment horizontal="center"/>
    </xf>
    <xf numFmtId="164" fontId="15" fillId="4" borderId="0" xfId="0" applyNumberFormat="1" applyFont="1" applyFill="1" applyAlignment="1">
      <alignment horizontal="center"/>
    </xf>
    <xf numFmtId="0" fontId="14" fillId="5" borderId="0" xfId="0" applyFont="1" applyFill="1"/>
    <xf numFmtId="9" fontId="14" fillId="5" borderId="0" xfId="0" applyNumberFormat="1" applyFont="1" applyFill="1" applyAlignment="1">
      <alignment horizontal="center"/>
    </xf>
    <xf numFmtId="164" fontId="14" fillId="5" borderId="0" xfId="0" applyNumberFormat="1" applyFont="1" applyFill="1" applyAlignment="1">
      <alignment horizontal="center"/>
    </xf>
    <xf numFmtId="9" fontId="0" fillId="0" borderId="0" xfId="0" applyNumberFormat="1"/>
    <xf numFmtId="0" fontId="0" fillId="0" borderId="0" xfId="0" applyAlignment="1">
      <alignment wrapText="1"/>
    </xf>
    <xf numFmtId="2" fontId="0" fillId="0" borderId="0" xfId="0" applyNumberFormat="1"/>
    <xf numFmtId="2" fontId="0" fillId="0" borderId="0" xfId="0" applyNumberFormat="1" applyAlignment="1">
      <alignment horizontal="center"/>
    </xf>
    <xf numFmtId="0" fontId="14" fillId="0" borderId="0" xfId="0" applyFont="1"/>
    <xf numFmtId="10" fontId="0" fillId="0" borderId="0" xfId="0" applyNumberFormat="1"/>
    <xf numFmtId="0" fontId="0" fillId="7" borderId="0" xfId="0" applyFill="1"/>
    <xf numFmtId="0" fontId="0" fillId="0" borderId="0" xfId="0" applyAlignment="1">
      <alignment horizontal="left"/>
    </xf>
    <xf numFmtId="2" fontId="0" fillId="7" borderId="0" xfId="0" applyNumberFormat="1" applyFill="1"/>
    <xf numFmtId="0" fontId="14" fillId="8" borderId="0" xfId="0" applyFont="1" applyFill="1"/>
    <xf numFmtId="9" fontId="14" fillId="8" borderId="0" xfId="0" applyNumberFormat="1" applyFont="1" applyFill="1" applyAlignment="1">
      <alignment horizontal="center"/>
    </xf>
    <xf numFmtId="164" fontId="14" fillId="8" borderId="0" xfId="0" applyNumberFormat="1" applyFont="1" applyFill="1" applyAlignment="1">
      <alignment horizontal="center"/>
    </xf>
    <xf numFmtId="0" fontId="18" fillId="0" borderId="0" xfId="0" applyFont="1"/>
    <xf numFmtId="2" fontId="18" fillId="0" borderId="0" xfId="0" applyNumberFormat="1" applyFont="1" applyAlignment="1">
      <alignment horizontal="center"/>
    </xf>
    <xf numFmtId="49" fontId="0" fillId="7" borderId="0" xfId="0" applyNumberFormat="1" applyFill="1"/>
    <xf numFmtId="0" fontId="19" fillId="0" borderId="0" xfId="0" applyFont="1"/>
    <xf numFmtId="0" fontId="20" fillId="0" borderId="0" xfId="2"/>
    <xf numFmtId="0" fontId="23" fillId="0" borderId="2" xfId="2" applyFont="1" applyBorder="1"/>
    <xf numFmtId="0" fontId="20" fillId="0" borderId="3" xfId="2" applyBorder="1"/>
    <xf numFmtId="0" fontId="20" fillId="0" borderId="2" xfId="2" applyBorder="1"/>
    <xf numFmtId="0" fontId="23" fillId="0" borderId="3" xfId="2" applyFont="1" applyBorder="1"/>
    <xf numFmtId="0" fontId="22" fillId="0" borderId="0" xfId="2" applyFont="1"/>
    <xf numFmtId="0" fontId="1" fillId="9" borderId="0" xfId="0" applyFont="1" applyFill="1" applyAlignment="1">
      <alignment wrapText="1"/>
    </xf>
    <xf numFmtId="2" fontId="1" fillId="9" borderId="0" xfId="0" applyNumberFormat="1" applyFont="1" applyFill="1" applyAlignment="1">
      <alignment horizontal="center"/>
    </xf>
    <xf numFmtId="49" fontId="7" fillId="0" borderId="0" xfId="0" applyNumberFormat="1" applyFont="1" applyAlignment="1">
      <alignment wrapText="1"/>
    </xf>
    <xf numFmtId="0" fontId="5" fillId="7" borderId="0" xfId="0" applyFont="1" applyFill="1"/>
    <xf numFmtId="49" fontId="0" fillId="0" borderId="0" xfId="0" applyNumberFormat="1" applyAlignment="1">
      <alignment wrapText="1"/>
    </xf>
    <xf numFmtId="0" fontId="29" fillId="0" borderId="0" xfId="0" applyFont="1"/>
    <xf numFmtId="49" fontId="0" fillId="0" borderId="5" xfId="0" applyNumberFormat="1" applyBorder="1"/>
    <xf numFmtId="49" fontId="0" fillId="0" borderId="7" xfId="0" applyNumberFormat="1" applyBorder="1"/>
    <xf numFmtId="49" fontId="0" fillId="0" borderId="8" xfId="0" applyNumberFormat="1" applyBorder="1"/>
    <xf numFmtId="2" fontId="0" fillId="0" borderId="8" xfId="0" applyNumberFormat="1" applyBorder="1"/>
    <xf numFmtId="0" fontId="0" fillId="0" borderId="8" xfId="0" applyBorder="1"/>
    <xf numFmtId="165" fontId="0" fillId="0" borderId="0" xfId="0" applyNumberFormat="1"/>
    <xf numFmtId="165" fontId="0" fillId="0" borderId="0" xfId="0" applyNumberFormat="1" applyAlignment="1">
      <alignment horizontal="center"/>
    </xf>
    <xf numFmtId="2" fontId="31" fillId="10" borderId="0" xfId="4" applyNumberFormat="1" applyAlignment="1">
      <alignment horizontal="center"/>
    </xf>
    <xf numFmtId="0" fontId="0" fillId="0" borderId="10" xfId="0" applyBorder="1"/>
    <xf numFmtId="0" fontId="0" fillId="11" borderId="11" xfId="0" applyFill="1" applyBorder="1"/>
    <xf numFmtId="0" fontId="0" fillId="11" borderId="12" xfId="0" applyFill="1" applyBorder="1"/>
    <xf numFmtId="0" fontId="0" fillId="11" borderId="13" xfId="0" applyFill="1" applyBorder="1"/>
    <xf numFmtId="0" fontId="0" fillId="11" borderId="14" xfId="0" applyFill="1" applyBorder="1"/>
    <xf numFmtId="0" fontId="0" fillId="11" borderId="0" xfId="0" applyFill="1"/>
    <xf numFmtId="0" fontId="0" fillId="11" borderId="15" xfId="0" applyFill="1" applyBorder="1"/>
    <xf numFmtId="2" fontId="0" fillId="11" borderId="0" xfId="0" applyNumberFormat="1" applyFill="1"/>
    <xf numFmtId="9" fontId="0" fillId="11" borderId="0" xfId="0" applyNumberFormat="1" applyFill="1"/>
    <xf numFmtId="0" fontId="0" fillId="11" borderId="16" xfId="0" applyFill="1" applyBorder="1"/>
    <xf numFmtId="0" fontId="0" fillId="11" borderId="18" xfId="0" applyFill="1" applyBorder="1"/>
    <xf numFmtId="2" fontId="18" fillId="0" borderId="0" xfId="0" applyNumberFormat="1" applyFont="1" applyAlignment="1">
      <alignment horizontal="left"/>
    </xf>
    <xf numFmtId="1" fontId="0" fillId="11" borderId="0" xfId="0" applyNumberFormat="1" applyFill="1"/>
    <xf numFmtId="2" fontId="0" fillId="11" borderId="0" xfId="3" applyNumberFormat="1" applyFont="1" applyFill="1" applyBorder="1"/>
    <xf numFmtId="2" fontId="0" fillId="11" borderId="17" xfId="0" applyNumberFormat="1" applyFill="1" applyBorder="1"/>
    <xf numFmtId="49" fontId="9" fillId="0" borderId="0" xfId="1" applyNumberFormat="1"/>
    <xf numFmtId="49" fontId="0" fillId="2" borderId="0" xfId="0" applyNumberFormat="1" applyFill="1" applyAlignment="1">
      <alignment horizontal="left"/>
    </xf>
    <xf numFmtId="0" fontId="0" fillId="2" borderId="0" xfId="0" applyFill="1"/>
    <xf numFmtId="0" fontId="0" fillId="2" borderId="0" xfId="0" applyFill="1" applyAlignment="1">
      <alignment horizontal="left"/>
    </xf>
    <xf numFmtId="49" fontId="0" fillId="0" borderId="0" xfId="0" applyNumberFormat="1" applyAlignment="1">
      <alignment horizontal="left"/>
    </xf>
    <xf numFmtId="49" fontId="0" fillId="7" borderId="0" xfId="0" applyNumberFormat="1" applyFill="1" applyAlignment="1">
      <alignment horizontal="center"/>
    </xf>
    <xf numFmtId="0" fontId="0" fillId="7" borderId="0" xfId="0" applyFill="1" applyAlignment="1">
      <alignment horizontal="left"/>
    </xf>
    <xf numFmtId="0" fontId="0" fillId="0" borderId="0" xfId="0" applyAlignment="1">
      <alignment horizontal="right"/>
    </xf>
    <xf numFmtId="0" fontId="4" fillId="0" borderId="0" xfId="0" applyFont="1" applyAlignment="1">
      <alignment vertical="top" wrapText="1"/>
    </xf>
    <xf numFmtId="0" fontId="11" fillId="0" borderId="0" xfId="0" applyFont="1"/>
    <xf numFmtId="0" fontId="10" fillId="0" borderId="0" xfId="0" applyFont="1" applyAlignment="1">
      <alignment wrapText="1"/>
    </xf>
    <xf numFmtId="2" fontId="0" fillId="2" borderId="0" xfId="0" applyNumberFormat="1" applyFill="1"/>
    <xf numFmtId="0" fontId="12" fillId="0" borderId="0" xfId="0" applyFont="1"/>
    <xf numFmtId="0" fontId="12" fillId="0" borderId="0" xfId="0" applyFont="1" applyAlignment="1">
      <alignment horizontal="left"/>
    </xf>
    <xf numFmtId="0" fontId="0" fillId="11" borderId="17" xfId="0" applyFill="1" applyBorder="1"/>
    <xf numFmtId="0" fontId="32" fillId="0" borderId="0" xfId="0" applyFont="1"/>
    <xf numFmtId="49" fontId="0" fillId="12" borderId="0" xfId="0" applyNumberFormat="1" applyFill="1"/>
    <xf numFmtId="0" fontId="0" fillId="12" borderId="0" xfId="0" applyFill="1"/>
    <xf numFmtId="49" fontId="7" fillId="0" borderId="11" xfId="0" applyNumberFormat="1" applyFont="1" applyBorder="1" applyAlignment="1">
      <alignment wrapText="1"/>
    </xf>
    <xf numFmtId="0" fontId="0" fillId="0" borderId="12" xfId="0" applyBorder="1" applyAlignment="1">
      <alignment wrapText="1"/>
    </xf>
    <xf numFmtId="49" fontId="7" fillId="0" borderId="12" xfId="0" applyNumberFormat="1" applyFont="1" applyBorder="1" applyAlignment="1">
      <alignment wrapText="1"/>
    </xf>
    <xf numFmtId="49" fontId="7" fillId="0" borderId="13" xfId="0" applyNumberFormat="1" applyFont="1" applyBorder="1" applyAlignment="1">
      <alignment wrapText="1"/>
    </xf>
    <xf numFmtId="49" fontId="0" fillId="0" borderId="14" xfId="0" applyNumberFormat="1" applyBorder="1"/>
    <xf numFmtId="49" fontId="0" fillId="0" borderId="15" xfId="0" applyNumberFormat="1" applyBorder="1"/>
    <xf numFmtId="0" fontId="0" fillId="0" borderId="15" xfId="0" applyBorder="1"/>
    <xf numFmtId="49" fontId="0" fillId="0" borderId="16" xfId="0" applyNumberFormat="1" applyBorder="1"/>
    <xf numFmtId="49" fontId="0" fillId="0" borderId="17" xfId="0" applyNumberFormat="1" applyBorder="1"/>
    <xf numFmtId="0" fontId="0" fillId="0" borderId="17" xfId="0" applyBorder="1"/>
    <xf numFmtId="49" fontId="0" fillId="0" borderId="17" xfId="0" applyNumberFormat="1" applyBorder="1" applyAlignment="1">
      <alignment horizontal="center"/>
    </xf>
    <xf numFmtId="2" fontId="0" fillId="0" borderId="17" xfId="0" applyNumberFormat="1" applyBorder="1"/>
    <xf numFmtId="49" fontId="0" fillId="0" borderId="18" xfId="0" applyNumberFormat="1" applyBorder="1"/>
    <xf numFmtId="9" fontId="0" fillId="0" borderId="0" xfId="3" applyFont="1"/>
    <xf numFmtId="2" fontId="0" fillId="0" borderId="5" xfId="0" applyNumberFormat="1" applyBorder="1"/>
    <xf numFmtId="2" fontId="0" fillId="0" borderId="6" xfId="0" applyNumberFormat="1" applyBorder="1"/>
    <xf numFmtId="2" fontId="0" fillId="0" borderId="7" xfId="0" applyNumberFormat="1" applyBorder="1"/>
    <xf numFmtId="2" fontId="0" fillId="0" borderId="9" xfId="0" applyNumberFormat="1" applyBorder="1"/>
    <xf numFmtId="49" fontId="35" fillId="0" borderId="0" xfId="0" applyNumberFormat="1" applyFont="1"/>
    <xf numFmtId="49" fontId="36" fillId="0" borderId="0" xfId="0" applyNumberFormat="1" applyFont="1"/>
    <xf numFmtId="0" fontId="36" fillId="0" borderId="0" xfId="0" applyFont="1"/>
    <xf numFmtId="0" fontId="12" fillId="0" borderId="0" xfId="0" applyFont="1" applyAlignment="1">
      <alignment wrapText="1"/>
    </xf>
    <xf numFmtId="9" fontId="12" fillId="0" borderId="0" xfId="0" applyNumberFormat="1" applyFont="1" applyAlignment="1">
      <alignment horizontal="right"/>
    </xf>
    <xf numFmtId="0" fontId="0" fillId="0" borderId="5" xfId="0" applyBorder="1"/>
    <xf numFmtId="0" fontId="0" fillId="0" borderId="7" xfId="0" applyBorder="1"/>
    <xf numFmtId="0" fontId="12" fillId="0" borderId="8" xfId="0" applyFont="1" applyBorder="1" applyAlignment="1">
      <alignment wrapText="1"/>
    </xf>
    <xf numFmtId="9" fontId="12" fillId="0" borderId="8" xfId="0" applyNumberFormat="1" applyFont="1" applyBorder="1" applyAlignment="1">
      <alignment horizontal="right"/>
    </xf>
    <xf numFmtId="49" fontId="0" fillId="0" borderId="5" xfId="0" applyNumberFormat="1" applyBorder="1" applyAlignment="1">
      <alignment horizontal="left"/>
    </xf>
    <xf numFmtId="2" fontId="37" fillId="0" borderId="0" xfId="0" applyNumberFormat="1" applyFont="1"/>
    <xf numFmtId="0" fontId="1" fillId="0" borderId="7" xfId="0" applyFont="1" applyBorder="1"/>
    <xf numFmtId="0" fontId="1" fillId="0" borderId="8" xfId="0" applyFont="1"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9" fontId="0" fillId="0" borderId="0" xfId="3" applyFont="1" applyBorder="1" applyAlignment="1">
      <alignment horizontal="center"/>
    </xf>
    <xf numFmtId="9" fontId="0" fillId="0" borderId="6" xfId="3" applyFont="1" applyBorder="1" applyAlignment="1">
      <alignment horizontal="center"/>
    </xf>
    <xf numFmtId="9" fontId="0" fillId="0" borderId="8" xfId="3" applyFont="1" applyBorder="1" applyAlignment="1">
      <alignment horizontal="center"/>
    </xf>
    <xf numFmtId="9" fontId="0" fillId="0" borderId="9" xfId="3" applyFont="1" applyBorder="1" applyAlignment="1">
      <alignment horizontal="center"/>
    </xf>
    <xf numFmtId="2" fontId="0" fillId="0" borderId="8" xfId="0" applyNumberFormat="1" applyBorder="1" applyAlignment="1">
      <alignment horizontal="center"/>
    </xf>
    <xf numFmtId="0" fontId="0" fillId="0" borderId="8" xfId="0" applyBorder="1" applyAlignment="1">
      <alignment horizontal="left"/>
    </xf>
    <xf numFmtId="0" fontId="39" fillId="0" borderId="0" xfId="0" applyFont="1"/>
    <xf numFmtId="166" fontId="0" fillId="0" borderId="0" xfId="0" applyNumberFormat="1"/>
    <xf numFmtId="0" fontId="35" fillId="0" borderId="0" xfId="0" applyFont="1"/>
    <xf numFmtId="0" fontId="37" fillId="0" borderId="0" xfId="0" applyFont="1"/>
    <xf numFmtId="0" fontId="40" fillId="0" borderId="0" xfId="0" applyFont="1"/>
    <xf numFmtId="164" fontId="12" fillId="0" borderId="0" xfId="0" applyNumberFormat="1" applyFont="1" applyAlignment="1">
      <alignment horizontal="right"/>
    </xf>
    <xf numFmtId="2" fontId="0" fillId="12" borderId="0" xfId="0" applyNumberFormat="1" applyFill="1" applyAlignment="1">
      <alignment horizontal="center"/>
    </xf>
    <xf numFmtId="0" fontId="0" fillId="0" borderId="0" xfId="0" applyAlignment="1">
      <alignment vertical="center"/>
    </xf>
    <xf numFmtId="0" fontId="41" fillId="0" borderId="0" xfId="0" applyFont="1"/>
    <xf numFmtId="49" fontId="45" fillId="0" borderId="0" xfId="0" applyNumberFormat="1" applyFont="1"/>
    <xf numFmtId="9" fontId="0" fillId="0" borderId="8" xfId="0" applyNumberFormat="1" applyBorder="1"/>
    <xf numFmtId="49" fontId="40" fillId="0" borderId="0" xfId="0" applyNumberFormat="1" applyFont="1"/>
    <xf numFmtId="0" fontId="40" fillId="0" borderId="0" xfId="0" applyFont="1" applyAlignment="1">
      <alignment horizontal="center"/>
    </xf>
    <xf numFmtId="2" fontId="40" fillId="0" borderId="0" xfId="0" applyNumberFormat="1" applyFont="1"/>
    <xf numFmtId="0" fontId="0" fillId="0" borderId="0" xfId="0" quotePrefix="1"/>
    <xf numFmtId="0" fontId="40" fillId="0" borderId="0" xfId="0" quotePrefix="1" applyFont="1"/>
    <xf numFmtId="9" fontId="0" fillId="0" borderId="0" xfId="3" applyFont="1" applyAlignment="1">
      <alignment horizontal="center" vertical="center"/>
    </xf>
    <xf numFmtId="9" fontId="0" fillId="0" borderId="8" xfId="3" applyFont="1" applyBorder="1" applyAlignment="1">
      <alignment horizontal="center" vertical="center"/>
    </xf>
    <xf numFmtId="0" fontId="0" fillId="13" borderId="0" xfId="0" applyFill="1"/>
    <xf numFmtId="0" fontId="0" fillId="0" borderId="0" xfId="0" quotePrefix="1" applyAlignment="1">
      <alignment horizontal="left"/>
    </xf>
    <xf numFmtId="49" fontId="0" fillId="0" borderId="0" xfId="0" quotePrefix="1" applyNumberFormat="1" applyAlignment="1">
      <alignment horizontal="left"/>
    </xf>
    <xf numFmtId="49" fontId="0" fillId="0" borderId="8" xfId="0" quotePrefix="1" applyNumberFormat="1" applyBorder="1" applyAlignment="1">
      <alignment horizontal="left"/>
    </xf>
    <xf numFmtId="0" fontId="40" fillId="13" borderId="0" xfId="0" applyFont="1" applyFill="1"/>
    <xf numFmtId="49" fontId="0" fillId="0" borderId="0" xfId="0" quotePrefix="1" applyNumberFormat="1"/>
    <xf numFmtId="49" fontId="0" fillId="0" borderId="8" xfId="0" quotePrefix="1" applyNumberFormat="1" applyBorder="1"/>
    <xf numFmtId="0" fontId="9" fillId="0" borderId="8" xfId="1" applyBorder="1"/>
    <xf numFmtId="2" fontId="0" fillId="0" borderId="0" xfId="0" applyNumberFormat="1" applyAlignment="1">
      <alignment horizontal="right"/>
    </xf>
    <xf numFmtId="0" fontId="0" fillId="0" borderId="0" xfId="0" applyAlignment="1">
      <alignment horizontal="left" vertical="top"/>
    </xf>
    <xf numFmtId="2" fontId="0" fillId="0" borderId="8" xfId="0" applyNumberFormat="1" applyBorder="1" applyAlignment="1">
      <alignment horizontal="right"/>
    </xf>
    <xf numFmtId="0" fontId="0" fillId="13" borderId="8" xfId="0" applyFill="1" applyBorder="1"/>
    <xf numFmtId="0" fontId="40" fillId="13" borderId="8" xfId="0" applyFont="1" applyFill="1" applyBorder="1"/>
    <xf numFmtId="9" fontId="0" fillId="0" borderId="0" xfId="3" applyFont="1" applyFill="1" applyAlignment="1">
      <alignment horizontal="center" vertical="center"/>
    </xf>
    <xf numFmtId="9" fontId="0" fillId="13" borderId="0" xfId="3" applyFont="1" applyFill="1" applyAlignment="1">
      <alignment horizontal="center" vertical="center"/>
    </xf>
    <xf numFmtId="9" fontId="0" fillId="0" borderId="0" xfId="3" applyFont="1" applyAlignment="1">
      <alignment horizontal="center"/>
    </xf>
    <xf numFmtId="9" fontId="0" fillId="13" borderId="0" xfId="3" applyFont="1" applyFill="1" applyAlignment="1">
      <alignment horizontal="center"/>
    </xf>
    <xf numFmtId="9" fontId="0" fillId="13" borderId="8" xfId="3" applyFont="1" applyFill="1" applyBorder="1" applyAlignment="1">
      <alignment horizontal="center"/>
    </xf>
    <xf numFmtId="49" fontId="4" fillId="0" borderId="0" xfId="0" applyNumberFormat="1" applyFont="1" applyAlignment="1">
      <alignment wrapText="1"/>
    </xf>
    <xf numFmtId="49" fontId="7" fillId="0" borderId="20" xfId="0" applyNumberFormat="1" applyFont="1" applyBorder="1" applyAlignment="1">
      <alignment wrapText="1"/>
    </xf>
    <xf numFmtId="0" fontId="0" fillId="0" borderId="8" xfId="0" applyBorder="1" applyAlignment="1">
      <alignment wrapText="1"/>
    </xf>
    <xf numFmtId="0" fontId="1" fillId="0" borderId="20" xfId="0" applyFont="1" applyBorder="1" applyAlignment="1">
      <alignment horizontal="center" vertical="top"/>
    </xf>
    <xf numFmtId="0" fontId="11" fillId="0" borderId="19" xfId="0" applyFont="1" applyBorder="1"/>
    <xf numFmtId="0" fontId="0" fillId="0" borderId="17" xfId="0" applyBorder="1" applyAlignment="1">
      <alignment horizontal="left"/>
    </xf>
    <xf numFmtId="49" fontId="1" fillId="0" borderId="20" xfId="0" applyNumberFormat="1" applyFont="1" applyBorder="1" applyAlignment="1">
      <alignment horizontal="center" vertical="top"/>
    </xf>
    <xf numFmtId="49" fontId="7" fillId="0" borderId="20" xfId="0" applyNumberFormat="1" applyFont="1" applyBorder="1"/>
    <xf numFmtId="0" fontId="50" fillId="0" borderId="20" xfId="0" applyFont="1" applyBorder="1" applyAlignment="1">
      <alignment horizontal="center" vertical="top"/>
    </xf>
    <xf numFmtId="0" fontId="1" fillId="0" borderId="20" xfId="0" applyFont="1" applyBorder="1"/>
    <xf numFmtId="0" fontId="11" fillId="0" borderId="21" xfId="0" applyFont="1" applyBorder="1"/>
    <xf numFmtId="49" fontId="7" fillId="0" borderId="22" xfId="0" applyNumberFormat="1" applyFont="1" applyBorder="1" applyAlignment="1">
      <alignment wrapText="1"/>
    </xf>
    <xf numFmtId="0" fontId="1" fillId="0" borderId="22" xfId="0" applyFont="1" applyBorder="1"/>
    <xf numFmtId="0" fontId="0" fillId="0" borderId="22" xfId="0" applyBorder="1" applyAlignment="1">
      <alignment wrapText="1"/>
    </xf>
    <xf numFmtId="49" fontId="7" fillId="0" borderId="22" xfId="0" applyNumberFormat="1" applyFont="1" applyBorder="1" applyAlignment="1">
      <alignment horizontal="center" vertical="center" wrapText="1"/>
    </xf>
    <xf numFmtId="0" fontId="19" fillId="0" borderId="22" xfId="0" applyFont="1" applyBorder="1" applyAlignment="1">
      <alignment wrapText="1"/>
    </xf>
    <xf numFmtId="49" fontId="7" fillId="0" borderId="22" xfId="0" applyNumberFormat="1" applyFont="1" applyBorder="1"/>
    <xf numFmtId="0" fontId="14" fillId="0" borderId="26" xfId="0" applyFont="1" applyBorder="1"/>
    <xf numFmtId="0" fontId="19" fillId="0" borderId="26" xfId="0" applyFont="1" applyBorder="1" applyAlignment="1">
      <alignment wrapText="1"/>
    </xf>
    <xf numFmtId="0" fontId="1" fillId="0" borderId="27" xfId="0" applyFont="1" applyBorder="1"/>
    <xf numFmtId="0" fontId="0" fillId="0" borderId="28" xfId="0" applyBorder="1"/>
    <xf numFmtId="2" fontId="0" fillId="0" borderId="17" xfId="0" applyNumberFormat="1" applyBorder="1" applyAlignment="1">
      <alignment horizontal="right"/>
    </xf>
    <xf numFmtId="2" fontId="0" fillId="14" borderId="0" xfId="0" applyNumberFormat="1" applyFill="1"/>
    <xf numFmtId="0" fontId="0" fillId="14" borderId="0" xfId="0" applyFill="1"/>
    <xf numFmtId="49" fontId="40" fillId="14" borderId="0" xfId="0" applyNumberFormat="1" applyFont="1" applyFill="1" applyAlignment="1">
      <alignment wrapText="1"/>
    </xf>
    <xf numFmtId="49" fontId="40" fillId="14" borderId="0" xfId="0" applyNumberFormat="1" applyFont="1" applyFill="1"/>
    <xf numFmtId="49" fontId="0" fillId="14" borderId="0" xfId="0" applyNumberFormat="1" applyFill="1"/>
    <xf numFmtId="165" fontId="0" fillId="14" borderId="0" xfId="0" applyNumberFormat="1" applyFill="1"/>
    <xf numFmtId="49" fontId="40" fillId="14" borderId="0" xfId="0" quotePrefix="1" applyNumberFormat="1" applyFont="1" applyFill="1"/>
    <xf numFmtId="0" fontId="0" fillId="14" borderId="8" xfId="0" applyFill="1" applyBorder="1"/>
    <xf numFmtId="49" fontId="40" fillId="14" borderId="8" xfId="0" quotePrefix="1" applyNumberFormat="1" applyFont="1" applyFill="1" applyBorder="1"/>
    <xf numFmtId="49" fontId="0" fillId="14" borderId="0" xfId="0" applyNumberFormat="1" applyFill="1" applyAlignment="1">
      <alignment wrapText="1"/>
    </xf>
    <xf numFmtId="49" fontId="0" fillId="14" borderId="8" xfId="0" applyNumberFormat="1" applyFill="1" applyBorder="1"/>
    <xf numFmtId="0" fontId="40" fillId="14" borderId="0" xfId="0" applyFont="1" applyFill="1"/>
    <xf numFmtId="2" fontId="0" fillId="14" borderId="8" xfId="0" applyNumberFormat="1" applyFill="1" applyBorder="1"/>
    <xf numFmtId="49" fontId="8" fillId="0" borderId="0" xfId="0" applyNumberFormat="1" applyFont="1"/>
    <xf numFmtId="0" fontId="40" fillId="0" borderId="8" xfId="0" applyFont="1" applyBorder="1"/>
    <xf numFmtId="0" fontId="10" fillId="0" borderId="0" xfId="0" applyFont="1"/>
    <xf numFmtId="9" fontId="0" fillId="0" borderId="8" xfId="3" applyFont="1" applyBorder="1" applyAlignment="1">
      <alignment horizontal="right"/>
    </xf>
    <xf numFmtId="0" fontId="1" fillId="0" borderId="26" xfId="0" applyFont="1" applyBorder="1" applyAlignment="1">
      <alignment horizontal="center"/>
    </xf>
    <xf numFmtId="0" fontId="1" fillId="0" borderId="26" xfId="0" applyFont="1" applyBorder="1" applyAlignment="1">
      <alignment horizontal="center" vertical="top" wrapText="1"/>
    </xf>
    <xf numFmtId="0" fontId="0" fillId="0" borderId="23" xfId="0" applyBorder="1"/>
    <xf numFmtId="0" fontId="1" fillId="0" borderId="26" xfId="0" applyFont="1" applyBorder="1"/>
    <xf numFmtId="0" fontId="51" fillId="0" borderId="26" xfId="0" applyFont="1" applyBorder="1"/>
    <xf numFmtId="49" fontId="7" fillId="0" borderId="26" xfId="0" applyNumberFormat="1" applyFont="1" applyBorder="1" applyAlignment="1">
      <alignment horizontal="center" vertical="center" wrapText="1"/>
    </xf>
    <xf numFmtId="49" fontId="7" fillId="14" borderId="26" xfId="0" applyNumberFormat="1" applyFont="1" applyFill="1" applyBorder="1" applyAlignment="1">
      <alignment horizontal="center" vertical="center" wrapText="1"/>
    </xf>
    <xf numFmtId="0" fontId="52" fillId="14" borderId="26" xfId="0" applyFont="1" applyFill="1" applyBorder="1" applyAlignment="1">
      <alignment wrapText="1"/>
    </xf>
    <xf numFmtId="0" fontId="52" fillId="0" borderId="26" xfId="0" applyFont="1" applyBorder="1" applyAlignment="1">
      <alignment wrapText="1"/>
    </xf>
    <xf numFmtId="49" fontId="7" fillId="0" borderId="26" xfId="0" applyNumberFormat="1" applyFont="1" applyBorder="1" applyAlignment="1">
      <alignment wrapText="1"/>
    </xf>
    <xf numFmtId="49" fontId="7" fillId="14" borderId="26" xfId="0" applyNumberFormat="1" applyFont="1" applyFill="1" applyBorder="1" applyAlignment="1">
      <alignment wrapText="1"/>
    </xf>
    <xf numFmtId="0" fontId="1" fillId="0" borderId="26" xfId="0" quotePrefix="1" applyFont="1" applyBorder="1"/>
    <xf numFmtId="49" fontId="7" fillId="0" borderId="26" xfId="0" applyNumberFormat="1" applyFont="1" applyBorder="1"/>
    <xf numFmtId="49" fontId="0" fillId="0" borderId="27" xfId="0" applyNumberFormat="1" applyBorder="1"/>
    <xf numFmtId="49" fontId="0" fillId="0" borderId="28" xfId="0" applyNumberFormat="1" applyBorder="1"/>
    <xf numFmtId="2" fontId="0" fillId="0" borderId="28" xfId="0" applyNumberFormat="1" applyBorder="1"/>
    <xf numFmtId="0" fontId="10" fillId="0" borderId="0" xfId="0" applyFont="1" applyAlignment="1">
      <alignment horizontal="center"/>
    </xf>
    <xf numFmtId="2" fontId="10" fillId="0" borderId="0" xfId="0" applyNumberFormat="1" applyFont="1" applyAlignment="1">
      <alignment horizontal="center"/>
    </xf>
    <xf numFmtId="0" fontId="21" fillId="0" borderId="34" xfId="2" applyFont="1" applyBorder="1"/>
    <xf numFmtId="0" fontId="20" fillId="0" borderId="35" xfId="2" applyBorder="1"/>
    <xf numFmtId="0" fontId="21" fillId="0" borderId="34" xfId="2" applyFont="1" applyBorder="1" applyAlignment="1">
      <alignment wrapText="1"/>
    </xf>
    <xf numFmtId="0" fontId="21" fillId="0" borderId="35" xfId="2" applyFont="1" applyBorder="1"/>
    <xf numFmtId="0" fontId="23" fillId="0" borderId="36" xfId="2" applyFont="1" applyBorder="1"/>
    <xf numFmtId="0" fontId="20" fillId="0" borderId="37" xfId="2" applyBorder="1"/>
    <xf numFmtId="0" fontId="23" fillId="0" borderId="38" xfId="2" applyFont="1" applyBorder="1"/>
    <xf numFmtId="0" fontId="20" fillId="0" borderId="39" xfId="2" applyBorder="1"/>
    <xf numFmtId="0" fontId="22" fillId="0" borderId="38" xfId="2" applyFont="1" applyBorder="1"/>
    <xf numFmtId="0" fontId="23" fillId="0" borderId="39" xfId="2" applyFont="1" applyBorder="1"/>
    <xf numFmtId="0" fontId="22" fillId="0" borderId="39" xfId="2" applyFont="1" applyBorder="1"/>
    <xf numFmtId="0" fontId="25" fillId="0" borderId="38" xfId="2" applyFont="1" applyBorder="1"/>
    <xf numFmtId="0" fontId="20" fillId="0" borderId="38" xfId="2" applyBorder="1"/>
    <xf numFmtId="0" fontId="22" fillId="0" borderId="40" xfId="2" applyFont="1" applyBorder="1"/>
    <xf numFmtId="0" fontId="20" fillId="0" borderId="41" xfId="2" applyBorder="1"/>
    <xf numFmtId="0" fontId="20" fillId="0" borderId="40" xfId="2" applyBorder="1"/>
    <xf numFmtId="2" fontId="0" fillId="0" borderId="44" xfId="0" applyNumberFormat="1" applyBorder="1"/>
    <xf numFmtId="0" fontId="0" fillId="0" borderId="45" xfId="0" applyBorder="1"/>
    <xf numFmtId="2" fontId="0" fillId="0" borderId="46" xfId="0" applyNumberFormat="1" applyBorder="1"/>
    <xf numFmtId="0" fontId="0" fillId="0" borderId="0" xfId="0" applyFill="1"/>
    <xf numFmtId="0" fontId="0" fillId="0" borderId="0" xfId="0" applyAlignment="1"/>
    <xf numFmtId="0" fontId="28" fillId="7" borderId="0" xfId="0" applyFont="1" applyFill="1" applyAlignment="1">
      <alignment horizontal="center"/>
    </xf>
    <xf numFmtId="0" fontId="5" fillId="0" borderId="0" xfId="0" applyFont="1" applyAlignment="1">
      <alignment vertical="center" wrapText="1"/>
    </xf>
    <xf numFmtId="0" fontId="4" fillId="0" borderId="0" xfId="0" applyFont="1" applyAlignment="1">
      <alignment horizontal="left" vertical="top" wrapText="1"/>
    </xf>
    <xf numFmtId="0" fontId="1" fillId="14" borderId="26" xfId="0" applyFont="1" applyFill="1" applyBorder="1" applyAlignment="1">
      <alignment horizontal="center"/>
    </xf>
    <xf numFmtId="0" fontId="1" fillId="0" borderId="26" xfId="0" applyFont="1" applyBorder="1" applyAlignment="1">
      <alignment horizontal="center"/>
    </xf>
    <xf numFmtId="0" fontId="40" fillId="0" borderId="0" xfId="0" applyFont="1" applyAlignment="1">
      <alignment horizontal="center"/>
    </xf>
    <xf numFmtId="0" fontId="1" fillId="14" borderId="8" xfId="0" applyFont="1" applyFill="1" applyBorder="1" applyAlignment="1">
      <alignment horizontal="center"/>
    </xf>
    <xf numFmtId="0" fontId="1" fillId="0" borderId="8" xfId="0" applyFont="1" applyBorder="1" applyAlignment="1">
      <alignment horizontal="center"/>
    </xf>
    <xf numFmtId="0" fontId="8" fillId="0" borderId="0" xfId="0" applyFont="1" applyAlignment="1">
      <alignment horizontal="center"/>
    </xf>
    <xf numFmtId="0" fontId="1" fillId="0" borderId="27" xfId="0" applyFont="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27" fillId="0" borderId="40" xfId="2" applyFont="1" applyBorder="1" applyAlignment="1">
      <alignment wrapText="1"/>
    </xf>
    <xf numFmtId="0" fontId="20" fillId="0" borderId="43" xfId="2" applyBorder="1" applyAlignment="1">
      <alignment wrapText="1"/>
    </xf>
    <xf numFmtId="0" fontId="20" fillId="0" borderId="41" xfId="2" applyBorder="1" applyAlignment="1">
      <alignment wrapText="1"/>
    </xf>
    <xf numFmtId="0" fontId="21" fillId="0" borderId="24" xfId="2" applyFont="1" applyBorder="1" applyAlignment="1">
      <alignment wrapText="1"/>
    </xf>
    <xf numFmtId="0" fontId="20" fillId="0" borderId="30" xfId="2" applyBorder="1" applyAlignment="1">
      <alignment wrapText="1"/>
    </xf>
    <xf numFmtId="0" fontId="20" fillId="0" borderId="25" xfId="2" applyBorder="1" applyAlignment="1">
      <alignment wrapText="1"/>
    </xf>
    <xf numFmtId="0" fontId="22" fillId="0" borderId="31" xfId="2" applyFont="1" applyBorder="1" applyAlignment="1">
      <alignment wrapText="1"/>
    </xf>
    <xf numFmtId="0" fontId="20" fillId="0" borderId="32" xfId="2" applyBorder="1" applyAlignment="1">
      <alignment wrapText="1"/>
    </xf>
    <xf numFmtId="0" fontId="20" fillId="0" borderId="33" xfId="2" applyBorder="1" applyAlignment="1">
      <alignment wrapText="1"/>
    </xf>
    <xf numFmtId="0" fontId="22" fillId="0" borderId="2" xfId="2" applyFont="1" applyBorder="1" applyAlignment="1">
      <alignment wrapText="1"/>
    </xf>
    <xf numFmtId="0" fontId="20" fillId="0" borderId="4" xfId="2" applyBorder="1" applyAlignment="1">
      <alignment wrapText="1"/>
    </xf>
    <xf numFmtId="0" fontId="20" fillId="0" borderId="3" xfId="2" applyBorder="1" applyAlignment="1">
      <alignment wrapText="1"/>
    </xf>
    <xf numFmtId="0" fontId="26" fillId="0" borderId="38" xfId="2" applyFont="1" applyBorder="1" applyAlignment="1">
      <alignment wrapText="1"/>
    </xf>
    <xf numFmtId="0" fontId="20" fillId="0" borderId="42" xfId="2" applyBorder="1" applyAlignment="1">
      <alignment wrapText="1"/>
    </xf>
    <xf numFmtId="0" fontId="20" fillId="0" borderId="39" xfId="2" applyBorder="1" applyAlignment="1">
      <alignment wrapText="1"/>
    </xf>
    <xf numFmtId="0" fontId="27" fillId="0" borderId="38" xfId="2" applyFont="1" applyBorder="1" applyAlignment="1">
      <alignment wrapText="1"/>
    </xf>
    <xf numFmtId="0" fontId="0" fillId="0" borderId="0" xfId="0" applyAlignment="1">
      <alignment horizontal="center"/>
    </xf>
    <xf numFmtId="0" fontId="14" fillId="8" borderId="0" xfId="0" applyFont="1" applyFill="1" applyAlignment="1">
      <alignment horizontal="center"/>
    </xf>
  </cellXfs>
  <cellStyles count="6">
    <cellStyle name="Hyperlink" xfId="1" builtinId="8"/>
    <cellStyle name="Neutral" xfId="4" builtinId="28"/>
    <cellStyle name="Normal" xfId="0" builtinId="0"/>
    <cellStyle name="Normal 2" xfId="2"/>
    <cellStyle name="Normale 2" xfId="5"/>
    <cellStyle name="Percent" xfId="3" builtinId="5"/>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22</xdr:col>
      <xdr:colOff>514350</xdr:colOff>
      <xdr:row>0</xdr:row>
      <xdr:rowOff>123825</xdr:rowOff>
    </xdr:from>
    <xdr:to>
      <xdr:col>41</xdr:col>
      <xdr:colOff>288141</xdr:colOff>
      <xdr:row>34</xdr:row>
      <xdr:rowOff>111674</xdr:rowOff>
    </xdr:to>
    <xdr:pic>
      <xdr:nvPicPr>
        <xdr:cNvPr id="2" name="Picture 1">
          <a:extLst>
            <a:ext uri="{FF2B5EF4-FFF2-40B4-BE49-F238E27FC236}">
              <a16:creationId xmlns:a16="http://schemas.microsoft.com/office/drawing/2014/main" id="{1DA69F3C-5356-4CB0-9B8A-36FB2F66B3F9}"/>
            </a:ext>
          </a:extLst>
        </xdr:cNvPr>
        <xdr:cNvPicPr>
          <a:picLocks noChangeAspect="1"/>
        </xdr:cNvPicPr>
      </xdr:nvPicPr>
      <xdr:blipFill>
        <a:blip xmlns:r="http://schemas.openxmlformats.org/officeDocument/2006/relationships" r:embed="rId1"/>
        <a:stretch>
          <a:fillRect/>
        </a:stretch>
      </xdr:blipFill>
      <xdr:spPr>
        <a:xfrm>
          <a:off x="18688050" y="123825"/>
          <a:ext cx="11352381" cy="6485714"/>
        </a:xfrm>
        <a:prstGeom prst="rect">
          <a:avLst/>
        </a:prstGeom>
      </xdr:spPr>
    </xdr:pic>
    <xdr:clientData/>
  </xdr:twoCellAnchor>
  <xdr:twoCellAnchor editAs="oneCell">
    <xdr:from>
      <xdr:col>23</xdr:col>
      <xdr:colOff>3629</xdr:colOff>
      <xdr:row>38</xdr:row>
      <xdr:rowOff>120650</xdr:rowOff>
    </xdr:from>
    <xdr:to>
      <xdr:col>35</xdr:col>
      <xdr:colOff>399086</xdr:colOff>
      <xdr:row>73</xdr:row>
      <xdr:rowOff>17621</xdr:rowOff>
    </xdr:to>
    <xdr:pic>
      <xdr:nvPicPr>
        <xdr:cNvPr id="3" name="Picture 2">
          <a:extLst>
            <a:ext uri="{FF2B5EF4-FFF2-40B4-BE49-F238E27FC236}">
              <a16:creationId xmlns:a16="http://schemas.microsoft.com/office/drawing/2014/main" id="{582B26B3-CA7D-4FA7-B375-2154640E1CDA}"/>
            </a:ext>
          </a:extLst>
        </xdr:cNvPr>
        <xdr:cNvPicPr>
          <a:picLocks noChangeAspect="1"/>
        </xdr:cNvPicPr>
      </xdr:nvPicPr>
      <xdr:blipFill>
        <a:blip xmlns:r="http://schemas.openxmlformats.org/officeDocument/2006/relationships" r:embed="rId2"/>
        <a:stretch>
          <a:fillRect/>
        </a:stretch>
      </xdr:blipFill>
      <xdr:spPr>
        <a:xfrm>
          <a:off x="18835915" y="6788150"/>
          <a:ext cx="7752839" cy="6212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1280433</xdr:colOff>
      <xdr:row>118</xdr:row>
      <xdr:rowOff>12248</xdr:rowOff>
    </xdr:from>
    <xdr:to>
      <xdr:col>7</xdr:col>
      <xdr:colOff>276771</xdr:colOff>
      <xdr:row>143</xdr:row>
      <xdr:rowOff>29138</xdr:rowOff>
    </xdr:to>
    <xdr:pic>
      <xdr:nvPicPr>
        <xdr:cNvPr id="2" name="Picture 1">
          <a:extLst>
            <a:ext uri="{FF2B5EF4-FFF2-40B4-BE49-F238E27FC236}">
              <a16:creationId xmlns:a16="http://schemas.microsoft.com/office/drawing/2014/main" id="{76E385A6-6D1A-46B5-98A1-B5CECC13DBB5}"/>
            </a:ext>
          </a:extLst>
        </xdr:cNvPr>
        <xdr:cNvPicPr>
          <a:picLocks noChangeAspect="1"/>
        </xdr:cNvPicPr>
      </xdr:nvPicPr>
      <xdr:blipFill>
        <a:blip xmlns:r="http://schemas.openxmlformats.org/officeDocument/2006/relationships" r:embed="rId1"/>
        <a:stretch>
          <a:fillRect/>
        </a:stretch>
      </xdr:blipFill>
      <xdr:spPr>
        <a:xfrm>
          <a:off x="7893958" y="22859548"/>
          <a:ext cx="5355863" cy="4544440"/>
        </a:xfrm>
        <a:prstGeom prst="rect">
          <a:avLst/>
        </a:prstGeom>
      </xdr:spPr>
    </xdr:pic>
    <xdr:clientData/>
  </xdr:twoCellAnchor>
  <xdr:twoCellAnchor editAs="oneCell">
    <xdr:from>
      <xdr:col>0</xdr:col>
      <xdr:colOff>134938</xdr:colOff>
      <xdr:row>106</xdr:row>
      <xdr:rowOff>102214</xdr:rowOff>
    </xdr:from>
    <xdr:to>
      <xdr:col>5</xdr:col>
      <xdr:colOff>240689</xdr:colOff>
      <xdr:row>197</xdr:row>
      <xdr:rowOff>25535</xdr:rowOff>
    </xdr:to>
    <xdr:pic>
      <xdr:nvPicPr>
        <xdr:cNvPr id="3" name="Picture 2">
          <a:extLst>
            <a:ext uri="{FF2B5EF4-FFF2-40B4-BE49-F238E27FC236}">
              <a16:creationId xmlns:a16="http://schemas.microsoft.com/office/drawing/2014/main" id="{AC24EF2B-96FA-4F01-ADFD-E86040CE0A24}"/>
            </a:ext>
          </a:extLst>
        </xdr:cNvPr>
        <xdr:cNvPicPr>
          <a:picLocks noChangeAspect="1"/>
        </xdr:cNvPicPr>
      </xdr:nvPicPr>
      <xdr:blipFill>
        <a:blip xmlns:r="http://schemas.openxmlformats.org/officeDocument/2006/relationships" r:embed="rId2"/>
        <a:stretch>
          <a:fillRect/>
        </a:stretch>
      </xdr:blipFill>
      <xdr:spPr>
        <a:xfrm rot="5400000">
          <a:off x="-4701447" y="25620549"/>
          <a:ext cx="16388871" cy="6716101"/>
        </a:xfrm>
        <a:prstGeom prst="rect">
          <a:avLst/>
        </a:prstGeom>
      </xdr:spPr>
    </xdr:pic>
    <xdr:clientData/>
  </xdr:twoCellAnchor>
  <xdr:twoCellAnchor>
    <xdr:from>
      <xdr:col>2</xdr:col>
      <xdr:colOff>841375</xdr:colOff>
      <xdr:row>150</xdr:row>
      <xdr:rowOff>111125</xdr:rowOff>
    </xdr:from>
    <xdr:to>
      <xdr:col>3</xdr:col>
      <xdr:colOff>127000</xdr:colOff>
      <xdr:row>153</xdr:row>
      <xdr:rowOff>103187</xdr:rowOff>
    </xdr:to>
    <xdr:sp macro="" textlink="">
      <xdr:nvSpPr>
        <xdr:cNvPr id="4" name="Oval 3">
          <a:extLst>
            <a:ext uri="{FF2B5EF4-FFF2-40B4-BE49-F238E27FC236}">
              <a16:creationId xmlns:a16="http://schemas.microsoft.com/office/drawing/2014/main" id="{39A066D3-1780-4EAF-9E7A-B6AB33DFB957}"/>
            </a:ext>
          </a:extLst>
        </xdr:cNvPr>
        <xdr:cNvSpPr/>
      </xdr:nvSpPr>
      <xdr:spPr>
        <a:xfrm>
          <a:off x="2873375" y="28752800"/>
          <a:ext cx="755650" cy="53816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731838</xdr:colOff>
      <xdr:row>189</xdr:row>
      <xdr:rowOff>152399</xdr:rowOff>
    </xdr:from>
    <xdr:to>
      <xdr:col>3</xdr:col>
      <xdr:colOff>17463</xdr:colOff>
      <xdr:row>192</xdr:row>
      <xdr:rowOff>144462</xdr:rowOff>
    </xdr:to>
    <xdr:sp macro="" textlink="">
      <xdr:nvSpPr>
        <xdr:cNvPr id="5" name="Oval 4">
          <a:extLst>
            <a:ext uri="{FF2B5EF4-FFF2-40B4-BE49-F238E27FC236}">
              <a16:creationId xmlns:a16="http://schemas.microsoft.com/office/drawing/2014/main" id="{4C081BD6-76D3-4AD0-A806-32AD3424C70D}"/>
            </a:ext>
          </a:extLst>
        </xdr:cNvPr>
        <xdr:cNvSpPr/>
      </xdr:nvSpPr>
      <xdr:spPr>
        <a:xfrm>
          <a:off x="2763838" y="35852099"/>
          <a:ext cx="758825" cy="531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10</xdr:col>
      <xdr:colOff>1088391</xdr:colOff>
      <xdr:row>73</xdr:row>
      <xdr:rowOff>43389</xdr:rowOff>
    </xdr:from>
    <xdr:to>
      <xdr:col>23</xdr:col>
      <xdr:colOff>466662</xdr:colOff>
      <xdr:row>111</xdr:row>
      <xdr:rowOff>10681</xdr:rowOff>
    </xdr:to>
    <xdr:pic>
      <xdr:nvPicPr>
        <xdr:cNvPr id="6" name="Picture 5">
          <a:extLst>
            <a:ext uri="{FF2B5EF4-FFF2-40B4-BE49-F238E27FC236}">
              <a16:creationId xmlns:a16="http://schemas.microsoft.com/office/drawing/2014/main" id="{CC411D4C-29D0-4BD9-BC71-D977539EA06E}"/>
            </a:ext>
          </a:extLst>
        </xdr:cNvPr>
        <xdr:cNvPicPr>
          <a:picLocks noChangeAspect="1"/>
        </xdr:cNvPicPr>
      </xdr:nvPicPr>
      <xdr:blipFill>
        <a:blip xmlns:r="http://schemas.openxmlformats.org/officeDocument/2006/relationships" r:embed="rId3"/>
        <a:stretch>
          <a:fillRect/>
        </a:stretch>
      </xdr:blipFill>
      <xdr:spPr>
        <a:xfrm>
          <a:off x="18195291" y="14010214"/>
          <a:ext cx="13246671" cy="7584117"/>
        </a:xfrm>
        <a:prstGeom prst="rect">
          <a:avLst/>
        </a:prstGeom>
      </xdr:spPr>
    </xdr:pic>
    <xdr:clientData/>
  </xdr:twoCellAnchor>
  <xdr:twoCellAnchor editAs="oneCell">
    <xdr:from>
      <xdr:col>28</xdr:col>
      <xdr:colOff>384174</xdr:colOff>
      <xdr:row>74</xdr:row>
      <xdr:rowOff>68035</xdr:rowOff>
    </xdr:from>
    <xdr:to>
      <xdr:col>38</xdr:col>
      <xdr:colOff>190</xdr:colOff>
      <xdr:row>102</xdr:row>
      <xdr:rowOff>162561</xdr:rowOff>
    </xdr:to>
    <xdr:pic>
      <xdr:nvPicPr>
        <xdr:cNvPr id="7" name="Picture 6">
          <a:extLst>
            <a:ext uri="{FF2B5EF4-FFF2-40B4-BE49-F238E27FC236}">
              <a16:creationId xmlns:a16="http://schemas.microsoft.com/office/drawing/2014/main" id="{9715C243-60B4-4949-86B4-49741B493A51}"/>
            </a:ext>
          </a:extLst>
        </xdr:cNvPr>
        <xdr:cNvPicPr>
          <a:picLocks noChangeAspect="1"/>
        </xdr:cNvPicPr>
      </xdr:nvPicPr>
      <xdr:blipFill>
        <a:blip xmlns:r="http://schemas.openxmlformats.org/officeDocument/2006/relationships" r:embed="rId4"/>
        <a:stretch>
          <a:fillRect/>
        </a:stretch>
      </xdr:blipFill>
      <xdr:spPr>
        <a:xfrm>
          <a:off x="35083749" y="14209485"/>
          <a:ext cx="5702491" cy="5907951"/>
        </a:xfrm>
        <a:prstGeom prst="rect">
          <a:avLst/>
        </a:prstGeom>
      </xdr:spPr>
    </xdr:pic>
    <xdr:clientData/>
  </xdr:twoCellAnchor>
  <xdr:twoCellAnchor editAs="oneCell">
    <xdr:from>
      <xdr:col>0</xdr:col>
      <xdr:colOff>0</xdr:colOff>
      <xdr:row>204</xdr:row>
      <xdr:rowOff>0</xdr:rowOff>
    </xdr:from>
    <xdr:to>
      <xdr:col>5</xdr:col>
      <xdr:colOff>1002803</xdr:colOff>
      <xdr:row>230</xdr:row>
      <xdr:rowOff>3049</xdr:rowOff>
    </xdr:to>
    <xdr:pic>
      <xdr:nvPicPr>
        <xdr:cNvPr id="8" name="Picture 7">
          <a:extLst>
            <a:ext uri="{FF2B5EF4-FFF2-40B4-BE49-F238E27FC236}">
              <a16:creationId xmlns:a16="http://schemas.microsoft.com/office/drawing/2014/main" id="{3E8D1AB4-BA33-4BF5-8174-B6C8E5A1FE65}"/>
            </a:ext>
          </a:extLst>
        </xdr:cNvPr>
        <xdr:cNvPicPr>
          <a:picLocks noChangeAspect="1"/>
        </xdr:cNvPicPr>
      </xdr:nvPicPr>
      <xdr:blipFill>
        <a:blip xmlns:r="http://schemas.openxmlformats.org/officeDocument/2006/relationships" r:embed="rId5"/>
        <a:stretch>
          <a:fillRect/>
        </a:stretch>
      </xdr:blipFill>
      <xdr:spPr>
        <a:xfrm>
          <a:off x="0" y="38423850"/>
          <a:ext cx="7613153" cy="4717924"/>
        </a:xfrm>
        <a:prstGeom prst="rect">
          <a:avLst/>
        </a:prstGeom>
      </xdr:spPr>
    </xdr:pic>
    <xdr:clientData/>
  </xdr:twoCellAnchor>
  <xdr:twoCellAnchor editAs="oneCell">
    <xdr:from>
      <xdr:col>0</xdr:col>
      <xdr:colOff>0</xdr:colOff>
      <xdr:row>236</xdr:row>
      <xdr:rowOff>0</xdr:rowOff>
    </xdr:from>
    <xdr:to>
      <xdr:col>4</xdr:col>
      <xdr:colOff>105865</xdr:colOff>
      <xdr:row>279</xdr:row>
      <xdr:rowOff>41214</xdr:rowOff>
    </xdr:to>
    <xdr:pic>
      <xdr:nvPicPr>
        <xdr:cNvPr id="9" name="Picture 8">
          <a:extLst>
            <a:ext uri="{FF2B5EF4-FFF2-40B4-BE49-F238E27FC236}">
              <a16:creationId xmlns:a16="http://schemas.microsoft.com/office/drawing/2014/main" id="{4596459C-4A6E-4F19-9FD5-82EBF4793EE2}"/>
            </a:ext>
          </a:extLst>
        </xdr:cNvPr>
        <xdr:cNvPicPr>
          <a:picLocks noChangeAspect="1"/>
        </xdr:cNvPicPr>
      </xdr:nvPicPr>
      <xdr:blipFill>
        <a:blip xmlns:r="http://schemas.openxmlformats.org/officeDocument/2006/relationships" r:embed="rId6"/>
        <a:stretch>
          <a:fillRect/>
        </a:stretch>
      </xdr:blipFill>
      <xdr:spPr>
        <a:xfrm>
          <a:off x="0" y="44243625"/>
          <a:ext cx="5792290" cy="7918389"/>
        </a:xfrm>
        <a:prstGeom prst="rect">
          <a:avLst/>
        </a:prstGeom>
      </xdr:spPr>
    </xdr:pic>
    <xdr:clientData/>
  </xdr:twoCellAnchor>
  <xdr:twoCellAnchor>
    <xdr:from>
      <xdr:col>0</xdr:col>
      <xdr:colOff>0</xdr:colOff>
      <xdr:row>273</xdr:row>
      <xdr:rowOff>63956</xdr:rowOff>
    </xdr:from>
    <xdr:to>
      <xdr:col>4</xdr:col>
      <xdr:colOff>180067</xdr:colOff>
      <xdr:row>274</xdr:row>
      <xdr:rowOff>125642</xdr:rowOff>
    </xdr:to>
    <xdr:sp macro="" textlink="">
      <xdr:nvSpPr>
        <xdr:cNvPr id="10" name="Rectangle 9">
          <a:extLst>
            <a:ext uri="{FF2B5EF4-FFF2-40B4-BE49-F238E27FC236}">
              <a16:creationId xmlns:a16="http://schemas.microsoft.com/office/drawing/2014/main" id="{90E106EC-6BF1-4203-AA14-BF3C0504620E}"/>
            </a:ext>
          </a:extLst>
        </xdr:cNvPr>
        <xdr:cNvSpPr/>
      </xdr:nvSpPr>
      <xdr:spPr>
        <a:xfrm>
          <a:off x="0" y="51102081"/>
          <a:ext cx="5869667" cy="236311"/>
        </a:xfrm>
        <a:prstGeom prst="rect">
          <a:avLst/>
        </a:prstGeom>
        <a:solidFill>
          <a:srgbClr val="FFC000">
            <a:alpha val="32941"/>
          </a:srgb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16</xdr:col>
      <xdr:colOff>456291</xdr:colOff>
      <xdr:row>13</xdr:row>
      <xdr:rowOff>47171</xdr:rowOff>
    </xdr:from>
    <xdr:to>
      <xdr:col>30</xdr:col>
      <xdr:colOff>101848</xdr:colOff>
      <xdr:row>50</xdr:row>
      <xdr:rowOff>11403</xdr:rowOff>
    </xdr:to>
    <xdr:pic>
      <xdr:nvPicPr>
        <xdr:cNvPr id="11" name="Picture 10">
          <a:extLst>
            <a:ext uri="{FF2B5EF4-FFF2-40B4-BE49-F238E27FC236}">
              <a16:creationId xmlns:a16="http://schemas.microsoft.com/office/drawing/2014/main" id="{DE581C8D-554A-4F17-8389-A0D26F705753}"/>
            </a:ext>
          </a:extLst>
        </xdr:cNvPr>
        <xdr:cNvPicPr>
          <a:picLocks noChangeAspect="1"/>
        </xdr:cNvPicPr>
      </xdr:nvPicPr>
      <xdr:blipFill>
        <a:blip xmlns:r="http://schemas.openxmlformats.org/officeDocument/2006/relationships" r:embed="rId7"/>
        <a:stretch>
          <a:fillRect/>
        </a:stretch>
      </xdr:blipFill>
      <xdr:spPr>
        <a:xfrm>
          <a:off x="27164391" y="2936421"/>
          <a:ext cx="8856232" cy="68666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er/OneDrive/Documents/JRC_03_2021/LAFO/Results/NAI_unece%20and%20O'bri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I&amp;TF"/>
      <sheetName val="NAI_Comparison"/>
      <sheetName val="Harvest_Comparison"/>
      <sheetName val="net increment_UNECE"/>
      <sheetName val="missing countries"/>
      <sheetName val="FAWS areas"/>
    </sheetNames>
    <sheetDataSet>
      <sheetData sheetId="0" refreshError="1"/>
      <sheetData sheetId="1" refreshError="1"/>
      <sheetData sheetId="2" refreshError="1"/>
      <sheetData sheetId="3"/>
      <sheetData sheetId="4" refreshError="1"/>
      <sheetData sheetId="5" refreshError="1"/>
    </sheetDataSet>
  </externalBook>
</externalLink>
</file>

<file path=xl/persons/person.xml><?xml version="1.0" encoding="utf-8"?>
<personList xmlns="http://schemas.microsoft.com/office/spreadsheetml/2018/threadedcomments" xmlns:x="http://schemas.openxmlformats.org/spreadsheetml/2006/main">
  <person displayName="Valeria De Laurentiis" id="{953E3AD1-9D1C-4DD4-AC3C-CFCFF2DA9501}" userId="Valeria De Laurentiis" providerId="None"/>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82" dT="2020-12-22T11:06:16.66" personId="{953E3AD1-9D1C-4DD4-AC3C-CFCFF2DA9501}" id="{987E89C5-9285-4729-880C-A915B21C39C7}">
    <text>to be considered as sugarcane (see sheet Table A.1.2)</text>
  </threadedComment>
</ThreadedComments>
</file>

<file path=xl/threadedComments/threadedComment2.xml><?xml version="1.0" encoding="utf-8"?>
<ThreadedComments xmlns="http://schemas.microsoft.com/office/spreadsheetml/2018/threadedcomments" xmlns:x="http://schemas.openxmlformats.org/spreadsheetml/2006/main">
  <threadedComment ref="E12" dT="2021-02-09T11:42:19.15" personId="{953E3AD1-9D1C-4DD4-AC3C-CFCFF2DA9501}" id="{3F8B3DA6-9DD4-4891-A476-7F6476B85F6B}">
    <text>calculated by dividing the volume and the weight imported by the EU28 from the wolrd reported in UN comtrade</text>
  </threadedComment>
</ThreadedComments>
</file>

<file path=xl/threadedComments/threadedComment3.xml><?xml version="1.0" encoding="utf-8"?>
<ThreadedComments xmlns="http://schemas.microsoft.com/office/spreadsheetml/2018/threadedcomments" xmlns:x="http://schemas.openxmlformats.org/spreadsheetml/2006/main">
  <threadedComment ref="H48" dT="2020-10-16T10:06:32.48" personId="{953E3AD1-9D1C-4DD4-AC3C-CFCFF2DA9501}" id="{30C3537B-6ECB-4F52-AEE9-1783EBBED9B0}">
    <text>(considering that 12% of weight is shell)</text>
  </threadedComment>
  <threadedComment ref="D75" dT="2020-10-20T10:46:33.71" personId="{953E3AD1-9D1C-4DD4-AC3C-CFCFF2DA9501}" id="{DD6D9368-DF08-48DF-8B3B-5C0111B4687E}">
    <text>not included in the representative products but included in the model (inside code 4103), so it is correct not to assing the full economic value to meat and offals to avoid double counting.</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sciencedirect.com/science/article/pii/S0048969717325378"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s-gdv.de/tis_e/ware/getreide/reis/reis.htm/" TargetMode="External"/><Relationship Id="rId13" Type="http://schemas.openxmlformats.org/officeDocument/2006/relationships/hyperlink" Target="https://www.tis-gdv.de/tis_e/ware/futter/expeller/baumwoll/baumwoll.htm/" TargetMode="External"/><Relationship Id="rId3" Type="http://schemas.openxmlformats.org/officeDocument/2006/relationships/hyperlink" Target="https://www.tis-gdv.de/tis_e/ware/getreide/weizen/weizen.htm/" TargetMode="External"/><Relationship Id="rId7" Type="http://schemas.openxmlformats.org/officeDocument/2006/relationships/hyperlink" Target="https://www.tis-gdv.de/tis_e/ware/getreide/mais/mais.htm/" TargetMode="External"/><Relationship Id="rId12" Type="http://schemas.openxmlformats.org/officeDocument/2006/relationships/hyperlink" Target="https://www.tis-gdv.de/tis_e/ware/futter/pellets/luzerne/luzerne.htm/" TargetMode="External"/><Relationship Id="rId2" Type="http://schemas.openxmlformats.org/officeDocument/2006/relationships/hyperlink" Target="https://www.tis-gdv.de/tis_e/ware/getreide/weizen/weizen.htm/" TargetMode="External"/><Relationship Id="rId16" Type="http://schemas.openxmlformats.org/officeDocument/2006/relationships/printerSettings" Target="../printerSettings/printerSettings10.bin"/><Relationship Id="rId1" Type="http://schemas.openxmlformats.org/officeDocument/2006/relationships/hyperlink" Target="https://www.tis-gdv.de/tis_e/ware/getreide/weizen/weizen.htm/" TargetMode="External"/><Relationship Id="rId6" Type="http://schemas.openxmlformats.org/officeDocument/2006/relationships/hyperlink" Target="https://www.tis-gdv.de/tis_e/ware/getreide/mais/mais.htm/" TargetMode="External"/><Relationship Id="rId11" Type="http://schemas.openxmlformats.org/officeDocument/2006/relationships/hyperlink" Target="https://www.tis-gdv.de/tis_e/ware/futter/pellets/luzerne/luzerne.htm/" TargetMode="External"/><Relationship Id="rId5" Type="http://schemas.openxmlformats.org/officeDocument/2006/relationships/hyperlink" Target="https://www.tis-gdv.de/tis_e/ware/getreide/mais/mais.htm/" TargetMode="External"/><Relationship Id="rId15" Type="http://schemas.openxmlformats.org/officeDocument/2006/relationships/hyperlink" Target="https://frida.fooddata.dk/food/764?lang=en" TargetMode="External"/><Relationship Id="rId10" Type="http://schemas.openxmlformats.org/officeDocument/2006/relationships/hyperlink" Target="https://www.tis-gdv.de/tis_e/ware/getreide/gerste/gerste.htm/" TargetMode="External"/><Relationship Id="rId4" Type="http://schemas.openxmlformats.org/officeDocument/2006/relationships/hyperlink" Target="https://www.tis-gdv.de/tis_e/ware/getreide/mais/mais.htm/" TargetMode="External"/><Relationship Id="rId9" Type="http://schemas.openxmlformats.org/officeDocument/2006/relationships/hyperlink" Target="https://www.tis-gdv.de/tis_e/ware/oelsaat/sojabohn/sojabohn.htm/" TargetMode="External"/><Relationship Id="rId14" Type="http://schemas.openxmlformats.org/officeDocument/2006/relationships/hyperlink" Target="https://frida.fooddata.dk/food/67?lang=en"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tis-gdv.de/tis_e/ware/oelsaat/sojabohn/sojabohn.htm/" TargetMode="External"/><Relationship Id="rId2" Type="http://schemas.openxmlformats.org/officeDocument/2006/relationships/hyperlink" Target="https://www.tis-gdv.de/tis_e/ware/getreide/mais/mais.htm/" TargetMode="External"/><Relationship Id="rId1" Type="http://schemas.openxmlformats.org/officeDocument/2006/relationships/hyperlink" Target="https://www.tis-gdv.de/tis_e/ware/getreide/weizen/weizen.htm/" TargetMode="External"/><Relationship Id="rId5" Type="http://schemas.openxmlformats.org/officeDocument/2006/relationships/printerSettings" Target="../printerSettings/printerSettings11.bin"/><Relationship Id="rId4" Type="http://schemas.openxmlformats.org/officeDocument/2006/relationships/hyperlink" Target="https://frida.fooddata.dk/food/764?lang=en"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hyperlink" Target="https://www.sciencedirect.com/science/article/pii/S0921800907004053"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doi.org/10.1016/j.jenvman.2012.06.02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2"/>
  <sheetViews>
    <sheetView tabSelected="1" workbookViewId="0"/>
  </sheetViews>
  <sheetFormatPr defaultRowHeight="14.4" x14ac:dyDescent="0.3"/>
  <cols>
    <col min="1" max="1" width="11.5546875" customWidth="1"/>
  </cols>
  <sheetData>
    <row r="1" spans="1:2" s="7" customFormat="1" ht="35.4" x14ac:dyDescent="0.3">
      <c r="A1" s="8" t="s">
        <v>0</v>
      </c>
    </row>
    <row r="3" spans="1:2" ht="35.4" x14ac:dyDescent="0.3">
      <c r="A3" s="7" t="s">
        <v>1</v>
      </c>
    </row>
    <row r="5" spans="1:2" ht="15.6" x14ac:dyDescent="0.3">
      <c r="A5" s="21" t="s">
        <v>2</v>
      </c>
    </row>
    <row r="7" spans="1:2" x14ac:dyDescent="0.3">
      <c r="A7" s="20" t="s">
        <v>3</v>
      </c>
      <c r="B7" t="s">
        <v>4</v>
      </c>
    </row>
    <row r="8" spans="1:2" x14ac:dyDescent="0.3">
      <c r="A8" s="20" t="s">
        <v>5</v>
      </c>
      <c r="B8" t="s">
        <v>6</v>
      </c>
    </row>
    <row r="9" spans="1:2" x14ac:dyDescent="0.3">
      <c r="A9" s="20" t="s">
        <v>7</v>
      </c>
      <c r="B9" t="s">
        <v>8</v>
      </c>
    </row>
    <row r="10" spans="1:2" x14ac:dyDescent="0.3">
      <c r="A10" s="20" t="s">
        <v>9</v>
      </c>
      <c r="B10" t="s">
        <v>10</v>
      </c>
    </row>
    <row r="11" spans="1:2" x14ac:dyDescent="0.3">
      <c r="A11" s="20" t="s">
        <v>11</v>
      </c>
      <c r="B11" t="s">
        <v>12</v>
      </c>
    </row>
    <row r="12" spans="1:2" x14ac:dyDescent="0.3">
      <c r="A12" s="20" t="s">
        <v>13</v>
      </c>
      <c r="B12" t="s">
        <v>14</v>
      </c>
    </row>
    <row r="13" spans="1:2" x14ac:dyDescent="0.3">
      <c r="A13" s="20" t="s">
        <v>15</v>
      </c>
      <c r="B13" t="s">
        <v>16</v>
      </c>
    </row>
    <row r="14" spans="1:2" x14ac:dyDescent="0.3">
      <c r="A14" s="20" t="s">
        <v>17</v>
      </c>
      <c r="B14" t="s">
        <v>18</v>
      </c>
    </row>
    <row r="15" spans="1:2" x14ac:dyDescent="0.3">
      <c r="A15" s="20" t="s">
        <v>19</v>
      </c>
      <c r="B15" t="s">
        <v>20</v>
      </c>
    </row>
    <row r="16" spans="1:2" x14ac:dyDescent="0.3">
      <c r="A16" s="20" t="s">
        <v>21</v>
      </c>
      <c r="B16" t="s">
        <v>22</v>
      </c>
    </row>
    <row r="17" spans="1:2" x14ac:dyDescent="0.3">
      <c r="A17" s="20" t="s">
        <v>23</v>
      </c>
      <c r="B17" t="s">
        <v>24</v>
      </c>
    </row>
    <row r="18" spans="1:2" x14ac:dyDescent="0.3">
      <c r="A18" s="20" t="s">
        <v>25</v>
      </c>
      <c r="B18" t="s">
        <v>26</v>
      </c>
    </row>
    <row r="19" spans="1:2" x14ac:dyDescent="0.3">
      <c r="A19" s="20" t="s">
        <v>27</v>
      </c>
      <c r="B19" t="s">
        <v>28</v>
      </c>
    </row>
    <row r="20" spans="1:2" x14ac:dyDescent="0.3">
      <c r="A20" s="20" t="s">
        <v>29</v>
      </c>
      <c r="B20" t="s">
        <v>30</v>
      </c>
    </row>
    <row r="21" spans="1:2" x14ac:dyDescent="0.3">
      <c r="A21" s="20" t="s">
        <v>31</v>
      </c>
      <c r="B21" t="s">
        <v>32</v>
      </c>
    </row>
    <row r="22" spans="1:2" x14ac:dyDescent="0.3">
      <c r="A22" s="20" t="s">
        <v>33</v>
      </c>
      <c r="B22" t="s">
        <v>34</v>
      </c>
    </row>
    <row r="23" spans="1:2" x14ac:dyDescent="0.3">
      <c r="A23" s="20" t="s">
        <v>35</v>
      </c>
      <c r="B23" t="s">
        <v>36</v>
      </c>
    </row>
    <row r="24" spans="1:2" x14ac:dyDescent="0.3">
      <c r="A24" s="20" t="s">
        <v>37</v>
      </c>
      <c r="B24" t="s">
        <v>38</v>
      </c>
    </row>
    <row r="25" spans="1:2" x14ac:dyDescent="0.3">
      <c r="A25" s="20" t="s">
        <v>39</v>
      </c>
      <c r="B25" t="s">
        <v>40</v>
      </c>
    </row>
    <row r="26" spans="1:2" x14ac:dyDescent="0.3">
      <c r="A26" s="20" t="s">
        <v>41</v>
      </c>
      <c r="B26" t="s">
        <v>42</v>
      </c>
    </row>
    <row r="27" spans="1:2" x14ac:dyDescent="0.3">
      <c r="A27" s="20" t="s">
        <v>43</v>
      </c>
      <c r="B27" t="s">
        <v>44</v>
      </c>
    </row>
    <row r="28" spans="1:2" x14ac:dyDescent="0.3">
      <c r="A28" s="20" t="s">
        <v>45</v>
      </c>
      <c r="B28" t="s">
        <v>46</v>
      </c>
    </row>
    <row r="29" spans="1:2" x14ac:dyDescent="0.3">
      <c r="A29" s="20" t="s">
        <v>47</v>
      </c>
      <c r="B29" t="s">
        <v>48</v>
      </c>
    </row>
    <row r="30" spans="1:2" x14ac:dyDescent="0.3">
      <c r="A30" s="20" t="s">
        <v>49</v>
      </c>
      <c r="B30" t="s">
        <v>50</v>
      </c>
    </row>
    <row r="31" spans="1:2" x14ac:dyDescent="0.3">
      <c r="A31" s="20" t="s">
        <v>51</v>
      </c>
      <c r="B31" t="s">
        <v>52</v>
      </c>
    </row>
    <row r="32" spans="1:2" x14ac:dyDescent="0.3">
      <c r="A32" s="20" t="s">
        <v>53</v>
      </c>
    </row>
  </sheetData>
  <phoneticPr fontId="13" type="noConversion"/>
  <hyperlinks>
    <hyperlink ref="A7" location="HS_APRO!A1" display="Table A.2.1"/>
    <hyperlink ref="A8" location="HS_FAO!A1" display="Table A.2.2"/>
    <hyperlink ref="A10" location="HS_FAO!A313" display="Table A.2.4"/>
    <hyperlink ref="A11" location="HS_FAO!A541" display="Table A.2.5"/>
    <hyperlink ref="A12" location="HS_FAO!A651" display="Table A.2.6"/>
    <hyperlink ref="A13" location="Crops_yields!A1" display="Table A.2.7"/>
    <hyperlink ref="A14" location="Crops_yields!A571" display="Table A.2.8"/>
    <hyperlink ref="A15" location="Grass_yields!A2" display="Table A.2.9"/>
    <hyperlink ref="A16" location="TF_livestock!A1" display="Table A.2.10"/>
    <hyperlink ref="A17" location="TF_livestock!A48" display="Table A.2.11"/>
    <hyperlink ref="A18" location="TF_livestock!A200" display="Table A.2.12"/>
    <hyperlink ref="A19" location="TF_livestock!A275" display="Table A.2.13"/>
    <hyperlink ref="A20" location="TF_livestock!A2420" display="Table A.2.14"/>
    <hyperlink ref="A21" location="TF_plant!A2" display="Table A.2.15"/>
    <hyperlink ref="A22" location="TF_fish!A2" display="Table A.2.16"/>
    <hyperlink ref="A23" location="TF_fish!A22" display="Table A.2.17"/>
    <hyperlink ref="A24" location="TF_fish!A100" display="Table A.2.18"/>
    <hyperlink ref="A25" location="TF_fish!A114" display="Table A.2.19"/>
    <hyperlink ref="A32" location="'List of references'!A2" display="List of references"/>
    <hyperlink ref="A27" location="Timber_yields!A2" display="Table A.2.21"/>
    <hyperlink ref="A26" location="TF_fish!A147" display="Table A.2.20"/>
    <hyperlink ref="A28" location="Timber_yields!A245" display="Table A.2.22"/>
    <hyperlink ref="A29" location="TF_timber!A2" display="Table A.2.23"/>
    <hyperlink ref="A30" location="TF_timber!A70" display="Table A.2.24"/>
    <hyperlink ref="A31" location="Regions!A2" display="Table A.2.21"/>
    <hyperlink ref="A9" location="HS_FAO!A143" display="Table A.2.3"/>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113"/>
  <sheetViews>
    <sheetView zoomScale="90" zoomScaleNormal="90" workbookViewId="0"/>
  </sheetViews>
  <sheetFormatPr defaultRowHeight="14.4" x14ac:dyDescent="0.3"/>
  <cols>
    <col min="1" max="1" width="13.33203125" style="1" customWidth="1"/>
    <col min="2" max="2" width="8.6640625" style="1"/>
    <col min="3" max="3" width="13.6640625" customWidth="1"/>
    <col min="4" max="4" width="42.33203125" customWidth="1"/>
    <col min="7" max="7" width="18.6640625" style="1" customWidth="1"/>
    <col min="10" max="12" width="13" customWidth="1"/>
    <col min="13" max="13" width="22.5546875" customWidth="1"/>
    <col min="14" max="14" width="29.33203125" style="38" customWidth="1"/>
    <col min="15" max="15" width="73.6640625" customWidth="1"/>
  </cols>
  <sheetData>
    <row r="2" spans="1:15" ht="23.4" x14ac:dyDescent="0.45">
      <c r="A2" s="124" t="s">
        <v>8583</v>
      </c>
      <c r="B2" s="125"/>
      <c r="C2" s="126"/>
      <c r="D2" s="126"/>
    </row>
    <row r="3" spans="1:15" ht="23.4" x14ac:dyDescent="0.45">
      <c r="A3" t="s">
        <v>8584</v>
      </c>
      <c r="B3" s="125"/>
      <c r="C3" s="126"/>
      <c r="D3" s="126"/>
    </row>
    <row r="4" spans="1:15" x14ac:dyDescent="0.3">
      <c r="A4" t="s">
        <v>8585</v>
      </c>
      <c r="B4"/>
      <c r="G4"/>
      <c r="N4"/>
    </row>
    <row r="5" spans="1:15" x14ac:dyDescent="0.3">
      <c r="A5" t="s">
        <v>8586</v>
      </c>
      <c r="B5"/>
      <c r="G5"/>
      <c r="N5"/>
    </row>
    <row r="6" spans="1:15" x14ac:dyDescent="0.3">
      <c r="A6"/>
      <c r="B6"/>
      <c r="G6"/>
      <c r="N6"/>
    </row>
    <row r="8" spans="1:15" x14ac:dyDescent="0.3">
      <c r="A8" s="224"/>
      <c r="B8" s="224"/>
      <c r="C8" s="224"/>
      <c r="D8" s="224"/>
      <c r="E8" s="262" t="s">
        <v>8587</v>
      </c>
      <c r="F8" s="262"/>
      <c r="G8" s="262"/>
      <c r="H8" s="263" t="s">
        <v>8588</v>
      </c>
      <c r="I8" s="263"/>
      <c r="J8" s="263"/>
      <c r="K8" s="262" t="s">
        <v>8589</v>
      </c>
      <c r="L8" s="262"/>
      <c r="M8" s="262"/>
      <c r="N8" s="220"/>
      <c r="O8" s="194"/>
    </row>
    <row r="9" spans="1:15" ht="57.6" customHeight="1" x14ac:dyDescent="0.3">
      <c r="A9" s="195" t="s">
        <v>8590</v>
      </c>
      <c r="B9" s="225" t="s">
        <v>58</v>
      </c>
      <c r="C9" s="225" t="s">
        <v>59</v>
      </c>
      <c r="D9" s="225" t="s">
        <v>60</v>
      </c>
      <c r="E9" s="226" t="s">
        <v>8591</v>
      </c>
      <c r="F9" s="226" t="s">
        <v>8592</v>
      </c>
      <c r="G9" s="227" t="s">
        <v>8593</v>
      </c>
      <c r="H9" s="225" t="s">
        <v>8591</v>
      </c>
      <c r="I9" s="225" t="s">
        <v>8592</v>
      </c>
      <c r="J9" s="228" t="s">
        <v>8593</v>
      </c>
      <c r="K9" s="226" t="s">
        <v>8591</v>
      </c>
      <c r="L9" s="226" t="s">
        <v>8592</v>
      </c>
      <c r="M9" s="227" t="s">
        <v>8593</v>
      </c>
      <c r="N9" s="225" t="s">
        <v>2128</v>
      </c>
      <c r="O9" s="182" t="s">
        <v>8594</v>
      </c>
    </row>
    <row r="10" spans="1:15" ht="28.8" x14ac:dyDescent="0.3">
      <c r="A10" s="1" t="s">
        <v>1268</v>
      </c>
      <c r="B10" s="1">
        <v>711</v>
      </c>
      <c r="C10" t="s">
        <v>1269</v>
      </c>
      <c r="D10" t="s">
        <v>1270</v>
      </c>
      <c r="E10" s="203">
        <v>1</v>
      </c>
      <c r="F10" s="204">
        <v>1</v>
      </c>
      <c r="G10" s="205" t="s">
        <v>8595</v>
      </c>
      <c r="H10" s="63"/>
      <c r="I10" s="63"/>
      <c r="J10" s="63"/>
      <c r="K10" s="212"/>
      <c r="L10" s="212"/>
      <c r="M10" s="212"/>
      <c r="N10"/>
      <c r="O10" s="185" t="s">
        <v>8596</v>
      </c>
    </row>
    <row r="11" spans="1:15" ht="15.6" x14ac:dyDescent="0.3">
      <c r="A11" s="1" t="s">
        <v>1278</v>
      </c>
      <c r="B11" s="1">
        <v>711</v>
      </c>
      <c r="C11" t="s">
        <v>1279</v>
      </c>
      <c r="D11" t="s">
        <v>1280</v>
      </c>
      <c r="E11" s="203">
        <v>1</v>
      </c>
      <c r="F11" s="204">
        <v>1</v>
      </c>
      <c r="G11" s="206" t="s">
        <v>139</v>
      </c>
      <c r="H11" s="1"/>
      <c r="I11" s="181"/>
      <c r="J11" s="1"/>
      <c r="K11" s="207"/>
      <c r="L11" s="207"/>
      <c r="M11" s="207"/>
      <c r="N11"/>
      <c r="O11" s="185" t="s">
        <v>8596</v>
      </c>
    </row>
    <row r="12" spans="1:15" x14ac:dyDescent="0.3">
      <c r="A12" s="1" t="s">
        <v>153</v>
      </c>
      <c r="B12" s="1" t="s">
        <v>2135</v>
      </c>
      <c r="C12" s="1" t="s">
        <v>154</v>
      </c>
      <c r="D12" s="1" t="s">
        <v>154</v>
      </c>
      <c r="E12" s="203">
        <v>0.35</v>
      </c>
      <c r="F12" s="204">
        <v>1</v>
      </c>
      <c r="G12" s="206" t="s">
        <v>145</v>
      </c>
      <c r="H12" s="1"/>
      <c r="I12" s="38"/>
      <c r="J12" s="1"/>
      <c r="K12" s="207"/>
      <c r="L12" s="207"/>
      <c r="M12" s="207"/>
      <c r="N12"/>
      <c r="O12" s="185" t="s">
        <v>8596</v>
      </c>
    </row>
    <row r="13" spans="1:15" x14ac:dyDescent="0.3">
      <c r="A13" s="1" t="s">
        <v>156</v>
      </c>
      <c r="B13" s="1" t="s">
        <v>2135</v>
      </c>
      <c r="C13" s="1" t="s">
        <v>157</v>
      </c>
      <c r="D13" s="1" t="s">
        <v>157</v>
      </c>
      <c r="E13" s="203">
        <v>0.35</v>
      </c>
      <c r="F13" s="204">
        <v>1</v>
      </c>
      <c r="G13" s="206" t="s">
        <v>142</v>
      </c>
      <c r="H13" s="1"/>
      <c r="I13" s="38"/>
      <c r="J13" s="1"/>
      <c r="K13" s="207"/>
      <c r="L13" s="207"/>
      <c r="M13" s="207"/>
      <c r="N13"/>
      <c r="O13" s="185" t="s">
        <v>8596</v>
      </c>
    </row>
    <row r="14" spans="1:15" x14ac:dyDescent="0.3">
      <c r="A14" s="1" t="s">
        <v>1320</v>
      </c>
      <c r="B14" s="1">
        <v>813</v>
      </c>
      <c r="C14" t="s">
        <v>1297</v>
      </c>
      <c r="D14" t="s">
        <v>1321</v>
      </c>
      <c r="E14" s="203">
        <v>0.28999999999999998</v>
      </c>
      <c r="F14" s="204">
        <v>1</v>
      </c>
      <c r="G14" s="206" t="s">
        <v>8354</v>
      </c>
      <c r="H14" s="1"/>
      <c r="I14" s="38"/>
      <c r="J14" s="1"/>
      <c r="K14" s="207"/>
      <c r="L14" s="207"/>
      <c r="M14" s="207"/>
      <c r="N14"/>
      <c r="O14" s="185" t="s">
        <v>8596</v>
      </c>
    </row>
    <row r="15" spans="1:15" x14ac:dyDescent="0.3">
      <c r="A15" s="1" t="s">
        <v>1324</v>
      </c>
      <c r="B15" s="1">
        <v>813</v>
      </c>
      <c r="C15" t="s">
        <v>1325</v>
      </c>
      <c r="D15" t="s">
        <v>1326</v>
      </c>
      <c r="E15" s="203">
        <v>0.35</v>
      </c>
      <c r="F15" s="204">
        <v>1</v>
      </c>
      <c r="G15" s="206" t="s">
        <v>8358</v>
      </c>
      <c r="H15" s="1"/>
      <c r="I15" s="38"/>
      <c r="J15" s="1"/>
      <c r="K15" s="207"/>
      <c r="L15" s="207"/>
      <c r="M15" s="207"/>
      <c r="N15"/>
      <c r="O15" s="185" t="s">
        <v>8596</v>
      </c>
    </row>
    <row r="16" spans="1:15" x14ac:dyDescent="0.3">
      <c r="A16" s="1" t="s">
        <v>1329</v>
      </c>
      <c r="B16" s="1">
        <v>813</v>
      </c>
      <c r="C16" t="s">
        <v>1285</v>
      </c>
      <c r="D16" t="s">
        <v>1330</v>
      </c>
      <c r="E16" s="203">
        <v>0.12</v>
      </c>
      <c r="F16" s="204">
        <v>1</v>
      </c>
      <c r="G16" s="206" t="s">
        <v>8351</v>
      </c>
      <c r="H16" s="1"/>
      <c r="I16" s="38"/>
      <c r="J16" s="1"/>
      <c r="K16" s="207"/>
      <c r="L16" s="207"/>
      <c r="M16" s="207"/>
      <c r="N16"/>
      <c r="O16" s="185" t="s">
        <v>8596</v>
      </c>
    </row>
    <row r="17" spans="1:15" x14ac:dyDescent="0.3">
      <c r="A17" s="1" t="s">
        <v>1333</v>
      </c>
      <c r="B17" s="1">
        <v>813</v>
      </c>
      <c r="C17" t="s">
        <v>1334</v>
      </c>
      <c r="D17" t="s">
        <v>1335</v>
      </c>
      <c r="E17" s="203">
        <v>0.25</v>
      </c>
      <c r="F17" s="204">
        <v>1</v>
      </c>
      <c r="G17" s="206" t="s">
        <v>188</v>
      </c>
      <c r="H17" s="1"/>
      <c r="I17" s="38"/>
      <c r="J17" s="1"/>
      <c r="K17" s="207"/>
      <c r="L17" s="207"/>
      <c r="M17" s="207"/>
      <c r="N17"/>
      <c r="O17" s="185" t="s">
        <v>8596</v>
      </c>
    </row>
    <row r="18" spans="1:15" x14ac:dyDescent="0.3">
      <c r="A18" s="1" t="s">
        <v>210</v>
      </c>
      <c r="B18" s="1" t="s">
        <v>2139</v>
      </c>
      <c r="C18" s="1" t="s">
        <v>211</v>
      </c>
      <c r="D18" s="1" t="s">
        <v>211</v>
      </c>
      <c r="E18" s="203">
        <v>1</v>
      </c>
      <c r="F18" s="204">
        <v>1</v>
      </c>
      <c r="G18" s="205" t="s">
        <v>8597</v>
      </c>
      <c r="H18" s="1"/>
      <c r="I18" s="38"/>
      <c r="J18" s="1"/>
      <c r="K18" s="207"/>
      <c r="L18" s="207"/>
      <c r="M18" s="207"/>
      <c r="N18"/>
      <c r="O18" s="185" t="s">
        <v>8596</v>
      </c>
    </row>
    <row r="19" spans="1:15" ht="28.8" x14ac:dyDescent="0.3">
      <c r="A19" s="1" t="s">
        <v>251</v>
      </c>
      <c r="B19" s="1" t="s">
        <v>2140</v>
      </c>
      <c r="C19" s="1" t="s">
        <v>252</v>
      </c>
      <c r="D19" s="1" t="s">
        <v>252</v>
      </c>
      <c r="E19" s="203">
        <f>AVERAGE(0.77,0.67)</f>
        <v>0.72</v>
      </c>
      <c r="F19" s="204">
        <v>1</v>
      </c>
      <c r="G19" s="205" t="s">
        <v>8598</v>
      </c>
      <c r="H19" s="1"/>
      <c r="I19" s="38"/>
      <c r="J19" s="1"/>
      <c r="K19" s="207"/>
      <c r="L19" s="207"/>
      <c r="M19" s="207"/>
      <c r="N19" t="s">
        <v>8599</v>
      </c>
      <c r="O19" s="185" t="s">
        <v>8600</v>
      </c>
    </row>
    <row r="20" spans="1:15" x14ac:dyDescent="0.3">
      <c r="A20" s="1" t="s">
        <v>262</v>
      </c>
      <c r="B20" s="1" t="s">
        <v>2141</v>
      </c>
      <c r="C20" s="1" t="s">
        <v>263</v>
      </c>
      <c r="D20" s="1" t="s">
        <v>263</v>
      </c>
      <c r="E20" s="203">
        <v>0.79</v>
      </c>
      <c r="F20" s="204">
        <v>0.79999865306202056</v>
      </c>
      <c r="G20" s="206" t="s">
        <v>235</v>
      </c>
      <c r="H20" s="1"/>
      <c r="I20" s="38"/>
      <c r="J20" s="1"/>
      <c r="K20" s="207"/>
      <c r="L20" s="207"/>
      <c r="M20" s="207"/>
      <c r="N20"/>
      <c r="O20" s="185" t="s">
        <v>8596</v>
      </c>
    </row>
    <row r="21" spans="1:15" x14ac:dyDescent="0.3">
      <c r="A21" s="1" t="s">
        <v>1344</v>
      </c>
      <c r="B21" s="1">
        <v>1102</v>
      </c>
      <c r="C21" t="s">
        <v>1345</v>
      </c>
      <c r="D21" t="s">
        <v>1346</v>
      </c>
      <c r="E21" s="203">
        <v>0.82</v>
      </c>
      <c r="F21" s="204">
        <v>0.85388060476381766</v>
      </c>
      <c r="G21" s="206" t="s">
        <v>247</v>
      </c>
      <c r="H21" s="1"/>
      <c r="I21" s="38"/>
      <c r="J21" s="1"/>
      <c r="K21" s="207"/>
      <c r="L21" s="207"/>
      <c r="M21" s="207"/>
      <c r="N21"/>
      <c r="O21" s="185" t="s">
        <v>8596</v>
      </c>
    </row>
    <row r="22" spans="1:15" x14ac:dyDescent="0.3">
      <c r="A22" s="1" t="s">
        <v>1349</v>
      </c>
      <c r="B22" s="1">
        <v>1102</v>
      </c>
      <c r="C22" t="s">
        <v>1221</v>
      </c>
      <c r="D22" t="s">
        <v>1350</v>
      </c>
      <c r="E22" s="203">
        <v>0.79</v>
      </c>
      <c r="F22" s="204">
        <v>0.98797589289677401</v>
      </c>
      <c r="G22" s="206" t="s">
        <v>257</v>
      </c>
      <c r="H22" s="1"/>
      <c r="I22" s="38"/>
      <c r="J22" s="1"/>
      <c r="K22" s="207"/>
      <c r="L22" s="207"/>
      <c r="M22" s="207"/>
      <c r="N22"/>
      <c r="O22" s="185" t="s">
        <v>8596</v>
      </c>
    </row>
    <row r="23" spans="1:15" x14ac:dyDescent="0.3">
      <c r="A23" s="1" t="s">
        <v>1354</v>
      </c>
      <c r="B23" s="1">
        <v>1103</v>
      </c>
      <c r="C23" t="s">
        <v>1355</v>
      </c>
      <c r="D23" t="s">
        <v>1356</v>
      </c>
      <c r="E23" s="203">
        <v>1</v>
      </c>
      <c r="F23" s="204">
        <v>1</v>
      </c>
      <c r="G23" s="207" t="s">
        <v>1369</v>
      </c>
      <c r="H23" s="1"/>
      <c r="I23" s="38"/>
      <c r="J23" s="1"/>
      <c r="K23" s="207"/>
      <c r="L23" s="207"/>
      <c r="M23" s="207"/>
      <c r="N23"/>
      <c r="O23" s="185" t="s">
        <v>8596</v>
      </c>
    </row>
    <row r="24" spans="1:15" x14ac:dyDescent="0.3">
      <c r="A24" s="1" t="s">
        <v>1359</v>
      </c>
      <c r="B24" s="1">
        <v>1103</v>
      </c>
      <c r="C24" t="s">
        <v>1360</v>
      </c>
      <c r="D24" t="s">
        <v>1361</v>
      </c>
      <c r="E24" s="203">
        <v>0.11</v>
      </c>
      <c r="F24" s="204">
        <v>9.2959041480691645E-2</v>
      </c>
      <c r="G24" s="206" t="s">
        <v>247</v>
      </c>
      <c r="H24" s="1"/>
      <c r="I24" s="38"/>
      <c r="J24" s="1"/>
      <c r="K24" s="207"/>
      <c r="L24" s="207"/>
      <c r="M24" s="207"/>
      <c r="N24"/>
      <c r="O24" s="185" t="s">
        <v>8596</v>
      </c>
    </row>
    <row r="25" spans="1:15" x14ac:dyDescent="0.3">
      <c r="A25" s="1" t="s">
        <v>1364</v>
      </c>
      <c r="B25" s="1">
        <v>1103</v>
      </c>
      <c r="C25" t="s">
        <v>1365</v>
      </c>
      <c r="D25" t="s">
        <v>1366</v>
      </c>
      <c r="E25" s="203">
        <v>0.18</v>
      </c>
      <c r="F25" s="204">
        <v>1</v>
      </c>
      <c r="G25" s="207" t="s">
        <v>1369</v>
      </c>
      <c r="H25" s="1"/>
      <c r="I25" s="38"/>
      <c r="J25" s="1"/>
      <c r="K25" s="207"/>
      <c r="L25" s="207"/>
      <c r="M25" s="207"/>
      <c r="N25"/>
      <c r="O25" s="185" t="s">
        <v>8596</v>
      </c>
    </row>
    <row r="26" spans="1:15" x14ac:dyDescent="0.3">
      <c r="A26" s="1" t="s">
        <v>1369</v>
      </c>
      <c r="B26" s="1">
        <v>1103</v>
      </c>
      <c r="C26" t="s">
        <v>1370</v>
      </c>
      <c r="D26" t="s">
        <v>1371</v>
      </c>
      <c r="E26" s="203">
        <v>0.18</v>
      </c>
      <c r="F26" s="204">
        <v>0.20000134693797941</v>
      </c>
      <c r="G26" s="206" t="s">
        <v>235</v>
      </c>
      <c r="H26" s="1"/>
      <c r="I26" s="38"/>
      <c r="J26" s="1"/>
      <c r="K26" s="207"/>
      <c r="L26" s="207"/>
      <c r="M26" s="207"/>
      <c r="N26"/>
      <c r="O26" s="185" t="s">
        <v>8596</v>
      </c>
    </row>
    <row r="27" spans="1:15" x14ac:dyDescent="0.3">
      <c r="A27" s="1" t="s">
        <v>1375</v>
      </c>
      <c r="B27" s="1">
        <v>1104</v>
      </c>
      <c r="C27" t="s">
        <v>1376</v>
      </c>
      <c r="D27" t="s">
        <v>1377</v>
      </c>
      <c r="E27" s="203">
        <v>0.53</v>
      </c>
      <c r="F27" s="204">
        <v>1</v>
      </c>
      <c r="G27" s="206" t="s">
        <v>244</v>
      </c>
      <c r="H27" s="1"/>
      <c r="I27" s="38"/>
      <c r="J27" s="1"/>
      <c r="K27" s="207"/>
      <c r="L27" s="207"/>
      <c r="M27" s="207"/>
      <c r="N27"/>
      <c r="O27" s="185" t="s">
        <v>8596</v>
      </c>
    </row>
    <row r="28" spans="1:15" x14ac:dyDescent="0.3">
      <c r="A28" s="1" t="s">
        <v>1380</v>
      </c>
      <c r="B28" s="1">
        <v>1104</v>
      </c>
      <c r="C28" t="s">
        <v>1365</v>
      </c>
      <c r="D28" t="s">
        <v>1381</v>
      </c>
      <c r="E28" s="203">
        <v>0.85</v>
      </c>
      <c r="F28" s="204">
        <v>1</v>
      </c>
      <c r="G28" s="206" t="s">
        <v>257</v>
      </c>
      <c r="H28" s="1"/>
      <c r="I28" s="38"/>
      <c r="J28" s="1"/>
      <c r="K28" s="207"/>
      <c r="L28" s="207"/>
      <c r="M28" s="207"/>
      <c r="N28"/>
      <c r="O28" s="185" t="s">
        <v>8596</v>
      </c>
    </row>
    <row r="29" spans="1:15" x14ac:dyDescent="0.3">
      <c r="A29" s="1" t="s">
        <v>1384</v>
      </c>
      <c r="B29" s="1">
        <v>1104</v>
      </c>
      <c r="C29" t="s">
        <v>1376</v>
      </c>
      <c r="D29" t="s">
        <v>1385</v>
      </c>
      <c r="E29" s="203">
        <v>0.73</v>
      </c>
      <c r="F29" s="204">
        <v>1</v>
      </c>
      <c r="G29" s="206" t="s">
        <v>244</v>
      </c>
      <c r="H29" s="1"/>
      <c r="I29" s="38"/>
      <c r="J29" s="1"/>
      <c r="K29" s="207"/>
      <c r="L29" s="207"/>
      <c r="M29" s="207"/>
      <c r="N29"/>
      <c r="O29" s="185" t="s">
        <v>8596</v>
      </c>
    </row>
    <row r="30" spans="1:15" x14ac:dyDescent="0.3">
      <c r="A30" s="1" t="s">
        <v>1388</v>
      </c>
      <c r="B30" s="1">
        <v>1104</v>
      </c>
      <c r="C30" t="s">
        <v>1360</v>
      </c>
      <c r="D30" t="s">
        <v>1389</v>
      </c>
      <c r="E30" s="203">
        <v>0.93</v>
      </c>
      <c r="F30" s="204">
        <v>1</v>
      </c>
      <c r="G30" s="206" t="s">
        <v>247</v>
      </c>
      <c r="H30" s="1"/>
      <c r="I30" s="38"/>
      <c r="J30" s="1"/>
      <c r="K30" s="207"/>
      <c r="L30" s="207"/>
      <c r="M30" s="207"/>
      <c r="N30"/>
      <c r="O30" s="185" t="s">
        <v>8596</v>
      </c>
    </row>
    <row r="31" spans="1:15" x14ac:dyDescent="0.3">
      <c r="A31" s="1" t="s">
        <v>1392</v>
      </c>
      <c r="B31" s="1">
        <v>1104</v>
      </c>
      <c r="C31" t="s">
        <v>1365</v>
      </c>
      <c r="D31" t="s">
        <v>1393</v>
      </c>
      <c r="E31" s="203">
        <v>0.85</v>
      </c>
      <c r="F31" s="204">
        <v>1</v>
      </c>
      <c r="G31" s="206" t="s">
        <v>257</v>
      </c>
      <c r="H31" s="1"/>
      <c r="I31" s="38"/>
      <c r="J31" s="1"/>
      <c r="K31" s="207"/>
      <c r="L31" s="207"/>
      <c r="M31" s="207"/>
      <c r="N31"/>
      <c r="O31" s="185" t="s">
        <v>8596</v>
      </c>
    </row>
    <row r="32" spans="1:15" x14ac:dyDescent="0.3">
      <c r="A32" s="1" t="s">
        <v>1396</v>
      </c>
      <c r="B32" s="1">
        <v>1104</v>
      </c>
      <c r="C32" t="s">
        <v>1397</v>
      </c>
      <c r="D32" t="s">
        <v>1398</v>
      </c>
      <c r="E32" s="203">
        <v>0.02</v>
      </c>
      <c r="F32" s="204">
        <v>1.202410710322596E-2</v>
      </c>
      <c r="G32" s="206" t="s">
        <v>257</v>
      </c>
      <c r="H32" s="1"/>
      <c r="I32" s="38"/>
      <c r="J32" s="1"/>
      <c r="K32" s="207"/>
      <c r="L32" s="207"/>
      <c r="M32" s="207"/>
      <c r="N32"/>
      <c r="O32" s="185" t="s">
        <v>8596</v>
      </c>
    </row>
    <row r="33" spans="1:15" x14ac:dyDescent="0.3">
      <c r="A33" s="1" t="s">
        <v>265</v>
      </c>
      <c r="B33" s="1" t="s">
        <v>2141</v>
      </c>
      <c r="C33" t="s">
        <v>266</v>
      </c>
      <c r="D33" t="s">
        <v>266</v>
      </c>
      <c r="E33" s="204">
        <v>0.24</v>
      </c>
      <c r="F33" s="204">
        <v>1</v>
      </c>
      <c r="G33" s="206" t="s">
        <v>120</v>
      </c>
      <c r="H33" s="1"/>
      <c r="I33" s="38"/>
      <c r="J33" s="1"/>
      <c r="K33" s="207"/>
      <c r="L33" s="207"/>
      <c r="M33" s="207"/>
      <c r="N33"/>
      <c r="O33" s="185" t="s">
        <v>8596</v>
      </c>
    </row>
    <row r="34" spans="1:15" x14ac:dyDescent="0.3">
      <c r="A34" s="1" t="s">
        <v>268</v>
      </c>
      <c r="B34" s="1" t="s">
        <v>2141</v>
      </c>
      <c r="C34" s="1" t="s">
        <v>269</v>
      </c>
      <c r="D34" s="1" t="s">
        <v>270</v>
      </c>
      <c r="E34" s="203">
        <v>0.72</v>
      </c>
      <c r="F34" s="204">
        <v>1</v>
      </c>
      <c r="G34" s="207" t="s">
        <v>156</v>
      </c>
      <c r="H34" s="1"/>
      <c r="I34" s="38"/>
      <c r="J34" s="1"/>
      <c r="K34" s="207"/>
      <c r="L34" s="207"/>
      <c r="M34" s="207"/>
      <c r="N34"/>
      <c r="O34" s="185" t="s">
        <v>8596</v>
      </c>
    </row>
    <row r="35" spans="1:15" x14ac:dyDescent="0.3">
      <c r="A35" s="1" t="s">
        <v>1402</v>
      </c>
      <c r="B35" s="1">
        <v>1107</v>
      </c>
      <c r="C35" t="s">
        <v>1403</v>
      </c>
      <c r="D35" t="s">
        <v>1404</v>
      </c>
      <c r="E35" s="203">
        <f>0.73</f>
        <v>0.73</v>
      </c>
      <c r="F35" s="204">
        <v>1</v>
      </c>
      <c r="G35" s="206" t="s">
        <v>8363</v>
      </c>
      <c r="H35" s="1"/>
      <c r="I35" s="38"/>
      <c r="J35" s="1"/>
      <c r="K35" s="207"/>
      <c r="L35" s="207"/>
      <c r="M35" s="207"/>
      <c r="N35"/>
      <c r="O35" s="185" t="s">
        <v>8596</v>
      </c>
    </row>
    <row r="36" spans="1:15" x14ac:dyDescent="0.3">
      <c r="A36" s="1" t="s">
        <v>1407</v>
      </c>
      <c r="B36" s="1">
        <v>1107</v>
      </c>
      <c r="C36" t="s">
        <v>1408</v>
      </c>
      <c r="D36" t="s">
        <v>1409</v>
      </c>
      <c r="E36" s="203">
        <v>0.8</v>
      </c>
      <c r="F36" s="204">
        <v>1</v>
      </c>
      <c r="G36" s="207" t="s">
        <v>1402</v>
      </c>
      <c r="H36" s="1"/>
      <c r="I36" s="38"/>
      <c r="J36" s="1"/>
      <c r="K36" s="207"/>
      <c r="L36" s="207"/>
      <c r="M36" s="207"/>
      <c r="N36"/>
      <c r="O36" s="185" t="s">
        <v>8596</v>
      </c>
    </row>
    <row r="37" spans="1:15" x14ac:dyDescent="0.3">
      <c r="A37" s="1" t="s">
        <v>1413</v>
      </c>
      <c r="B37" s="1">
        <v>1108</v>
      </c>
      <c r="C37" t="s">
        <v>1414</v>
      </c>
      <c r="D37" t="s">
        <v>1415</v>
      </c>
      <c r="E37" s="203">
        <v>0.85</v>
      </c>
      <c r="F37" s="204">
        <v>0.65749862742404319</v>
      </c>
      <c r="G37" s="207" t="s">
        <v>262</v>
      </c>
      <c r="H37" s="1"/>
      <c r="I37" s="38"/>
      <c r="J37" s="1"/>
      <c r="K37" s="207"/>
      <c r="L37" s="207"/>
      <c r="M37" s="207"/>
      <c r="N37"/>
      <c r="O37" s="185" t="s">
        <v>8596</v>
      </c>
    </row>
    <row r="38" spans="1:15" x14ac:dyDescent="0.3">
      <c r="A38" s="1" t="s">
        <v>1418</v>
      </c>
      <c r="B38" s="1">
        <v>1108</v>
      </c>
      <c r="C38" t="s">
        <v>1419</v>
      </c>
      <c r="D38" t="s">
        <v>1420</v>
      </c>
      <c r="E38" s="203">
        <v>0.75</v>
      </c>
      <c r="F38" s="204">
        <v>1</v>
      </c>
      <c r="G38" s="207" t="s">
        <v>1344</v>
      </c>
      <c r="H38" s="1"/>
      <c r="I38" s="38"/>
      <c r="J38" s="1"/>
      <c r="K38" s="207"/>
      <c r="L38" s="207"/>
      <c r="M38" s="207"/>
      <c r="N38"/>
      <c r="O38" s="185" t="s">
        <v>8596</v>
      </c>
    </row>
    <row r="39" spans="1:15" x14ac:dyDescent="0.3">
      <c r="A39" s="1" t="s">
        <v>1423</v>
      </c>
      <c r="B39" s="1">
        <v>1108</v>
      </c>
      <c r="C39" t="s">
        <v>1424</v>
      </c>
      <c r="D39" t="s">
        <v>1425</v>
      </c>
      <c r="E39" s="203">
        <v>0.19</v>
      </c>
      <c r="F39" s="204">
        <v>1</v>
      </c>
      <c r="G39" s="206" t="s">
        <v>120</v>
      </c>
      <c r="H39" s="1"/>
      <c r="I39" s="38"/>
      <c r="J39" s="1"/>
      <c r="K39" s="207"/>
      <c r="L39" s="207"/>
      <c r="M39" s="207"/>
      <c r="N39"/>
      <c r="O39" s="185" t="s">
        <v>8596</v>
      </c>
    </row>
    <row r="40" spans="1:15" x14ac:dyDescent="0.3">
      <c r="A40" s="1" t="s">
        <v>1428</v>
      </c>
      <c r="B40" s="1">
        <v>1108</v>
      </c>
      <c r="C40" t="s">
        <v>1429</v>
      </c>
      <c r="D40" t="s">
        <v>1430</v>
      </c>
      <c r="E40" s="203">
        <v>0.25</v>
      </c>
      <c r="F40" s="204">
        <v>1</v>
      </c>
      <c r="G40" s="206" t="s">
        <v>159</v>
      </c>
      <c r="H40" s="1"/>
      <c r="I40" s="38"/>
      <c r="J40" s="1"/>
      <c r="K40" s="207"/>
      <c r="L40" s="207"/>
      <c r="M40" s="207"/>
      <c r="N40"/>
      <c r="O40" s="185" t="s">
        <v>8596</v>
      </c>
    </row>
    <row r="41" spans="1:15" x14ac:dyDescent="0.3">
      <c r="A41" s="1" t="s">
        <v>272</v>
      </c>
      <c r="B41" s="1" t="s">
        <v>2141</v>
      </c>
      <c r="C41" s="1" t="s">
        <v>273</v>
      </c>
      <c r="D41" s="1" t="s">
        <v>273</v>
      </c>
      <c r="E41" s="203">
        <v>0.15</v>
      </c>
      <c r="F41" s="204">
        <v>0.34250137257595681</v>
      </c>
      <c r="G41" s="207" t="s">
        <v>262</v>
      </c>
      <c r="H41" s="1"/>
      <c r="I41" s="63"/>
      <c r="J41" s="1"/>
      <c r="K41" s="207"/>
      <c r="L41" s="207"/>
      <c r="M41" s="207"/>
      <c r="N41"/>
      <c r="O41" s="185" t="s">
        <v>8596</v>
      </c>
    </row>
    <row r="42" spans="1:15" x14ac:dyDescent="0.3">
      <c r="A42" s="1" t="s">
        <v>283</v>
      </c>
      <c r="B42" s="1" t="s">
        <v>2142</v>
      </c>
      <c r="C42" s="1" t="s">
        <v>284</v>
      </c>
      <c r="D42" s="1" t="s">
        <v>284</v>
      </c>
      <c r="E42" s="203">
        <v>0.6</v>
      </c>
      <c r="F42" s="204">
        <v>1</v>
      </c>
      <c r="G42" s="206" t="s">
        <v>164</v>
      </c>
      <c r="H42" s="1"/>
      <c r="I42" s="38"/>
      <c r="J42" s="1"/>
      <c r="K42" s="207"/>
      <c r="L42" s="207"/>
      <c r="M42" s="207"/>
      <c r="N42"/>
      <c r="O42" s="185" t="s">
        <v>8596</v>
      </c>
    </row>
    <row r="43" spans="1:15" x14ac:dyDescent="0.3">
      <c r="A43" s="1" t="s">
        <v>1439</v>
      </c>
      <c r="B43" s="1">
        <v>1207</v>
      </c>
      <c r="C43" t="s">
        <v>1440</v>
      </c>
      <c r="D43" t="s">
        <v>1441</v>
      </c>
      <c r="E43" s="203">
        <v>0.06</v>
      </c>
      <c r="F43" s="204">
        <v>0.21533177280888191</v>
      </c>
      <c r="G43" s="205" t="s">
        <v>8601</v>
      </c>
      <c r="H43" s="63"/>
      <c r="I43" s="38"/>
      <c r="J43" s="63"/>
      <c r="K43" s="212"/>
      <c r="L43" s="212"/>
      <c r="M43" s="212"/>
      <c r="N43"/>
      <c r="O43" s="185" t="s">
        <v>8596</v>
      </c>
    </row>
    <row r="44" spans="1:15" x14ac:dyDescent="0.3">
      <c r="A44" s="1" t="s">
        <v>295</v>
      </c>
      <c r="B44" s="1" t="s">
        <v>2142</v>
      </c>
      <c r="C44" s="1" t="s">
        <v>296</v>
      </c>
      <c r="D44" s="1" t="s">
        <v>297</v>
      </c>
      <c r="E44" s="203">
        <v>0.85</v>
      </c>
      <c r="F44" s="204">
        <v>1</v>
      </c>
      <c r="G44" s="206" t="s">
        <v>276</v>
      </c>
      <c r="H44" s="1"/>
      <c r="I44" s="38"/>
      <c r="J44" s="1"/>
      <c r="K44" s="207"/>
      <c r="L44" s="207"/>
      <c r="M44" s="207"/>
      <c r="N44"/>
      <c r="O44" s="185" t="s">
        <v>8596</v>
      </c>
    </row>
    <row r="45" spans="1:15" x14ac:dyDescent="0.3">
      <c r="A45" s="1" t="s">
        <v>7980</v>
      </c>
      <c r="B45" s="1" t="s">
        <v>2357</v>
      </c>
      <c r="C45" s="1" t="s">
        <v>8602</v>
      </c>
      <c r="D45" s="1" t="s">
        <v>7981</v>
      </c>
      <c r="E45" s="203">
        <v>0.1</v>
      </c>
      <c r="F45" s="204">
        <v>0.16345791289607511</v>
      </c>
      <c r="G45" s="206" t="s">
        <v>1444</v>
      </c>
      <c r="H45" s="1"/>
      <c r="I45" s="38"/>
      <c r="J45" s="1"/>
      <c r="K45" s="207"/>
      <c r="L45" s="207"/>
      <c r="M45" s="207"/>
      <c r="N45"/>
      <c r="O45" s="185" t="s">
        <v>8596</v>
      </c>
    </row>
    <row r="46" spans="1:15" x14ac:dyDescent="0.3">
      <c r="A46" s="1" t="s">
        <v>307</v>
      </c>
      <c r="B46" s="1" t="s">
        <v>2144</v>
      </c>
      <c r="C46" s="1" t="s">
        <v>308</v>
      </c>
      <c r="D46" s="1" t="s">
        <v>309</v>
      </c>
      <c r="E46" s="203">
        <v>0.18</v>
      </c>
      <c r="F46" s="204">
        <v>0.31790688190251598</v>
      </c>
      <c r="G46" s="206" t="s">
        <v>276</v>
      </c>
      <c r="H46" s="1"/>
      <c r="I46" s="63"/>
      <c r="J46" s="1"/>
      <c r="K46" s="207"/>
      <c r="L46" s="207"/>
      <c r="M46" s="207"/>
      <c r="N46"/>
      <c r="O46" s="185" t="s">
        <v>8596</v>
      </c>
    </row>
    <row r="47" spans="1:15" x14ac:dyDescent="0.3">
      <c r="A47" s="1" t="s">
        <v>311</v>
      </c>
      <c r="B47" s="1" t="s">
        <v>2144</v>
      </c>
      <c r="C47" s="1" t="s">
        <v>312</v>
      </c>
      <c r="D47" s="1" t="s">
        <v>312</v>
      </c>
      <c r="E47" s="203">
        <v>0.43</v>
      </c>
      <c r="F47" s="204">
        <v>0.75847906557609834</v>
      </c>
      <c r="G47" s="206" t="s">
        <v>279</v>
      </c>
      <c r="H47" s="1"/>
      <c r="I47" s="38"/>
      <c r="J47" s="1"/>
      <c r="K47" s="207"/>
      <c r="L47" s="207"/>
      <c r="M47" s="207"/>
      <c r="N47"/>
      <c r="O47" s="185" t="s">
        <v>8596</v>
      </c>
    </row>
    <row r="48" spans="1:15" x14ac:dyDescent="0.3">
      <c r="A48" s="1" t="s">
        <v>314</v>
      </c>
      <c r="B48" s="1" t="s">
        <v>2144</v>
      </c>
      <c r="C48" s="1" t="s">
        <v>315</v>
      </c>
      <c r="D48" s="1" t="s">
        <v>316</v>
      </c>
      <c r="E48" s="203">
        <v>0.2</v>
      </c>
      <c r="F48" s="204">
        <v>0.96098580816750545</v>
      </c>
      <c r="G48" s="207" t="s">
        <v>1268</v>
      </c>
      <c r="H48" s="1"/>
      <c r="I48" s="38"/>
      <c r="J48" s="1"/>
      <c r="K48" s="212"/>
      <c r="L48" s="212"/>
      <c r="M48" s="212"/>
      <c r="N48"/>
      <c r="O48" s="185" t="s">
        <v>8596</v>
      </c>
    </row>
    <row r="49" spans="1:15" x14ac:dyDescent="0.3">
      <c r="A49" s="1" t="s">
        <v>318</v>
      </c>
      <c r="B49" s="1" t="s">
        <v>2144</v>
      </c>
      <c r="C49" t="s">
        <v>319</v>
      </c>
      <c r="D49" t="s">
        <v>320</v>
      </c>
      <c r="E49" s="203">
        <v>0.02</v>
      </c>
      <c r="F49" s="204">
        <v>3.9014191832494508E-2</v>
      </c>
      <c r="G49" s="207" t="s">
        <v>1268</v>
      </c>
      <c r="H49" s="1"/>
      <c r="I49" s="38"/>
      <c r="J49" s="1"/>
      <c r="K49" s="212"/>
      <c r="L49" s="212"/>
      <c r="M49" s="212"/>
      <c r="N49"/>
      <c r="O49" s="185" t="s">
        <v>8596</v>
      </c>
    </row>
    <row r="50" spans="1:15" x14ac:dyDescent="0.3">
      <c r="A50" s="1" t="s">
        <v>322</v>
      </c>
      <c r="B50" s="1" t="s">
        <v>2144</v>
      </c>
      <c r="C50" s="1" t="s">
        <v>323</v>
      </c>
      <c r="D50" s="1" t="s">
        <v>324</v>
      </c>
      <c r="E50" s="203">
        <v>0.19</v>
      </c>
      <c r="F50" s="204">
        <v>0.78466822719111806</v>
      </c>
      <c r="G50" s="205" t="s">
        <v>8601</v>
      </c>
      <c r="H50" s="63"/>
      <c r="I50" s="38"/>
      <c r="J50" s="63"/>
      <c r="K50" s="212"/>
      <c r="L50" s="212"/>
      <c r="M50" s="212"/>
      <c r="N50"/>
      <c r="O50" s="185" t="s">
        <v>8596</v>
      </c>
    </row>
    <row r="51" spans="1:15" x14ac:dyDescent="0.3">
      <c r="A51" s="1" t="s">
        <v>326</v>
      </c>
      <c r="B51" s="1" t="s">
        <v>2144</v>
      </c>
      <c r="C51" s="1" t="s">
        <v>327</v>
      </c>
      <c r="D51" s="1" t="s">
        <v>327</v>
      </c>
      <c r="E51" s="203">
        <v>0.41</v>
      </c>
      <c r="F51" s="204">
        <v>0.7794197588873214</v>
      </c>
      <c r="G51" s="206" t="s">
        <v>8368</v>
      </c>
      <c r="H51" s="1"/>
      <c r="I51" s="38"/>
      <c r="J51" s="1"/>
      <c r="K51" s="207"/>
      <c r="L51" s="207"/>
      <c r="M51" s="207"/>
      <c r="N51"/>
      <c r="O51" s="185" t="s">
        <v>8596</v>
      </c>
    </row>
    <row r="52" spans="1:15" x14ac:dyDescent="0.3">
      <c r="A52" s="1" t="s">
        <v>1482</v>
      </c>
      <c r="B52" s="1">
        <v>1513</v>
      </c>
      <c r="C52" t="s">
        <v>1483</v>
      </c>
      <c r="D52" t="s">
        <v>1484</v>
      </c>
      <c r="E52" s="204">
        <v>0.36</v>
      </c>
      <c r="F52" s="204">
        <v>0.80948752784989297</v>
      </c>
      <c r="G52" s="207" t="s">
        <v>283</v>
      </c>
      <c r="H52" s="1"/>
      <c r="I52" s="63"/>
      <c r="J52" s="1"/>
      <c r="K52" s="207"/>
      <c r="L52" s="207"/>
      <c r="M52" s="207"/>
      <c r="N52"/>
      <c r="O52" s="185" t="s">
        <v>8596</v>
      </c>
    </row>
    <row r="53" spans="1:15" x14ac:dyDescent="0.3">
      <c r="A53" s="1" t="s">
        <v>1487</v>
      </c>
      <c r="B53" s="1">
        <v>1513</v>
      </c>
      <c r="C53" t="s">
        <v>1202</v>
      </c>
      <c r="D53" t="s">
        <v>1488</v>
      </c>
      <c r="E53" s="203">
        <v>0.98</v>
      </c>
      <c r="F53" s="204">
        <v>1</v>
      </c>
      <c r="G53" s="207" t="s">
        <v>1482</v>
      </c>
      <c r="H53" s="1"/>
      <c r="I53" s="63"/>
      <c r="J53" s="1"/>
      <c r="K53" s="207"/>
      <c r="L53" s="207"/>
      <c r="M53" s="207"/>
      <c r="N53"/>
      <c r="O53" s="185" t="s">
        <v>8596</v>
      </c>
    </row>
    <row r="54" spans="1:15" x14ac:dyDescent="0.3">
      <c r="A54" s="1" t="s">
        <v>1491</v>
      </c>
      <c r="B54" s="1">
        <v>1513</v>
      </c>
      <c r="C54" t="s">
        <v>1483</v>
      </c>
      <c r="D54" t="s">
        <v>1492</v>
      </c>
      <c r="E54" s="203">
        <v>0.46</v>
      </c>
      <c r="F54" s="204">
        <v>0.85996056894792983</v>
      </c>
      <c r="G54" s="207" t="s">
        <v>1439</v>
      </c>
      <c r="H54" s="1"/>
      <c r="I54" s="63"/>
      <c r="J54" s="1"/>
      <c r="K54" s="212"/>
      <c r="L54" s="207"/>
      <c r="M54" s="207"/>
      <c r="N54"/>
      <c r="O54" s="185" t="s">
        <v>8596</v>
      </c>
    </row>
    <row r="55" spans="1:15" x14ac:dyDescent="0.3">
      <c r="A55" s="1" t="s">
        <v>1495</v>
      </c>
      <c r="B55" s="1">
        <v>1513</v>
      </c>
      <c r="C55" t="s">
        <v>1202</v>
      </c>
      <c r="D55" t="s">
        <v>1496</v>
      </c>
      <c r="E55" s="203">
        <v>0.98</v>
      </c>
      <c r="F55" s="204">
        <v>1</v>
      </c>
      <c r="G55" s="207" t="s">
        <v>1491</v>
      </c>
      <c r="H55" s="1"/>
      <c r="I55" s="63"/>
      <c r="J55" s="1"/>
      <c r="K55" s="212"/>
      <c r="L55" s="207"/>
      <c r="M55" s="207"/>
      <c r="N55"/>
      <c r="O55" s="185" t="s">
        <v>8596</v>
      </c>
    </row>
    <row r="56" spans="1:15" x14ac:dyDescent="0.3">
      <c r="A56" s="1" t="s">
        <v>329</v>
      </c>
      <c r="B56" s="1" t="s">
        <v>2144</v>
      </c>
      <c r="C56" s="1" t="s">
        <v>330</v>
      </c>
      <c r="D56" s="1" t="s">
        <v>330</v>
      </c>
      <c r="E56" s="203">
        <v>0.38</v>
      </c>
      <c r="F56" s="204">
        <v>0.65672577618645733</v>
      </c>
      <c r="G56" s="206" t="s">
        <v>289</v>
      </c>
      <c r="H56" s="1"/>
      <c r="I56" s="38"/>
      <c r="J56" s="1"/>
      <c r="K56" s="207"/>
      <c r="L56" s="207"/>
      <c r="M56" s="207"/>
      <c r="N56"/>
      <c r="O56" s="185" t="s">
        <v>8596</v>
      </c>
    </row>
    <row r="57" spans="1:15" ht="43.2" x14ac:dyDescent="0.3">
      <c r="A57" s="1" t="s">
        <v>340</v>
      </c>
      <c r="B57" s="1" t="s">
        <v>2144</v>
      </c>
      <c r="C57" s="1" t="s">
        <v>341</v>
      </c>
      <c r="D57" s="1" t="s">
        <v>342</v>
      </c>
      <c r="E57" s="208">
        <f>1/0.21</f>
        <v>4.7619047619047619</v>
      </c>
      <c r="F57" s="204">
        <v>1</v>
      </c>
      <c r="G57" s="207" t="s">
        <v>329</v>
      </c>
      <c r="H57" s="70">
        <f>1/0.18</f>
        <v>5.5555555555555554</v>
      </c>
      <c r="I57">
        <v>1</v>
      </c>
      <c r="J57" s="1" t="s">
        <v>326</v>
      </c>
      <c r="K57" s="208">
        <f>1/0.2</f>
        <v>5</v>
      </c>
      <c r="L57" s="204">
        <v>1</v>
      </c>
      <c r="M57" s="207" t="s">
        <v>322</v>
      </c>
      <c r="N57" s="98" t="s">
        <v>8603</v>
      </c>
      <c r="O57" s="185" t="s">
        <v>9172</v>
      </c>
    </row>
    <row r="58" spans="1:15" x14ac:dyDescent="0.3">
      <c r="A58" s="1" t="s">
        <v>1544</v>
      </c>
      <c r="B58" s="1" t="s">
        <v>1541</v>
      </c>
      <c r="C58" s="1" t="s">
        <v>1542</v>
      </c>
      <c r="D58" s="1" t="s">
        <v>8604</v>
      </c>
      <c r="E58" s="203">
        <v>0.11</v>
      </c>
      <c r="F58" s="204">
        <v>1</v>
      </c>
      <c r="G58" s="206" t="s">
        <v>7686</v>
      </c>
      <c r="H58" s="1"/>
      <c r="I58" s="38"/>
      <c r="J58" s="1"/>
      <c r="K58" s="207"/>
      <c r="L58" s="207"/>
      <c r="M58" s="207"/>
      <c r="N58"/>
      <c r="O58" s="185" t="s">
        <v>8596</v>
      </c>
    </row>
    <row r="59" spans="1:15" x14ac:dyDescent="0.3">
      <c r="A59" s="1" t="s">
        <v>1547</v>
      </c>
      <c r="B59" s="1" t="s">
        <v>1541</v>
      </c>
      <c r="C59" s="1" t="s">
        <v>1548</v>
      </c>
      <c r="D59" s="1" t="s">
        <v>1549</v>
      </c>
      <c r="E59" s="203">
        <v>0.14000000000000001</v>
      </c>
      <c r="F59" s="204">
        <v>0.93459515029170859</v>
      </c>
      <c r="G59" s="206" t="s">
        <v>1472</v>
      </c>
      <c r="H59" s="1"/>
      <c r="I59" s="38"/>
      <c r="J59" s="1"/>
      <c r="K59" s="207"/>
      <c r="L59" s="207"/>
      <c r="M59" s="207"/>
      <c r="N59"/>
      <c r="O59" s="185" t="s">
        <v>8596</v>
      </c>
    </row>
    <row r="60" spans="1:15" x14ac:dyDescent="0.3">
      <c r="A60" s="1" t="s">
        <v>1552</v>
      </c>
      <c r="B60" s="1" t="s">
        <v>1541</v>
      </c>
      <c r="C60" s="1" t="s">
        <v>1553</v>
      </c>
      <c r="D60" s="1" t="s">
        <v>1554</v>
      </c>
      <c r="E60" s="203">
        <f>0.935/0.5</f>
        <v>1.87</v>
      </c>
      <c r="F60" s="204">
        <v>1</v>
      </c>
      <c r="G60" s="207" t="s">
        <v>1544</v>
      </c>
      <c r="H60" s="39">
        <f>0.935/0.5</f>
        <v>1.87</v>
      </c>
      <c r="I60">
        <v>1</v>
      </c>
      <c r="J60" s="1" t="s">
        <v>1547</v>
      </c>
      <c r="K60" s="207"/>
      <c r="L60" s="207"/>
      <c r="M60" s="207"/>
      <c r="N60" s="98" t="s">
        <v>8605</v>
      </c>
      <c r="O60" s="185" t="s">
        <v>8596</v>
      </c>
    </row>
    <row r="61" spans="1:15" x14ac:dyDescent="0.3">
      <c r="A61" s="1" t="s">
        <v>1557</v>
      </c>
      <c r="B61" s="1" t="s">
        <v>1541</v>
      </c>
      <c r="C61" s="1" t="s">
        <v>1202</v>
      </c>
      <c r="D61" s="1" t="s">
        <v>1558</v>
      </c>
      <c r="E61" s="203">
        <v>1</v>
      </c>
      <c r="F61" s="204">
        <v>1</v>
      </c>
      <c r="G61" s="207" t="s">
        <v>1552</v>
      </c>
      <c r="H61" s="1"/>
      <c r="I61" s="38"/>
      <c r="J61" s="1"/>
      <c r="K61" s="207"/>
      <c r="L61" s="207"/>
      <c r="M61" s="207"/>
      <c r="N61"/>
      <c r="O61" s="185" t="s">
        <v>8596</v>
      </c>
    </row>
    <row r="62" spans="1:15" x14ac:dyDescent="0.3">
      <c r="A62" s="1" t="s">
        <v>1557</v>
      </c>
      <c r="B62" s="1" t="s">
        <v>1541</v>
      </c>
      <c r="C62" s="1" t="s">
        <v>1202</v>
      </c>
      <c r="D62" s="1" t="s">
        <v>1558</v>
      </c>
      <c r="E62" s="203">
        <v>1</v>
      </c>
      <c r="F62" s="204">
        <v>1</v>
      </c>
      <c r="G62" s="207" t="s">
        <v>1552</v>
      </c>
      <c r="H62" s="1"/>
      <c r="I62" s="38"/>
      <c r="J62" s="1"/>
      <c r="K62" s="207"/>
      <c r="L62" s="207"/>
      <c r="M62" s="207"/>
      <c r="N62"/>
      <c r="O62" s="185" t="s">
        <v>8596</v>
      </c>
    </row>
    <row r="63" spans="1:15" x14ac:dyDescent="0.3">
      <c r="A63" s="1" t="s">
        <v>359</v>
      </c>
      <c r="B63" s="1">
        <v>17</v>
      </c>
      <c r="C63" t="s">
        <v>360</v>
      </c>
      <c r="D63" t="s">
        <v>360</v>
      </c>
      <c r="E63" s="203">
        <v>0.05</v>
      </c>
      <c r="F63" s="204">
        <v>6.5404849708291427E-2</v>
      </c>
      <c r="G63" s="206">
        <v>121291</v>
      </c>
      <c r="H63" s="1"/>
      <c r="I63" s="38"/>
      <c r="J63" s="1"/>
      <c r="K63" s="207"/>
      <c r="L63" s="207"/>
      <c r="M63" s="207"/>
      <c r="N63"/>
      <c r="O63" s="185" t="s">
        <v>8596</v>
      </c>
    </row>
    <row r="64" spans="1:15" x14ac:dyDescent="0.3">
      <c r="A64" s="1" t="s">
        <v>370</v>
      </c>
      <c r="B64" s="1" t="s">
        <v>2146</v>
      </c>
      <c r="C64" s="1" t="s">
        <v>371</v>
      </c>
      <c r="D64" s="1" t="s">
        <v>371</v>
      </c>
      <c r="E64" s="203">
        <v>0.8</v>
      </c>
      <c r="F64" s="204">
        <v>1</v>
      </c>
      <c r="G64" s="206">
        <v>1801</v>
      </c>
      <c r="H64" s="1"/>
      <c r="I64" s="38"/>
      <c r="J64" s="1"/>
      <c r="K64" s="207"/>
      <c r="L64" s="207"/>
      <c r="M64" s="207"/>
      <c r="N64"/>
      <c r="O64" s="185" t="s">
        <v>8596</v>
      </c>
    </row>
    <row r="65" spans="1:15" x14ac:dyDescent="0.3">
      <c r="A65" s="1" t="s">
        <v>373</v>
      </c>
      <c r="B65" s="1" t="s">
        <v>2146</v>
      </c>
      <c r="C65" s="1" t="s">
        <v>374</v>
      </c>
      <c r="D65" s="1" t="s">
        <v>374</v>
      </c>
      <c r="E65" s="203">
        <v>0.47</v>
      </c>
      <c r="F65" s="204">
        <v>0.67612485423989421</v>
      </c>
      <c r="G65" s="207" t="s">
        <v>370</v>
      </c>
      <c r="H65" s="1"/>
      <c r="I65" s="38"/>
      <c r="J65" s="1"/>
      <c r="K65" s="207"/>
      <c r="L65" s="207"/>
      <c r="M65" s="207"/>
      <c r="N65"/>
      <c r="O65" s="185" t="s">
        <v>8596</v>
      </c>
    </row>
    <row r="66" spans="1:15" x14ac:dyDescent="0.3">
      <c r="A66" s="1" t="s">
        <v>376</v>
      </c>
      <c r="B66" s="1" t="s">
        <v>2146</v>
      </c>
      <c r="C66" s="1" t="s">
        <v>377</v>
      </c>
      <c r="D66" s="1" t="s">
        <v>377</v>
      </c>
      <c r="E66" s="203">
        <v>0.53</v>
      </c>
      <c r="F66" s="204">
        <v>0.32387514576010579</v>
      </c>
      <c r="G66" s="207" t="s">
        <v>370</v>
      </c>
      <c r="H66" s="1"/>
      <c r="I66" s="38"/>
      <c r="J66" s="1"/>
      <c r="K66" s="207"/>
      <c r="L66" s="207"/>
      <c r="M66" s="207"/>
      <c r="N66"/>
      <c r="O66" s="185" t="s">
        <v>8596</v>
      </c>
    </row>
    <row r="67" spans="1:15" x14ac:dyDescent="0.3">
      <c r="A67" s="1" t="s">
        <v>379</v>
      </c>
      <c r="B67" s="1" t="s">
        <v>2146</v>
      </c>
      <c r="C67" s="1" t="s">
        <v>380</v>
      </c>
      <c r="D67" s="1" t="s">
        <v>380</v>
      </c>
      <c r="E67" s="203">
        <f>1/(0.59+0.53)</f>
        <v>0.89285714285714279</v>
      </c>
      <c r="F67" s="204">
        <v>1</v>
      </c>
      <c r="G67" s="206" t="s">
        <v>8377</v>
      </c>
      <c r="H67" s="39">
        <f>1/(0.137)</f>
        <v>7.2992700729926998</v>
      </c>
      <c r="I67" s="39">
        <v>1</v>
      </c>
      <c r="J67" s="1" t="s">
        <v>8606</v>
      </c>
      <c r="K67" s="207"/>
      <c r="L67" s="207"/>
      <c r="M67" s="207"/>
      <c r="N67"/>
      <c r="O67" s="185" t="s">
        <v>8607</v>
      </c>
    </row>
    <row r="68" spans="1:15" x14ac:dyDescent="0.3">
      <c r="A68" s="1" t="s">
        <v>1567</v>
      </c>
      <c r="B68" s="1">
        <v>1902</v>
      </c>
      <c r="C68" t="s">
        <v>1202</v>
      </c>
      <c r="D68" t="s">
        <v>1568</v>
      </c>
      <c r="E68" s="203">
        <v>1</v>
      </c>
      <c r="F68" s="204">
        <v>1</v>
      </c>
      <c r="G68" s="207" t="s">
        <v>262</v>
      </c>
      <c r="H68" s="1"/>
      <c r="I68" s="38"/>
      <c r="J68" s="1"/>
      <c r="K68" s="207"/>
      <c r="L68" s="207"/>
      <c r="M68" s="207"/>
      <c r="N68"/>
      <c r="O68" s="185" t="s">
        <v>8596</v>
      </c>
    </row>
    <row r="69" spans="1:15" x14ac:dyDescent="0.3">
      <c r="A69" s="1" t="s">
        <v>387</v>
      </c>
      <c r="B69" s="1" t="s">
        <v>2147</v>
      </c>
      <c r="C69" s="1" t="s">
        <v>388</v>
      </c>
      <c r="D69" s="1" t="s">
        <v>388</v>
      </c>
      <c r="E69" s="203">
        <v>1.1499999999999999</v>
      </c>
      <c r="F69" s="204">
        <v>1</v>
      </c>
      <c r="G69" s="207" t="s">
        <v>262</v>
      </c>
      <c r="H69" s="1"/>
      <c r="I69" s="63"/>
      <c r="J69" s="1"/>
      <c r="K69" s="207"/>
      <c r="L69" s="207"/>
      <c r="M69" s="207"/>
      <c r="N69" s="98" t="s">
        <v>8608</v>
      </c>
      <c r="O69" s="185" t="s">
        <v>8596</v>
      </c>
    </row>
    <row r="70" spans="1:15" ht="28.8" x14ac:dyDescent="0.3">
      <c r="A70" s="1" t="s">
        <v>391</v>
      </c>
      <c r="B70" s="1" t="s">
        <v>2148</v>
      </c>
      <c r="C70" s="1" t="s">
        <v>392</v>
      </c>
      <c r="D70" s="1" t="s">
        <v>392</v>
      </c>
      <c r="E70" s="203">
        <v>1</v>
      </c>
      <c r="F70" s="204">
        <v>1</v>
      </c>
      <c r="G70" s="207" t="s">
        <v>1278</v>
      </c>
      <c r="H70" s="1"/>
      <c r="I70" s="63"/>
      <c r="J70" s="1"/>
      <c r="K70" s="207"/>
      <c r="L70" s="207"/>
      <c r="M70" s="207"/>
      <c r="N70" s="98" t="s">
        <v>8609</v>
      </c>
      <c r="O70" s="185" t="s">
        <v>8596</v>
      </c>
    </row>
    <row r="71" spans="1:15" x14ac:dyDescent="0.3">
      <c r="A71" s="1" t="s">
        <v>394</v>
      </c>
      <c r="B71" s="1" t="s">
        <v>2148</v>
      </c>
      <c r="C71" s="1" t="s">
        <v>395</v>
      </c>
      <c r="D71" s="1" t="s">
        <v>396</v>
      </c>
      <c r="E71" s="203">
        <v>1</v>
      </c>
      <c r="F71" s="204">
        <v>1</v>
      </c>
      <c r="G71" s="206" t="s">
        <v>123</v>
      </c>
      <c r="H71" s="1"/>
      <c r="I71" s="38"/>
      <c r="J71" s="1"/>
      <c r="K71" s="207"/>
      <c r="L71" s="207"/>
      <c r="M71" s="207"/>
      <c r="N71"/>
      <c r="O71" s="185" t="s">
        <v>8596</v>
      </c>
    </row>
    <row r="72" spans="1:15" ht="28.8" x14ac:dyDescent="0.3">
      <c r="A72" s="1" t="s">
        <v>398</v>
      </c>
      <c r="B72" s="1" t="s">
        <v>2148</v>
      </c>
      <c r="C72" s="1" t="s">
        <v>399</v>
      </c>
      <c r="D72" s="1" t="s">
        <v>399</v>
      </c>
      <c r="E72" s="203">
        <v>1</v>
      </c>
      <c r="F72" s="204">
        <v>1</v>
      </c>
      <c r="G72" s="205" t="s">
        <v>8610</v>
      </c>
      <c r="H72" s="63"/>
      <c r="I72" s="63"/>
      <c r="J72" s="63"/>
      <c r="K72" s="212"/>
      <c r="L72" s="212"/>
      <c r="M72" s="212"/>
      <c r="N72"/>
      <c r="O72" s="185" t="s">
        <v>8596</v>
      </c>
    </row>
    <row r="73" spans="1:15" x14ac:dyDescent="0.3">
      <c r="A73" s="1" t="s">
        <v>413</v>
      </c>
      <c r="B73" s="1" t="s">
        <v>2148</v>
      </c>
      <c r="C73" s="1" t="s">
        <v>414</v>
      </c>
      <c r="D73" s="1" t="s">
        <v>415</v>
      </c>
      <c r="E73" s="203">
        <f>1/2.28</f>
        <v>0.43859649122807021</v>
      </c>
      <c r="F73" s="204">
        <v>1</v>
      </c>
      <c r="G73" s="206" t="s">
        <v>188</v>
      </c>
      <c r="H73" s="39">
        <f>1/0.43</f>
        <v>2.3255813953488373</v>
      </c>
      <c r="I73">
        <v>1</v>
      </c>
      <c r="J73" s="1" t="s">
        <v>1552</v>
      </c>
      <c r="K73" s="207"/>
      <c r="L73" s="207"/>
      <c r="M73" s="207"/>
      <c r="N73"/>
      <c r="O73" s="185" t="s">
        <v>8611</v>
      </c>
    </row>
    <row r="74" spans="1:15" x14ac:dyDescent="0.3">
      <c r="A74" s="1" t="s">
        <v>1587</v>
      </c>
      <c r="B74" s="1">
        <v>2009</v>
      </c>
      <c r="C74" t="s">
        <v>1588</v>
      </c>
      <c r="D74" t="s">
        <v>1589</v>
      </c>
      <c r="E74" s="203">
        <v>0.55000000000000004</v>
      </c>
      <c r="F74" s="204">
        <v>1</v>
      </c>
      <c r="G74" s="206" t="s">
        <v>178</v>
      </c>
      <c r="H74" s="1"/>
      <c r="I74" s="38"/>
      <c r="J74" s="1"/>
      <c r="K74" s="207"/>
      <c r="L74" s="207"/>
      <c r="M74" s="207"/>
      <c r="N74"/>
      <c r="O74" s="185" t="s">
        <v>8596</v>
      </c>
    </row>
    <row r="75" spans="1:15" x14ac:dyDescent="0.3">
      <c r="A75" s="1" t="s">
        <v>1601</v>
      </c>
      <c r="B75" s="1">
        <v>2009</v>
      </c>
      <c r="C75" t="s">
        <v>1602</v>
      </c>
      <c r="D75" t="s">
        <v>1603</v>
      </c>
      <c r="E75" s="203">
        <v>0.75</v>
      </c>
      <c r="F75" s="204">
        <v>1</v>
      </c>
      <c r="G75" s="206" t="s">
        <v>178</v>
      </c>
      <c r="H75" s="1"/>
      <c r="I75" s="38"/>
      <c r="J75" s="1"/>
      <c r="K75" s="207"/>
      <c r="L75" s="207"/>
      <c r="M75" s="207"/>
      <c r="N75"/>
      <c r="O75" s="185" t="s">
        <v>8596</v>
      </c>
    </row>
    <row r="76" spans="1:15" x14ac:dyDescent="0.3">
      <c r="A76" s="1" t="s">
        <v>1618</v>
      </c>
      <c r="B76" s="1">
        <v>2009</v>
      </c>
      <c r="C76" t="s">
        <v>1619</v>
      </c>
      <c r="D76" t="s">
        <v>1620</v>
      </c>
      <c r="E76" s="203">
        <v>0.2</v>
      </c>
      <c r="F76" s="204">
        <v>1</v>
      </c>
      <c r="G76" s="206" t="s">
        <v>175</v>
      </c>
      <c r="H76" s="1"/>
      <c r="I76" s="38"/>
      <c r="J76" s="1"/>
      <c r="K76" s="207"/>
      <c r="L76" s="207"/>
      <c r="M76" s="207"/>
      <c r="N76"/>
      <c r="O76" s="185" t="s">
        <v>8596</v>
      </c>
    </row>
    <row r="77" spans="1:15" x14ac:dyDescent="0.3">
      <c r="A77" s="1" t="s">
        <v>1627</v>
      </c>
      <c r="B77" s="1">
        <v>2009</v>
      </c>
      <c r="C77" t="s">
        <v>1628</v>
      </c>
      <c r="D77" t="s">
        <v>1629</v>
      </c>
      <c r="E77" s="203">
        <v>0.8</v>
      </c>
      <c r="F77" s="204">
        <v>1</v>
      </c>
      <c r="G77" s="206" t="s">
        <v>123</v>
      </c>
      <c r="H77" s="1"/>
      <c r="I77" s="38"/>
      <c r="J77" s="1"/>
      <c r="K77" s="207"/>
      <c r="L77" s="207"/>
      <c r="M77" s="207"/>
      <c r="N77"/>
      <c r="O77" s="185" t="s">
        <v>8596</v>
      </c>
    </row>
    <row r="78" spans="1:15" x14ac:dyDescent="0.3">
      <c r="A78" s="1" t="s">
        <v>1632</v>
      </c>
      <c r="B78" s="1">
        <v>2009</v>
      </c>
      <c r="C78" t="s">
        <v>1633</v>
      </c>
      <c r="D78" t="s">
        <v>1634</v>
      </c>
      <c r="E78" s="203">
        <v>0.75</v>
      </c>
      <c r="F78" s="204">
        <v>1</v>
      </c>
      <c r="G78" s="206" t="s">
        <v>181</v>
      </c>
      <c r="H78" s="1"/>
      <c r="I78" s="38"/>
      <c r="J78" s="1"/>
      <c r="K78" s="207"/>
      <c r="L78" s="207"/>
      <c r="M78" s="207"/>
      <c r="N78"/>
      <c r="O78" s="185" t="s">
        <v>8596</v>
      </c>
    </row>
    <row r="79" spans="1:15" x14ac:dyDescent="0.3">
      <c r="A79" s="1" t="s">
        <v>1641</v>
      </c>
      <c r="B79" s="1">
        <v>2009</v>
      </c>
      <c r="C79" t="s">
        <v>1619</v>
      </c>
      <c r="D79" t="s">
        <v>1642</v>
      </c>
      <c r="E79" s="203">
        <v>0.72</v>
      </c>
      <c r="F79" s="204">
        <v>1</v>
      </c>
      <c r="G79" s="206" t="s">
        <v>8351</v>
      </c>
      <c r="H79" s="1"/>
      <c r="I79" s="38"/>
      <c r="J79" s="1"/>
      <c r="K79" s="207"/>
      <c r="L79" s="207"/>
      <c r="M79" s="207"/>
      <c r="N79"/>
      <c r="O79" s="185" t="s">
        <v>8596</v>
      </c>
    </row>
    <row r="80" spans="1:15" x14ac:dyDescent="0.3">
      <c r="A80" s="1" t="s">
        <v>1647</v>
      </c>
      <c r="B80" s="1" t="s">
        <v>2149</v>
      </c>
      <c r="D80" t="s">
        <v>1648</v>
      </c>
      <c r="E80" s="203">
        <v>1</v>
      </c>
      <c r="F80" s="204">
        <v>1</v>
      </c>
      <c r="G80" s="206" t="s">
        <v>188</v>
      </c>
      <c r="H80" s="1"/>
      <c r="I80" s="38"/>
      <c r="J80" s="1"/>
      <c r="K80" s="207"/>
      <c r="L80" s="207"/>
      <c r="M80" s="207"/>
      <c r="N80"/>
      <c r="O80" s="185"/>
    </row>
    <row r="81" spans="1:15" x14ac:dyDescent="0.3">
      <c r="A81" s="1" t="s">
        <v>1659</v>
      </c>
      <c r="B81" s="1" t="s">
        <v>1660</v>
      </c>
      <c r="C81" s="1" t="s">
        <v>1661</v>
      </c>
      <c r="D81" s="1" t="s">
        <v>1662</v>
      </c>
      <c r="E81" s="203">
        <v>3.5</v>
      </c>
      <c r="F81" s="204">
        <v>1</v>
      </c>
      <c r="G81" s="206" t="s">
        <v>276</v>
      </c>
      <c r="H81" s="1"/>
      <c r="I81" s="38"/>
      <c r="J81" s="1"/>
      <c r="K81" s="207"/>
      <c r="L81" s="207"/>
      <c r="M81" s="207"/>
      <c r="N81"/>
      <c r="O81" s="185" t="s">
        <v>8596</v>
      </c>
    </row>
    <row r="82" spans="1:15" x14ac:dyDescent="0.3">
      <c r="A82" s="1" t="s">
        <v>1665</v>
      </c>
      <c r="B82" s="1" t="s">
        <v>1660</v>
      </c>
      <c r="C82" s="1" t="s">
        <v>1666</v>
      </c>
      <c r="D82" s="1" t="s">
        <v>1667</v>
      </c>
      <c r="E82" s="203">
        <v>0.4</v>
      </c>
      <c r="F82" s="204">
        <v>1</v>
      </c>
      <c r="G82" s="206" t="s">
        <v>123</v>
      </c>
      <c r="H82" s="1"/>
      <c r="I82" s="38"/>
      <c r="J82" s="1"/>
      <c r="K82" s="207"/>
      <c r="L82" s="207"/>
      <c r="M82" s="207"/>
      <c r="N82"/>
      <c r="O82" s="185" t="s">
        <v>8596</v>
      </c>
    </row>
    <row r="83" spans="1:15" x14ac:dyDescent="0.3">
      <c r="A83" s="1" t="s">
        <v>1670</v>
      </c>
      <c r="B83" s="1" t="s">
        <v>1660</v>
      </c>
      <c r="C83" s="1" t="s">
        <v>1671</v>
      </c>
      <c r="D83" s="1" t="s">
        <v>1672</v>
      </c>
      <c r="E83" s="203">
        <v>0.85</v>
      </c>
      <c r="F83" s="204">
        <v>1</v>
      </c>
      <c r="G83" s="206" t="s">
        <v>1461</v>
      </c>
      <c r="H83" s="1"/>
      <c r="I83" s="38"/>
      <c r="J83" s="1"/>
      <c r="K83" s="207"/>
      <c r="L83" s="207"/>
      <c r="M83" s="207"/>
      <c r="N83"/>
      <c r="O83" s="185" t="s">
        <v>8596</v>
      </c>
    </row>
    <row r="84" spans="1:15" x14ac:dyDescent="0.3">
      <c r="A84" s="1" t="s">
        <v>426</v>
      </c>
      <c r="B84" s="1" t="s">
        <v>2151</v>
      </c>
      <c r="C84" s="1" t="s">
        <v>427</v>
      </c>
      <c r="D84" s="1" t="s">
        <v>427</v>
      </c>
      <c r="E84" s="203">
        <v>6.55</v>
      </c>
      <c r="F84" s="204">
        <v>1</v>
      </c>
      <c r="G84" s="207" t="s">
        <v>8612</v>
      </c>
      <c r="H84" s="1"/>
      <c r="I84" s="38"/>
      <c r="J84" s="1"/>
      <c r="K84" s="207"/>
      <c r="L84" s="207"/>
      <c r="M84" s="207"/>
      <c r="N84"/>
      <c r="O84" s="185" t="s">
        <v>8596</v>
      </c>
    </row>
    <row r="85" spans="1:15" x14ac:dyDescent="0.3">
      <c r="A85" s="1" t="s">
        <v>429</v>
      </c>
      <c r="B85" s="1" t="s">
        <v>2151</v>
      </c>
      <c r="C85" s="1" t="s">
        <v>430</v>
      </c>
      <c r="D85" s="1" t="s">
        <v>431</v>
      </c>
      <c r="E85" s="203">
        <v>0.86</v>
      </c>
      <c r="F85" s="204">
        <v>1</v>
      </c>
      <c r="G85" s="206" t="s">
        <v>181</v>
      </c>
      <c r="H85" s="1"/>
      <c r="I85" s="38"/>
      <c r="J85" s="1"/>
      <c r="K85" s="207"/>
      <c r="L85" s="207"/>
      <c r="M85" s="207"/>
      <c r="N85"/>
      <c r="O85" s="185" t="s">
        <v>8596</v>
      </c>
    </row>
    <row r="86" spans="1:15" x14ac:dyDescent="0.3">
      <c r="A86" s="1" t="s">
        <v>437</v>
      </c>
      <c r="B86" s="1" t="s">
        <v>2151</v>
      </c>
      <c r="C86" s="1" t="s">
        <v>438</v>
      </c>
      <c r="D86" s="1" t="s">
        <v>439</v>
      </c>
      <c r="E86" s="203">
        <v>0.7</v>
      </c>
      <c r="F86" s="204">
        <v>1</v>
      </c>
      <c r="G86" s="206" t="s">
        <v>181</v>
      </c>
      <c r="H86" s="1"/>
      <c r="I86" s="38"/>
      <c r="J86" s="1"/>
      <c r="K86" s="207"/>
      <c r="L86" s="207"/>
      <c r="M86" s="207"/>
      <c r="N86"/>
      <c r="O86" s="185" t="s">
        <v>8596</v>
      </c>
    </row>
    <row r="87" spans="1:15" x14ac:dyDescent="0.3">
      <c r="A87" s="1" t="s">
        <v>441</v>
      </c>
      <c r="B87" s="1" t="s">
        <v>2151</v>
      </c>
      <c r="C87" s="1" t="s">
        <v>442</v>
      </c>
      <c r="D87" s="1" t="s">
        <v>443</v>
      </c>
      <c r="E87" s="203">
        <f>1/AVERAGE(1.5,2)</f>
        <v>0.5714285714285714</v>
      </c>
      <c r="F87" s="204">
        <v>1</v>
      </c>
      <c r="G87" s="207" t="s">
        <v>429</v>
      </c>
      <c r="H87" s="1"/>
      <c r="I87" s="38"/>
      <c r="J87" s="1"/>
      <c r="K87" s="207"/>
      <c r="L87" s="207"/>
      <c r="M87" s="207"/>
      <c r="N87"/>
      <c r="O87" s="185" t="s">
        <v>8613</v>
      </c>
    </row>
    <row r="88" spans="1:15" x14ac:dyDescent="0.3">
      <c r="A88" s="1" t="s">
        <v>446</v>
      </c>
      <c r="B88" s="1" t="s">
        <v>2152</v>
      </c>
      <c r="C88" t="s">
        <v>447</v>
      </c>
      <c r="D88" t="s">
        <v>447</v>
      </c>
      <c r="E88" s="203">
        <v>0.79</v>
      </c>
      <c r="F88" s="204">
        <v>0.68209311809748407</v>
      </c>
      <c r="G88" s="206" t="s">
        <v>276</v>
      </c>
      <c r="H88" s="1"/>
      <c r="I88" s="38"/>
      <c r="J88" s="1"/>
      <c r="K88" s="207"/>
      <c r="L88" s="207"/>
      <c r="M88" s="207"/>
      <c r="N88"/>
      <c r="O88" s="185" t="s">
        <v>8596</v>
      </c>
    </row>
    <row r="89" spans="1:15" x14ac:dyDescent="0.3">
      <c r="A89" s="1" t="s">
        <v>450</v>
      </c>
      <c r="B89" s="1" t="s">
        <v>2152</v>
      </c>
      <c r="C89" t="s">
        <v>451</v>
      </c>
      <c r="D89" t="s">
        <v>451</v>
      </c>
      <c r="E89" s="203">
        <v>0.54</v>
      </c>
      <c r="F89" s="204">
        <v>0.24152093442390171</v>
      </c>
      <c r="G89" s="206" t="s">
        <v>279</v>
      </c>
      <c r="H89" s="1"/>
      <c r="I89" s="38"/>
      <c r="J89" s="1"/>
      <c r="K89" s="207"/>
      <c r="L89" s="207"/>
      <c r="M89" s="207"/>
      <c r="N89"/>
      <c r="O89" s="185" t="s">
        <v>8596</v>
      </c>
    </row>
    <row r="90" spans="1:15" x14ac:dyDescent="0.3">
      <c r="A90" s="1" t="s">
        <v>1681</v>
      </c>
      <c r="B90" s="1">
        <v>2306</v>
      </c>
      <c r="C90" t="s">
        <v>1682</v>
      </c>
      <c r="D90" t="s">
        <v>1683</v>
      </c>
      <c r="E90" s="203">
        <v>0.51</v>
      </c>
      <c r="F90" s="204">
        <v>0.41586190025586378</v>
      </c>
      <c r="G90" s="206" t="s">
        <v>1444</v>
      </c>
      <c r="H90" s="1"/>
      <c r="I90" s="38"/>
      <c r="J90" s="1"/>
      <c r="K90" s="207"/>
      <c r="L90" s="207"/>
      <c r="M90" s="207"/>
      <c r="N90"/>
      <c r="O90" s="185" t="s">
        <v>8596</v>
      </c>
    </row>
    <row r="91" spans="1:15" x14ac:dyDescent="0.3">
      <c r="A91" s="1" t="s">
        <v>1686</v>
      </c>
      <c r="B91" s="1">
        <v>2306</v>
      </c>
      <c r="C91" t="s">
        <v>1687</v>
      </c>
      <c r="D91" t="s">
        <v>1688</v>
      </c>
      <c r="E91" s="203">
        <v>0.63</v>
      </c>
      <c r="F91" s="204">
        <v>0.31823163307502872</v>
      </c>
      <c r="G91" s="206" t="s">
        <v>286</v>
      </c>
      <c r="H91" s="1"/>
      <c r="I91" s="38"/>
      <c r="J91" s="1"/>
      <c r="K91" s="207"/>
      <c r="L91" s="207"/>
      <c r="M91" s="207"/>
      <c r="N91"/>
      <c r="O91" s="185" t="s">
        <v>8596</v>
      </c>
    </row>
    <row r="92" spans="1:15" x14ac:dyDescent="0.3">
      <c r="A92" s="1" t="s">
        <v>1691</v>
      </c>
      <c r="B92" s="1">
        <v>2306</v>
      </c>
      <c r="C92" t="s">
        <v>1692</v>
      </c>
      <c r="D92" t="s">
        <v>1693</v>
      </c>
      <c r="E92" s="203">
        <v>0.47</v>
      </c>
      <c r="F92" s="204">
        <v>0.2205802411126786</v>
      </c>
      <c r="G92" s="206" t="s">
        <v>8368</v>
      </c>
      <c r="H92" s="1"/>
      <c r="I92" s="38"/>
      <c r="J92" s="1"/>
      <c r="K92" s="207"/>
      <c r="L92" s="207"/>
      <c r="M92" s="207"/>
      <c r="N92"/>
      <c r="O92" s="185" t="s">
        <v>8596</v>
      </c>
    </row>
    <row r="93" spans="1:15" x14ac:dyDescent="0.3">
      <c r="A93" s="1" t="s">
        <v>1696</v>
      </c>
      <c r="B93" s="1">
        <v>2306</v>
      </c>
      <c r="C93" t="s">
        <v>1697</v>
      </c>
      <c r="D93" t="s">
        <v>1698</v>
      </c>
      <c r="E93" s="203">
        <v>0.6</v>
      </c>
      <c r="F93" s="204">
        <v>0.34327422381354261</v>
      </c>
      <c r="G93" s="206" t="s">
        <v>289</v>
      </c>
      <c r="H93" s="1"/>
      <c r="I93" s="38"/>
      <c r="J93" s="1"/>
      <c r="K93" s="207"/>
      <c r="L93" s="207"/>
      <c r="M93" s="207"/>
      <c r="N93"/>
      <c r="O93" s="185" t="s">
        <v>8596</v>
      </c>
    </row>
    <row r="94" spans="1:15" x14ac:dyDescent="0.3">
      <c r="A94" s="1" t="s">
        <v>1705</v>
      </c>
      <c r="B94" s="1">
        <v>2306</v>
      </c>
      <c r="C94" t="s">
        <v>1706</v>
      </c>
      <c r="D94" t="s">
        <v>1707</v>
      </c>
      <c r="E94" s="203">
        <v>0.61</v>
      </c>
      <c r="F94" s="204">
        <v>0.190512472150107</v>
      </c>
      <c r="G94" s="207" t="s">
        <v>283</v>
      </c>
      <c r="H94" s="1"/>
      <c r="I94" s="38"/>
      <c r="J94" s="1"/>
      <c r="K94" s="207"/>
      <c r="L94" s="207"/>
      <c r="M94" s="207"/>
      <c r="N94"/>
      <c r="O94" s="185" t="s">
        <v>8596</v>
      </c>
    </row>
    <row r="95" spans="1:15" x14ac:dyDescent="0.3">
      <c r="A95" s="1" t="s">
        <v>1710</v>
      </c>
      <c r="B95" s="1">
        <v>2306</v>
      </c>
      <c r="C95" t="s">
        <v>1711</v>
      </c>
      <c r="D95" t="s">
        <v>1712</v>
      </c>
      <c r="E95" s="203">
        <v>0.52</v>
      </c>
      <c r="F95" s="204">
        <v>0.1400394310520702</v>
      </c>
      <c r="G95" s="207" t="s">
        <v>1439</v>
      </c>
      <c r="H95" s="1"/>
      <c r="I95" s="38"/>
      <c r="J95" s="1"/>
      <c r="K95" s="212"/>
      <c r="L95" s="207"/>
      <c r="M95" s="207"/>
      <c r="N95"/>
      <c r="O95" s="185" t="s">
        <v>8596</v>
      </c>
    </row>
    <row r="96" spans="1:15" ht="28.8" x14ac:dyDescent="0.3">
      <c r="A96" s="1" t="s">
        <v>454</v>
      </c>
      <c r="B96" s="1" t="s">
        <v>2153</v>
      </c>
      <c r="C96" s="1" t="s">
        <v>455</v>
      </c>
      <c r="D96" s="1" t="s">
        <v>455</v>
      </c>
      <c r="E96" s="203">
        <v>1</v>
      </c>
      <c r="F96" s="204">
        <v>1</v>
      </c>
      <c r="G96" s="205" t="s">
        <v>8614</v>
      </c>
      <c r="H96" s="63"/>
      <c r="I96" s="63"/>
      <c r="J96" s="63"/>
      <c r="K96" s="212"/>
      <c r="L96" s="212"/>
      <c r="M96" s="212"/>
      <c r="N96"/>
      <c r="O96" s="185" t="s">
        <v>8596</v>
      </c>
    </row>
    <row r="97" spans="1:15" x14ac:dyDescent="0.3">
      <c r="A97" s="1" t="s">
        <v>805</v>
      </c>
      <c r="B97" s="1" t="s">
        <v>2164</v>
      </c>
      <c r="C97" s="1" t="s">
        <v>806</v>
      </c>
      <c r="D97" s="1" t="s">
        <v>806</v>
      </c>
      <c r="E97" s="203">
        <v>0.95</v>
      </c>
      <c r="F97" s="204">
        <v>1</v>
      </c>
      <c r="G97" s="206" t="s">
        <v>8378</v>
      </c>
      <c r="H97" s="1"/>
      <c r="I97" s="38"/>
      <c r="J97" s="1"/>
      <c r="K97" s="207"/>
      <c r="L97" s="207"/>
      <c r="M97" s="207"/>
      <c r="N97"/>
      <c r="O97" s="185" t="s">
        <v>8596</v>
      </c>
    </row>
    <row r="98" spans="1:15" x14ac:dyDescent="0.3">
      <c r="A98" s="1" t="s">
        <v>808</v>
      </c>
      <c r="B98" s="1" t="s">
        <v>2164</v>
      </c>
      <c r="C98" s="1" t="s">
        <v>809</v>
      </c>
      <c r="D98" s="1" t="s">
        <v>809</v>
      </c>
      <c r="E98" s="204">
        <v>0.94</v>
      </c>
      <c r="F98" s="204">
        <v>1</v>
      </c>
      <c r="G98" s="207" t="s">
        <v>805</v>
      </c>
      <c r="H98" s="1"/>
      <c r="I98" s="38"/>
      <c r="J98" s="1"/>
      <c r="K98" s="207"/>
      <c r="L98" s="207"/>
      <c r="M98" s="207"/>
      <c r="N98"/>
      <c r="O98" s="185" t="s">
        <v>8615</v>
      </c>
    </row>
    <row r="99" spans="1:15" x14ac:dyDescent="0.3">
      <c r="A99" s="1" t="s">
        <v>811</v>
      </c>
      <c r="B99" s="1" t="s">
        <v>2164</v>
      </c>
      <c r="C99" s="1" t="s">
        <v>812</v>
      </c>
      <c r="D99" s="1" t="s">
        <v>813</v>
      </c>
      <c r="E99" s="204">
        <v>0.94</v>
      </c>
      <c r="F99" s="204">
        <v>1</v>
      </c>
      <c r="G99" s="207" t="s">
        <v>805</v>
      </c>
      <c r="H99" s="1"/>
      <c r="I99" s="38"/>
      <c r="J99" s="1"/>
      <c r="K99" s="207"/>
      <c r="L99" s="207"/>
      <c r="M99" s="207"/>
      <c r="N99"/>
      <c r="O99" s="185" t="s">
        <v>8615</v>
      </c>
    </row>
    <row r="100" spans="1:15" x14ac:dyDescent="0.3">
      <c r="A100" s="1" t="s">
        <v>856</v>
      </c>
      <c r="B100" s="1" t="s">
        <v>2165</v>
      </c>
      <c r="C100" t="s">
        <v>857</v>
      </c>
      <c r="D100" t="s">
        <v>858</v>
      </c>
      <c r="E100" s="204">
        <v>0.5</v>
      </c>
      <c r="F100" s="204">
        <v>1</v>
      </c>
      <c r="G100" s="207" t="s">
        <v>283</v>
      </c>
      <c r="H100" s="1"/>
      <c r="I100" s="38"/>
      <c r="J100" s="1"/>
      <c r="K100" s="207"/>
      <c r="L100" s="207"/>
      <c r="M100" s="207"/>
      <c r="N100"/>
      <c r="O100" s="185" t="s">
        <v>8596</v>
      </c>
    </row>
    <row r="101" spans="1:15" ht="72" x14ac:dyDescent="0.3">
      <c r="A101" s="1" t="s">
        <v>860</v>
      </c>
      <c r="B101" s="1" t="s">
        <v>2165</v>
      </c>
      <c r="C101" s="1" t="s">
        <v>861</v>
      </c>
      <c r="D101" s="1" t="s">
        <v>861</v>
      </c>
      <c r="E101" s="203">
        <f>1/7.8</f>
        <v>0.12820512820512822</v>
      </c>
      <c r="F101" s="204">
        <v>1</v>
      </c>
      <c r="G101" s="206" t="s">
        <v>844</v>
      </c>
      <c r="H101" s="1"/>
      <c r="I101" s="38"/>
      <c r="J101" s="1"/>
      <c r="K101" s="207"/>
      <c r="L101" s="207"/>
      <c r="M101" s="207"/>
      <c r="N101" s="98" t="s">
        <v>8616</v>
      </c>
      <c r="O101" s="185" t="s">
        <v>8617</v>
      </c>
    </row>
    <row r="102" spans="1:15" ht="72" x14ac:dyDescent="0.3">
      <c r="A102" s="1" t="s">
        <v>863</v>
      </c>
      <c r="B102" s="1" t="s">
        <v>2165</v>
      </c>
      <c r="C102" s="1" t="s">
        <v>864</v>
      </c>
      <c r="D102" s="1" t="s">
        <v>865</v>
      </c>
      <c r="E102" s="203">
        <f>1/2.4</f>
        <v>0.41666666666666669</v>
      </c>
      <c r="F102" s="204">
        <v>1</v>
      </c>
      <c r="G102" s="206" t="s">
        <v>852</v>
      </c>
      <c r="H102" s="1"/>
      <c r="I102" s="38"/>
      <c r="J102" s="1"/>
      <c r="K102" s="207"/>
      <c r="L102" s="207"/>
      <c r="M102" s="207"/>
      <c r="N102" s="98" t="s">
        <v>8618</v>
      </c>
      <c r="O102" s="185" t="s">
        <v>8617</v>
      </c>
    </row>
    <row r="103" spans="1:15" x14ac:dyDescent="0.3">
      <c r="A103" s="168" t="s">
        <v>3522</v>
      </c>
      <c r="B103" s="168" t="s">
        <v>2154</v>
      </c>
      <c r="C103" s="1" t="s">
        <v>3523</v>
      </c>
      <c r="D103" s="1" t="s">
        <v>3523</v>
      </c>
      <c r="E103" s="204">
        <v>1.5151515151515151</v>
      </c>
      <c r="F103" s="204">
        <v>1</v>
      </c>
      <c r="G103" s="209" t="s">
        <v>466</v>
      </c>
      <c r="H103" s="1"/>
      <c r="I103" s="38"/>
      <c r="J103" s="1"/>
      <c r="K103" s="207"/>
      <c r="L103" s="207"/>
      <c r="M103" s="207"/>
      <c r="N103"/>
      <c r="O103" s="185" t="s">
        <v>8619</v>
      </c>
    </row>
    <row r="104" spans="1:15" x14ac:dyDescent="0.3">
      <c r="A104" s="168" t="s">
        <v>3526</v>
      </c>
      <c r="B104" s="168" t="s">
        <v>2154</v>
      </c>
      <c r="C104" s="1" t="s">
        <v>8620</v>
      </c>
      <c r="D104" s="1" t="s">
        <v>8620</v>
      </c>
      <c r="E104" s="204">
        <v>1.639344262295082</v>
      </c>
      <c r="F104" s="204">
        <v>1</v>
      </c>
      <c r="G104" s="209" t="s">
        <v>466</v>
      </c>
      <c r="H104" s="1"/>
      <c r="I104" s="38"/>
      <c r="J104" s="1"/>
      <c r="K104" s="207"/>
      <c r="L104" s="207"/>
      <c r="M104" s="207"/>
      <c r="N104"/>
      <c r="O104" s="185" t="s">
        <v>8619</v>
      </c>
    </row>
    <row r="105" spans="1:15" x14ac:dyDescent="0.3">
      <c r="A105" s="168" t="s">
        <v>8621</v>
      </c>
      <c r="B105" s="168" t="s">
        <v>2154</v>
      </c>
      <c r="C105" s="1" t="s">
        <v>3531</v>
      </c>
      <c r="D105" s="1" t="s">
        <v>3531</v>
      </c>
      <c r="E105" s="204">
        <v>1.2987012987012987</v>
      </c>
      <c r="F105" s="204">
        <v>1</v>
      </c>
      <c r="G105" s="209" t="s">
        <v>466</v>
      </c>
      <c r="H105" s="1"/>
      <c r="I105" s="38"/>
      <c r="J105" s="1"/>
      <c r="K105" s="207"/>
      <c r="L105" s="207"/>
      <c r="M105" s="207"/>
      <c r="N105"/>
      <c r="O105" s="185" t="s">
        <v>8619</v>
      </c>
    </row>
    <row r="106" spans="1:15" x14ac:dyDescent="0.3">
      <c r="A106" s="168" t="s">
        <v>3534</v>
      </c>
      <c r="B106" s="168" t="s">
        <v>2154</v>
      </c>
      <c r="C106" s="1" t="s">
        <v>3535</v>
      </c>
      <c r="D106" s="1" t="s">
        <v>3535</v>
      </c>
      <c r="E106" s="204">
        <v>1.639344262295082</v>
      </c>
      <c r="F106" s="204">
        <v>1</v>
      </c>
      <c r="G106" s="209" t="s">
        <v>466</v>
      </c>
      <c r="H106" s="1"/>
      <c r="I106" s="38"/>
      <c r="J106" s="1"/>
      <c r="K106" s="207"/>
      <c r="L106" s="207"/>
      <c r="M106" s="207"/>
      <c r="N106"/>
      <c r="O106" s="185" t="s">
        <v>8619</v>
      </c>
    </row>
    <row r="107" spans="1:15" x14ac:dyDescent="0.3">
      <c r="A107" s="168" t="s">
        <v>3542</v>
      </c>
      <c r="B107" s="168" t="s">
        <v>2154</v>
      </c>
      <c r="C107" s="1" t="s">
        <v>3543</v>
      </c>
      <c r="D107" s="1" t="s">
        <v>3543</v>
      </c>
      <c r="E107" s="204">
        <v>6.25</v>
      </c>
      <c r="F107" s="204">
        <v>1</v>
      </c>
      <c r="G107" s="209" t="s">
        <v>466</v>
      </c>
      <c r="H107" s="1"/>
      <c r="I107" s="38"/>
      <c r="J107" s="1"/>
      <c r="K107" s="207"/>
      <c r="L107" s="207"/>
      <c r="M107" s="207"/>
      <c r="N107"/>
      <c r="O107" s="185" t="s">
        <v>8619</v>
      </c>
    </row>
    <row r="108" spans="1:15" x14ac:dyDescent="0.3">
      <c r="A108" s="168" t="s">
        <v>3545</v>
      </c>
      <c r="B108" s="168" t="s">
        <v>2154</v>
      </c>
      <c r="C108" s="1" t="s">
        <v>8622</v>
      </c>
      <c r="D108" s="1" t="s">
        <v>8622</v>
      </c>
      <c r="E108" s="203">
        <v>5.2631578947368425</v>
      </c>
      <c r="F108" s="204">
        <v>1</v>
      </c>
      <c r="G108" s="209" t="s">
        <v>466</v>
      </c>
      <c r="H108" s="1"/>
      <c r="I108" s="38"/>
      <c r="J108" s="1"/>
      <c r="K108" s="207"/>
      <c r="L108" s="207"/>
      <c r="M108" s="207"/>
      <c r="N108"/>
      <c r="O108" s="185" t="s">
        <v>8619</v>
      </c>
    </row>
    <row r="109" spans="1:15" x14ac:dyDescent="0.3">
      <c r="A109" s="168" t="s">
        <v>3548</v>
      </c>
      <c r="B109" s="168" t="s">
        <v>2154</v>
      </c>
      <c r="C109" s="1" t="s">
        <v>8623</v>
      </c>
      <c r="D109" s="1" t="s">
        <v>8623</v>
      </c>
      <c r="E109" s="203">
        <v>5.2631578947368425</v>
      </c>
      <c r="F109" s="204">
        <v>1</v>
      </c>
      <c r="G109" s="209" t="s">
        <v>466</v>
      </c>
      <c r="H109" s="1"/>
      <c r="I109" s="38"/>
      <c r="J109" s="1"/>
      <c r="K109" s="207"/>
      <c r="L109" s="207"/>
      <c r="M109" s="207"/>
      <c r="N109"/>
      <c r="O109" s="185" t="s">
        <v>8619</v>
      </c>
    </row>
    <row r="110" spans="1:15" x14ac:dyDescent="0.3">
      <c r="A110" s="168" t="s">
        <v>3551</v>
      </c>
      <c r="B110" s="168" t="s">
        <v>2154</v>
      </c>
      <c r="C110" s="1" t="s">
        <v>3552</v>
      </c>
      <c r="D110" s="1" t="s">
        <v>3552</v>
      </c>
      <c r="E110" s="204">
        <v>3.0303030303030303</v>
      </c>
      <c r="F110" s="204">
        <v>1</v>
      </c>
      <c r="G110" s="209" t="s">
        <v>466</v>
      </c>
      <c r="H110" s="1"/>
      <c r="I110" s="38"/>
      <c r="J110" s="1"/>
      <c r="K110" s="207"/>
      <c r="L110" s="207"/>
      <c r="M110" s="207"/>
      <c r="N110"/>
      <c r="O110" s="185" t="s">
        <v>8619</v>
      </c>
    </row>
    <row r="111" spans="1:15" x14ac:dyDescent="0.3">
      <c r="A111" s="168" t="s">
        <v>3558</v>
      </c>
      <c r="B111" s="168" t="s">
        <v>2154</v>
      </c>
      <c r="C111" s="1" t="s">
        <v>8624</v>
      </c>
      <c r="D111" s="1" t="s">
        <v>8624</v>
      </c>
      <c r="E111" s="204">
        <v>3.3333333333333335</v>
      </c>
      <c r="F111" s="204">
        <v>1</v>
      </c>
      <c r="G111" s="209" t="s">
        <v>466</v>
      </c>
      <c r="H111" s="1"/>
      <c r="I111" s="38"/>
      <c r="J111" s="1"/>
      <c r="K111" s="207"/>
      <c r="L111" s="207"/>
      <c r="M111" s="207"/>
      <c r="N111"/>
      <c r="O111" s="185" t="s">
        <v>8619</v>
      </c>
    </row>
    <row r="112" spans="1:15" x14ac:dyDescent="0.3">
      <c r="A112" s="168" t="s">
        <v>3562</v>
      </c>
      <c r="B112" s="168" t="s">
        <v>2154</v>
      </c>
      <c r="C112" s="1" t="s">
        <v>8625</v>
      </c>
      <c r="D112" s="1" t="s">
        <v>8625</v>
      </c>
      <c r="E112" s="204">
        <v>8.3333333333333339</v>
      </c>
      <c r="F112" s="204">
        <v>1</v>
      </c>
      <c r="G112" s="209" t="s">
        <v>466</v>
      </c>
      <c r="H112" s="1"/>
      <c r="I112" s="38"/>
      <c r="J112" s="1"/>
      <c r="K112" s="207"/>
      <c r="L112" s="207"/>
      <c r="M112" s="207"/>
      <c r="N112"/>
      <c r="O112" s="185" t="s">
        <v>8619</v>
      </c>
    </row>
    <row r="113" spans="1:15" x14ac:dyDescent="0.3">
      <c r="A113" s="169" t="s">
        <v>8626</v>
      </c>
      <c r="B113" s="169" t="s">
        <v>2154</v>
      </c>
      <c r="C113" s="67" t="s">
        <v>8627</v>
      </c>
      <c r="D113" s="67" t="s">
        <v>8627</v>
      </c>
      <c r="E113" s="210">
        <v>2.7027027027027026</v>
      </c>
      <c r="F113" s="210">
        <v>1</v>
      </c>
      <c r="G113" s="211" t="s">
        <v>466</v>
      </c>
      <c r="H113" s="67"/>
      <c r="I113" s="183"/>
      <c r="J113" s="67"/>
      <c r="K113" s="213"/>
      <c r="L113" s="213"/>
      <c r="M113" s="213"/>
      <c r="N113" s="69"/>
      <c r="O113" s="191" t="s">
        <v>8619</v>
      </c>
    </row>
  </sheetData>
  <mergeCells count="3">
    <mergeCell ref="E8:G8"/>
    <mergeCell ref="H8:J8"/>
    <mergeCell ref="K8:M8"/>
  </mergeCells>
  <phoneticPr fontId="13" type="noConversion"/>
  <hyperlinks>
    <hyperlink ref="O67" r:id="rId1" display="https://www.sciencedirect.com/science/article/pii/S0048969717325378"/>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453"/>
  <sheetViews>
    <sheetView zoomScaleNormal="100" workbookViewId="0"/>
  </sheetViews>
  <sheetFormatPr defaultRowHeight="14.4" x14ac:dyDescent="0.3"/>
  <cols>
    <col min="1" max="1" width="23.33203125" customWidth="1"/>
    <col min="2" max="2" width="24.44140625" customWidth="1"/>
    <col min="3" max="3" width="21.33203125" customWidth="1"/>
    <col min="4" max="4" width="47.44140625" customWidth="1"/>
    <col min="5" max="5" width="33.6640625" customWidth="1"/>
    <col min="6" max="6" width="34.6640625" customWidth="1"/>
    <col min="7" max="7" width="36.33203125" customWidth="1"/>
    <col min="8" max="9" width="45.33203125" customWidth="1"/>
    <col min="10" max="10" width="34.44140625" customWidth="1"/>
    <col min="11" max="11" width="15.5546875" customWidth="1"/>
    <col min="12" max="13" width="36.33203125" customWidth="1"/>
    <col min="14" max="14" width="24.6640625" customWidth="1"/>
    <col min="15" max="16" width="22.44140625" customWidth="1"/>
    <col min="17" max="17" width="24.5546875" customWidth="1"/>
    <col min="28" max="28" width="18.44140625" customWidth="1"/>
  </cols>
  <sheetData>
    <row r="1" spans="1:17" ht="38.1" customHeight="1" x14ac:dyDescent="0.45">
      <c r="A1" s="147" t="s">
        <v>8628</v>
      </c>
    </row>
    <row r="2" spans="1:17" x14ac:dyDescent="0.3">
      <c r="A2" t="s">
        <v>8629</v>
      </c>
    </row>
    <row r="3" spans="1:17" x14ac:dyDescent="0.3">
      <c r="A3" t="s">
        <v>8630</v>
      </c>
    </row>
    <row r="4" spans="1:17" x14ac:dyDescent="0.3">
      <c r="A4" t="s">
        <v>8631</v>
      </c>
    </row>
    <row r="6" spans="1:17" x14ac:dyDescent="0.3">
      <c r="E6" s="265" t="s">
        <v>8587</v>
      </c>
      <c r="F6" s="265"/>
      <c r="G6" s="265"/>
      <c r="H6" s="265"/>
      <c r="I6" s="266" t="s">
        <v>8588</v>
      </c>
      <c r="J6" s="266"/>
      <c r="K6" s="266"/>
      <c r="L6" s="266"/>
      <c r="M6" s="265" t="s">
        <v>8589</v>
      </c>
      <c r="N6" s="265"/>
      <c r="O6" s="265"/>
      <c r="P6" s="265"/>
      <c r="Q6" s="2"/>
    </row>
    <row r="7" spans="1:17" s="38" customFormat="1" ht="46.8" x14ac:dyDescent="0.3">
      <c r="A7" s="192" t="s">
        <v>57</v>
      </c>
      <c r="B7" s="229" t="s">
        <v>58</v>
      </c>
      <c r="C7" s="229" t="s">
        <v>59</v>
      </c>
      <c r="D7" s="229" t="s">
        <v>60</v>
      </c>
      <c r="E7" s="230" t="s">
        <v>8591</v>
      </c>
      <c r="F7" s="230" t="s">
        <v>8397</v>
      </c>
      <c r="G7" s="230" t="s">
        <v>8592</v>
      </c>
      <c r="H7" s="230" t="s">
        <v>8632</v>
      </c>
      <c r="I7" s="229" t="s">
        <v>8591</v>
      </c>
      <c r="J7" s="229" t="s">
        <v>8592</v>
      </c>
      <c r="K7" s="229" t="s">
        <v>8632</v>
      </c>
      <c r="L7" s="229" t="s">
        <v>8397</v>
      </c>
      <c r="M7" s="230" t="s">
        <v>8591</v>
      </c>
      <c r="N7" s="230" t="s">
        <v>8592</v>
      </c>
      <c r="O7" s="230" t="s">
        <v>8632</v>
      </c>
      <c r="P7" s="230" t="s">
        <v>8397</v>
      </c>
    </row>
    <row r="8" spans="1:17" x14ac:dyDescent="0.3">
      <c r="A8" t="s">
        <v>85</v>
      </c>
      <c r="B8" t="s">
        <v>2131</v>
      </c>
      <c r="C8" t="s">
        <v>86</v>
      </c>
      <c r="D8" t="s">
        <v>86</v>
      </c>
      <c r="E8" s="203">
        <v>0.49</v>
      </c>
      <c r="F8" s="203" t="s">
        <v>8633</v>
      </c>
      <c r="G8" s="203">
        <v>0.96034677648709232</v>
      </c>
      <c r="H8" s="214" t="s">
        <v>67</v>
      </c>
      <c r="M8" s="207"/>
      <c r="N8" s="203"/>
      <c r="O8" s="203"/>
      <c r="P8" s="204"/>
    </row>
    <row r="9" spans="1:17" x14ac:dyDescent="0.3">
      <c r="A9" t="s">
        <v>91</v>
      </c>
      <c r="B9" t="s">
        <v>2131</v>
      </c>
      <c r="C9" t="s">
        <v>92</v>
      </c>
      <c r="D9" t="s">
        <v>92</v>
      </c>
      <c r="E9" s="203">
        <v>0.67</v>
      </c>
      <c r="F9" s="203" t="s">
        <v>8633</v>
      </c>
      <c r="G9" s="203">
        <v>1</v>
      </c>
      <c r="H9" s="214" t="s">
        <v>70</v>
      </c>
      <c r="M9" s="207"/>
      <c r="N9" s="203"/>
      <c r="O9" s="203"/>
      <c r="P9" s="204"/>
    </row>
    <row r="10" spans="1:17" x14ac:dyDescent="0.3">
      <c r="A10" t="s">
        <v>94</v>
      </c>
      <c r="B10" t="s">
        <v>2131</v>
      </c>
      <c r="C10" t="s">
        <v>95</v>
      </c>
      <c r="D10" t="s">
        <v>95</v>
      </c>
      <c r="E10" s="203">
        <v>0.44</v>
      </c>
      <c r="F10" s="203" t="s">
        <v>8633</v>
      </c>
      <c r="G10" s="203">
        <v>0.89543752257938103</v>
      </c>
      <c r="H10" s="214" t="s">
        <v>73</v>
      </c>
      <c r="M10" s="207"/>
      <c r="N10" s="203"/>
      <c r="O10" s="203"/>
      <c r="P10" s="204"/>
    </row>
    <row r="11" spans="1:17" x14ac:dyDescent="0.3">
      <c r="A11" t="s">
        <v>97</v>
      </c>
      <c r="B11" t="s">
        <v>2131</v>
      </c>
      <c r="C11" t="s">
        <v>98</v>
      </c>
      <c r="D11" t="s">
        <v>98</v>
      </c>
      <c r="E11" s="203">
        <v>0.59299999999999997</v>
      </c>
      <c r="F11" s="203" t="s">
        <v>8633</v>
      </c>
      <c r="G11" s="203">
        <v>1</v>
      </c>
      <c r="H11" s="214" t="s">
        <v>64</v>
      </c>
      <c r="M11" s="204"/>
      <c r="N11" s="203"/>
      <c r="O11" s="203"/>
      <c r="P11" s="204"/>
    </row>
    <row r="12" spans="1:17" x14ac:dyDescent="0.3">
      <c r="A12" t="s">
        <v>2075</v>
      </c>
      <c r="B12">
        <v>206</v>
      </c>
      <c r="C12" t="s">
        <v>2076</v>
      </c>
      <c r="D12" t="s">
        <v>2077</v>
      </c>
      <c r="E12" s="203">
        <v>0.49</v>
      </c>
      <c r="F12" s="203" t="s">
        <v>8633</v>
      </c>
      <c r="G12" s="203">
        <v>0.95368055717274014</v>
      </c>
      <c r="H12" s="214" t="s">
        <v>67</v>
      </c>
      <c r="M12" s="207"/>
      <c r="N12" s="203"/>
      <c r="O12" s="203"/>
      <c r="P12" s="204"/>
    </row>
    <row r="13" spans="1:17" x14ac:dyDescent="0.3">
      <c r="A13" t="s">
        <v>2094</v>
      </c>
      <c r="B13">
        <v>206</v>
      </c>
      <c r="C13" t="s">
        <v>2095</v>
      </c>
      <c r="D13" t="s">
        <v>2096</v>
      </c>
      <c r="E13" s="203">
        <v>0.67</v>
      </c>
      <c r="F13" s="203" t="s">
        <v>8633</v>
      </c>
      <c r="G13" s="203">
        <v>1</v>
      </c>
      <c r="H13" s="214" t="s">
        <v>70</v>
      </c>
      <c r="M13" s="207"/>
      <c r="N13" s="203"/>
      <c r="O13" s="203"/>
      <c r="P13" s="204"/>
    </row>
    <row r="14" spans="1:17" x14ac:dyDescent="0.3">
      <c r="A14" t="s">
        <v>2107</v>
      </c>
      <c r="B14">
        <v>206</v>
      </c>
      <c r="C14" t="s">
        <v>2108</v>
      </c>
      <c r="D14" t="s">
        <v>2109</v>
      </c>
      <c r="E14" s="203">
        <v>0.44</v>
      </c>
      <c r="F14" s="203" t="s">
        <v>8633</v>
      </c>
      <c r="G14" s="203">
        <v>1</v>
      </c>
      <c r="H14" s="214" t="s">
        <v>73</v>
      </c>
      <c r="M14" s="207"/>
      <c r="N14" s="203"/>
      <c r="O14" s="203"/>
      <c r="P14" s="204"/>
    </row>
    <row r="15" spans="1:17" x14ac:dyDescent="0.3">
      <c r="A15" t="s">
        <v>100</v>
      </c>
      <c r="B15" t="s">
        <v>2131</v>
      </c>
      <c r="C15" t="s">
        <v>101</v>
      </c>
      <c r="D15" t="s">
        <v>102</v>
      </c>
      <c r="E15" s="203">
        <v>0.72</v>
      </c>
      <c r="F15" s="203" t="s">
        <v>8634</v>
      </c>
      <c r="G15" s="203">
        <v>1</v>
      </c>
      <c r="H15" s="214" t="s">
        <v>76</v>
      </c>
      <c r="M15" s="207"/>
      <c r="N15" s="203"/>
      <c r="O15" s="203"/>
      <c r="P15" s="204"/>
    </row>
    <row r="16" spans="1:17" x14ac:dyDescent="0.3">
      <c r="A16" t="s">
        <v>1172</v>
      </c>
      <c r="B16">
        <v>401</v>
      </c>
      <c r="C16" t="s">
        <v>1173</v>
      </c>
      <c r="D16" t="s">
        <v>1174</v>
      </c>
      <c r="E16" s="203">
        <v>0.93</v>
      </c>
      <c r="F16" s="204" t="s">
        <v>8635</v>
      </c>
      <c r="G16" s="203">
        <v>0.71912839627868497</v>
      </c>
      <c r="H16" s="206" t="s">
        <v>8636</v>
      </c>
      <c r="M16" s="204"/>
      <c r="N16" s="203"/>
      <c r="O16" s="204"/>
      <c r="P16" s="204"/>
    </row>
    <row r="17" spans="1:16" x14ac:dyDescent="0.3">
      <c r="A17" t="s">
        <v>1177</v>
      </c>
      <c r="B17">
        <v>401</v>
      </c>
      <c r="C17" t="s">
        <v>1178</v>
      </c>
      <c r="D17" t="s">
        <v>1179</v>
      </c>
      <c r="E17" s="203">
        <v>0.9</v>
      </c>
      <c r="F17" s="204" t="s">
        <v>8635</v>
      </c>
      <c r="G17" s="203">
        <v>1</v>
      </c>
      <c r="H17" s="206" t="s">
        <v>8636</v>
      </c>
      <c r="M17" s="204"/>
      <c r="N17" s="203"/>
      <c r="O17" s="204"/>
      <c r="P17" s="204"/>
    </row>
    <row r="18" spans="1:16" x14ac:dyDescent="0.3">
      <c r="A18" t="s">
        <v>1182</v>
      </c>
      <c r="B18">
        <v>401</v>
      </c>
      <c r="C18" t="s">
        <v>8637</v>
      </c>
      <c r="D18" t="s">
        <v>1184</v>
      </c>
      <c r="E18" s="203">
        <v>0.5</v>
      </c>
      <c r="F18" s="204" t="s">
        <v>8635</v>
      </c>
      <c r="G18" s="203">
        <v>1</v>
      </c>
      <c r="H18" s="206" t="s">
        <v>8636</v>
      </c>
      <c r="M18" s="204"/>
      <c r="N18" s="203"/>
      <c r="O18" s="204"/>
      <c r="P18" s="204"/>
    </row>
    <row r="19" spans="1:16" x14ac:dyDescent="0.3">
      <c r="A19" t="s">
        <v>1191</v>
      </c>
      <c r="B19">
        <v>402</v>
      </c>
      <c r="C19" t="s">
        <v>1192</v>
      </c>
      <c r="D19" t="s">
        <v>1193</v>
      </c>
      <c r="E19" s="203">
        <v>0.2</v>
      </c>
      <c r="F19" s="204" t="s">
        <v>8635</v>
      </c>
      <c r="G19" s="203">
        <v>1</v>
      </c>
      <c r="H19" s="206" t="s">
        <v>8636</v>
      </c>
      <c r="M19" s="204"/>
      <c r="N19" s="203"/>
      <c r="O19" s="204"/>
      <c r="P19" s="204"/>
    </row>
    <row r="20" spans="1:16" x14ac:dyDescent="0.3">
      <c r="A20" t="s">
        <v>1196</v>
      </c>
      <c r="B20">
        <v>402</v>
      </c>
      <c r="C20" t="s">
        <v>1197</v>
      </c>
      <c r="D20" t="s">
        <v>1198</v>
      </c>
      <c r="E20" s="203">
        <v>0.2</v>
      </c>
      <c r="F20" s="204" t="s">
        <v>8635</v>
      </c>
      <c r="G20" s="203">
        <v>1</v>
      </c>
      <c r="H20" s="206" t="s">
        <v>8636</v>
      </c>
      <c r="M20" s="204"/>
      <c r="N20" s="203"/>
      <c r="O20" s="204"/>
      <c r="P20" s="204"/>
    </row>
    <row r="21" spans="1:16" x14ac:dyDescent="0.3">
      <c r="A21" t="s">
        <v>1201</v>
      </c>
      <c r="B21">
        <v>402</v>
      </c>
      <c r="C21" t="s">
        <v>1202</v>
      </c>
      <c r="D21" t="s">
        <v>1203</v>
      </c>
      <c r="E21" s="203">
        <v>1</v>
      </c>
      <c r="F21" s="204" t="s">
        <v>8635</v>
      </c>
      <c r="G21" s="203">
        <v>1</v>
      </c>
      <c r="H21" s="204" t="s">
        <v>1196</v>
      </c>
      <c r="M21" s="204"/>
      <c r="N21" s="203"/>
      <c r="O21" s="204"/>
      <c r="P21" s="204"/>
    </row>
    <row r="22" spans="1:16" x14ac:dyDescent="0.3">
      <c r="A22" t="s">
        <v>1206</v>
      </c>
      <c r="B22">
        <v>402</v>
      </c>
      <c r="C22" t="s">
        <v>1197</v>
      </c>
      <c r="D22" t="s">
        <v>1207</v>
      </c>
      <c r="E22" s="203">
        <v>0.5</v>
      </c>
      <c r="F22" s="204" t="s">
        <v>8635</v>
      </c>
      <c r="G22" s="203">
        <v>0.81190616414844641</v>
      </c>
      <c r="H22" s="206" t="s">
        <v>8636</v>
      </c>
      <c r="M22" s="204"/>
      <c r="N22" s="203"/>
      <c r="O22" s="204"/>
      <c r="P22" s="204"/>
    </row>
    <row r="23" spans="1:16" x14ac:dyDescent="0.3">
      <c r="A23" t="s">
        <v>1210</v>
      </c>
      <c r="B23">
        <v>402</v>
      </c>
      <c r="C23" t="s">
        <v>1202</v>
      </c>
      <c r="D23" t="s">
        <v>1211</v>
      </c>
      <c r="E23" s="203">
        <v>1</v>
      </c>
      <c r="F23" s="204" t="s">
        <v>8635</v>
      </c>
      <c r="G23" s="203">
        <v>1</v>
      </c>
      <c r="H23" s="204" t="s">
        <v>1182</v>
      </c>
      <c r="M23" s="204"/>
      <c r="N23" s="203"/>
      <c r="O23" s="204"/>
      <c r="P23" s="204"/>
    </row>
    <row r="24" spans="1:16" x14ac:dyDescent="0.3">
      <c r="A24" t="s">
        <v>1215</v>
      </c>
      <c r="B24">
        <v>403</v>
      </c>
      <c r="C24" t="s">
        <v>1216</v>
      </c>
      <c r="D24" t="s">
        <v>1217</v>
      </c>
      <c r="E24" s="203">
        <v>0.8</v>
      </c>
      <c r="F24" s="204" t="s">
        <v>8635</v>
      </c>
      <c r="G24" s="203">
        <v>1</v>
      </c>
      <c r="H24" s="206" t="s">
        <v>8636</v>
      </c>
      <c r="M24" s="204"/>
      <c r="N24" s="203"/>
      <c r="O24" s="204"/>
      <c r="P24" s="204"/>
    </row>
    <row r="25" spans="1:16" x14ac:dyDescent="0.3">
      <c r="A25" t="s">
        <v>1220</v>
      </c>
      <c r="B25">
        <v>403</v>
      </c>
      <c r="C25" t="s">
        <v>1221</v>
      </c>
      <c r="D25" t="s">
        <v>1222</v>
      </c>
      <c r="E25" s="203">
        <v>0.1</v>
      </c>
      <c r="F25" s="204" t="s">
        <v>8635</v>
      </c>
      <c r="G25" s="203">
        <v>0.15192137631342489</v>
      </c>
      <c r="H25" s="206" t="s">
        <v>8636</v>
      </c>
      <c r="M25" s="204"/>
      <c r="N25" s="203"/>
      <c r="O25" s="204"/>
      <c r="P25" s="204"/>
    </row>
    <row r="26" spans="1:16" x14ac:dyDescent="0.3">
      <c r="A26" t="s">
        <v>1226</v>
      </c>
      <c r="B26">
        <v>404</v>
      </c>
      <c r="C26" t="s">
        <v>1227</v>
      </c>
      <c r="D26" t="s">
        <v>1228</v>
      </c>
      <c r="E26" s="203">
        <v>0.73</v>
      </c>
      <c r="F26" s="204" t="s">
        <v>8635</v>
      </c>
      <c r="G26" s="203">
        <v>0.5895281335083129</v>
      </c>
      <c r="H26" s="206" t="s">
        <v>8636</v>
      </c>
      <c r="M26" s="204"/>
      <c r="N26" s="203"/>
      <c r="O26" s="204"/>
      <c r="P26" s="204"/>
    </row>
    <row r="27" spans="1:16" x14ac:dyDescent="0.3">
      <c r="A27" t="s">
        <v>1231</v>
      </c>
      <c r="B27">
        <v>404</v>
      </c>
      <c r="C27" t="s">
        <v>1221</v>
      </c>
      <c r="D27" t="s">
        <v>1232</v>
      </c>
      <c r="E27" s="203">
        <v>0.8</v>
      </c>
      <c r="F27" s="204" t="s">
        <v>8635</v>
      </c>
      <c r="G27" s="203">
        <v>1</v>
      </c>
      <c r="H27" s="206" t="s">
        <v>8636</v>
      </c>
      <c r="M27" s="204"/>
      <c r="N27" s="203"/>
      <c r="O27" s="204"/>
      <c r="P27" s="204"/>
    </row>
    <row r="28" spans="1:16" x14ac:dyDescent="0.3">
      <c r="A28" t="s">
        <v>1236</v>
      </c>
      <c r="B28">
        <v>405</v>
      </c>
      <c r="C28" t="s">
        <v>1237</v>
      </c>
      <c r="D28" t="s">
        <v>1238</v>
      </c>
      <c r="E28" s="203">
        <v>4.7E-2</v>
      </c>
      <c r="F28" s="204" t="s">
        <v>8635</v>
      </c>
      <c r="G28" s="203">
        <v>0.16512268694601881</v>
      </c>
      <c r="H28" s="206" t="s">
        <v>8636</v>
      </c>
      <c r="M28" s="204"/>
      <c r="N28" s="203"/>
      <c r="O28" s="204"/>
      <c r="P28" s="204"/>
    </row>
    <row r="29" spans="1:16" x14ac:dyDescent="0.3">
      <c r="A29" t="s">
        <v>1242</v>
      </c>
      <c r="B29">
        <v>406</v>
      </c>
      <c r="C29" t="s">
        <v>1243</v>
      </c>
      <c r="D29" t="s">
        <v>1244</v>
      </c>
      <c r="E29" s="203">
        <v>0.15</v>
      </c>
      <c r="F29" s="204" t="s">
        <v>8635</v>
      </c>
      <c r="G29" s="203">
        <v>0.41047186649168699</v>
      </c>
      <c r="H29" s="206" t="s">
        <v>8636</v>
      </c>
      <c r="M29" s="204"/>
      <c r="N29" s="203"/>
      <c r="O29" s="204"/>
      <c r="P29" s="204"/>
    </row>
    <row r="30" spans="1:16" x14ac:dyDescent="0.3">
      <c r="A30" t="s">
        <v>1247</v>
      </c>
      <c r="B30">
        <v>406</v>
      </c>
      <c r="C30" t="s">
        <v>1248</v>
      </c>
      <c r="D30" t="s">
        <v>1249</v>
      </c>
      <c r="E30" s="203">
        <v>0.63</v>
      </c>
      <c r="F30" s="204" t="s">
        <v>8635</v>
      </c>
      <c r="G30" s="203">
        <v>1</v>
      </c>
      <c r="H30" s="204" t="s">
        <v>1242</v>
      </c>
      <c r="M30" s="204"/>
      <c r="N30" s="203"/>
      <c r="O30" s="204"/>
      <c r="P30" s="204"/>
    </row>
    <row r="31" spans="1:16" x14ac:dyDescent="0.3">
      <c r="A31" t="s">
        <v>1252</v>
      </c>
      <c r="B31">
        <v>406</v>
      </c>
      <c r="C31" t="s">
        <v>1253</v>
      </c>
      <c r="D31" t="s">
        <v>1254</v>
      </c>
      <c r="E31" s="203">
        <v>0.63</v>
      </c>
      <c r="F31" s="204" t="s">
        <v>8635</v>
      </c>
      <c r="G31" s="203">
        <v>1</v>
      </c>
      <c r="H31" s="204" t="s">
        <v>1242</v>
      </c>
      <c r="M31" s="204"/>
      <c r="N31" s="203"/>
      <c r="O31" s="204"/>
      <c r="P31" s="204"/>
    </row>
    <row r="32" spans="1:16" x14ac:dyDescent="0.3">
      <c r="A32" t="s">
        <v>1257</v>
      </c>
      <c r="B32">
        <v>406</v>
      </c>
      <c r="C32" t="s">
        <v>1258</v>
      </c>
      <c r="D32" t="s">
        <v>1259</v>
      </c>
      <c r="E32" s="203">
        <v>0.63</v>
      </c>
      <c r="F32" s="204" t="s">
        <v>8635</v>
      </c>
      <c r="G32" s="203">
        <v>1</v>
      </c>
      <c r="H32" s="204" t="s">
        <v>1242</v>
      </c>
      <c r="M32" s="204"/>
      <c r="N32" s="203"/>
      <c r="O32" s="204"/>
      <c r="P32" s="204"/>
    </row>
    <row r="33" spans="1:31" x14ac:dyDescent="0.3">
      <c r="A33" t="s">
        <v>1262</v>
      </c>
      <c r="B33">
        <v>406</v>
      </c>
      <c r="C33" t="s">
        <v>1263</v>
      </c>
      <c r="D33" t="s">
        <v>1264</v>
      </c>
      <c r="E33" s="203">
        <v>0.63</v>
      </c>
      <c r="F33" s="204" t="s">
        <v>8635</v>
      </c>
      <c r="G33" s="203">
        <v>1</v>
      </c>
      <c r="H33" s="204" t="s">
        <v>1242</v>
      </c>
      <c r="M33" s="204"/>
      <c r="N33" s="203"/>
      <c r="O33" s="204"/>
      <c r="P33" s="204"/>
    </row>
    <row r="34" spans="1:31" x14ac:dyDescent="0.3">
      <c r="A34" t="s">
        <v>116</v>
      </c>
      <c r="B34" t="s">
        <v>2134</v>
      </c>
      <c r="C34" t="s">
        <v>117</v>
      </c>
      <c r="D34" t="s">
        <v>117</v>
      </c>
      <c r="E34" s="203">
        <v>0.88</v>
      </c>
      <c r="F34" s="203" t="s">
        <v>8638</v>
      </c>
      <c r="G34" s="203">
        <v>1</v>
      </c>
      <c r="H34" s="204" t="s">
        <v>113</v>
      </c>
      <c r="M34" s="207"/>
      <c r="N34" s="203"/>
      <c r="O34" s="203"/>
      <c r="P34" s="204"/>
      <c r="R34" s="1"/>
    </row>
    <row r="35" spans="1:31" x14ac:dyDescent="0.3">
      <c r="A35" t="s">
        <v>349</v>
      </c>
      <c r="B35" t="s">
        <v>2145</v>
      </c>
      <c r="C35" t="s">
        <v>350</v>
      </c>
      <c r="D35" t="s">
        <v>351</v>
      </c>
      <c r="E35" s="203">
        <v>0.67</v>
      </c>
      <c r="F35" s="203" t="s">
        <v>8633</v>
      </c>
      <c r="G35" s="203">
        <v>1</v>
      </c>
      <c r="H35" s="214" t="s">
        <v>70</v>
      </c>
      <c r="J35" s="39"/>
      <c r="K35" s="1"/>
      <c r="L35" s="39"/>
      <c r="M35" s="203"/>
      <c r="N35" s="203"/>
      <c r="O35" s="207"/>
      <c r="P35" s="203"/>
      <c r="R35" s="1"/>
    </row>
    <row r="36" spans="1:31" x14ac:dyDescent="0.3">
      <c r="A36" s="65" t="s">
        <v>8639</v>
      </c>
      <c r="B36" s="1" t="s">
        <v>2150</v>
      </c>
      <c r="C36" s="1" t="s">
        <v>423</v>
      </c>
      <c r="D36" s="1" t="s">
        <v>423</v>
      </c>
      <c r="E36" s="203">
        <f>1/0.15</f>
        <v>6.666666666666667</v>
      </c>
      <c r="F36" s="203" t="s">
        <v>8640</v>
      </c>
      <c r="G36" s="203">
        <v>1</v>
      </c>
      <c r="H36" s="207" t="s">
        <v>1552</v>
      </c>
      <c r="I36">
        <f>1/0.1</f>
        <v>10</v>
      </c>
      <c r="J36" s="39">
        <v>1</v>
      </c>
      <c r="K36" s="1" t="s">
        <v>1206</v>
      </c>
      <c r="L36" s="39" t="s">
        <v>8640</v>
      </c>
      <c r="M36" s="203">
        <f>1/0.11</f>
        <v>9.0909090909090917</v>
      </c>
      <c r="N36" s="203">
        <v>1</v>
      </c>
      <c r="O36" s="207" t="s">
        <v>1191</v>
      </c>
      <c r="P36" s="203" t="s">
        <v>8640</v>
      </c>
      <c r="R36" s="1"/>
    </row>
    <row r="37" spans="1:31" x14ac:dyDescent="0.3">
      <c r="A37" t="s">
        <v>470</v>
      </c>
      <c r="B37" t="s">
        <v>2155</v>
      </c>
      <c r="C37" t="s">
        <v>471</v>
      </c>
      <c r="D37" t="s">
        <v>472</v>
      </c>
      <c r="E37" s="203">
        <v>7.0000000000000007E-2</v>
      </c>
      <c r="F37" s="203" t="s">
        <v>8633</v>
      </c>
      <c r="G37" s="203">
        <v>4.2986333170083768E-2</v>
      </c>
      <c r="H37" s="214" t="s">
        <v>67</v>
      </c>
      <c r="M37" s="207"/>
      <c r="N37" s="203"/>
      <c r="O37" s="203"/>
      <c r="P37" s="204"/>
    </row>
    <row r="38" spans="1:31" x14ac:dyDescent="0.3">
      <c r="A38" t="s">
        <v>474</v>
      </c>
      <c r="B38" t="s">
        <v>2155</v>
      </c>
      <c r="C38" t="s">
        <v>475</v>
      </c>
      <c r="D38" t="s">
        <v>476</v>
      </c>
      <c r="E38" s="203">
        <v>0.14000000000000001</v>
      </c>
      <c r="F38" s="203" t="s">
        <v>8633</v>
      </c>
      <c r="G38" s="203">
        <v>0.1045624774206191</v>
      </c>
      <c r="H38" s="214" t="s">
        <v>73</v>
      </c>
      <c r="M38" s="207"/>
      <c r="N38" s="203"/>
      <c r="O38" s="203"/>
      <c r="P38" s="204"/>
    </row>
    <row r="39" spans="1:31" x14ac:dyDescent="0.3">
      <c r="A39" t="s">
        <v>482</v>
      </c>
      <c r="B39" t="s">
        <v>2155</v>
      </c>
      <c r="C39" t="s">
        <v>483</v>
      </c>
      <c r="D39" t="s">
        <v>484</v>
      </c>
      <c r="E39" s="203">
        <v>0.57099999999999995</v>
      </c>
      <c r="F39" s="203" t="s">
        <v>8641</v>
      </c>
      <c r="G39" s="203">
        <v>1</v>
      </c>
      <c r="H39" s="204" t="s">
        <v>470</v>
      </c>
      <c r="M39" s="207"/>
      <c r="N39" s="203"/>
      <c r="O39" s="203"/>
      <c r="P39" s="204"/>
    </row>
    <row r="40" spans="1:31" x14ac:dyDescent="0.3">
      <c r="A40" t="s">
        <v>486</v>
      </c>
      <c r="B40" t="s">
        <v>2155</v>
      </c>
      <c r="C40" t="s">
        <v>487</v>
      </c>
      <c r="D40" t="s">
        <v>488</v>
      </c>
      <c r="E40" s="203">
        <v>0.57099999999999995</v>
      </c>
      <c r="F40" s="203" t="s">
        <v>8641</v>
      </c>
      <c r="G40" s="203">
        <v>1</v>
      </c>
      <c r="H40" s="204" t="s">
        <v>474</v>
      </c>
      <c r="M40" s="207"/>
      <c r="N40" s="203"/>
      <c r="O40" s="203"/>
      <c r="P40" s="204"/>
    </row>
    <row r="41" spans="1:31" x14ac:dyDescent="0.3">
      <c r="A41" t="s">
        <v>494</v>
      </c>
      <c r="B41" t="s">
        <v>2155</v>
      </c>
      <c r="C41" t="s">
        <v>495</v>
      </c>
      <c r="D41" t="s">
        <v>496</v>
      </c>
      <c r="E41" s="203">
        <v>0.2</v>
      </c>
      <c r="F41" s="204" t="s">
        <v>8642</v>
      </c>
      <c r="G41" s="203">
        <v>1</v>
      </c>
      <c r="H41" s="204" t="s">
        <v>470</v>
      </c>
      <c r="M41" s="207"/>
      <c r="N41" s="203"/>
      <c r="O41" s="204"/>
      <c r="P41" s="204"/>
    </row>
    <row r="42" spans="1:31" x14ac:dyDescent="0.3">
      <c r="A42" t="s">
        <v>498</v>
      </c>
      <c r="B42" t="s">
        <v>2155</v>
      </c>
      <c r="C42" t="s">
        <v>499</v>
      </c>
      <c r="D42" t="s">
        <v>500</v>
      </c>
      <c r="E42" s="203">
        <v>0.2</v>
      </c>
      <c r="F42" s="203" t="s">
        <v>8643</v>
      </c>
      <c r="G42" s="203">
        <v>1</v>
      </c>
      <c r="H42" s="204" t="s">
        <v>474</v>
      </c>
      <c r="M42" s="207"/>
      <c r="N42" s="203"/>
      <c r="O42" s="203"/>
      <c r="P42" s="207"/>
    </row>
    <row r="43" spans="1:31" x14ac:dyDescent="0.3">
      <c r="A43" t="s">
        <v>752</v>
      </c>
      <c r="B43" t="s">
        <v>2163</v>
      </c>
      <c r="C43" t="s">
        <v>753</v>
      </c>
      <c r="D43" t="s">
        <v>754</v>
      </c>
      <c r="E43" s="203">
        <v>1</v>
      </c>
      <c r="F43" s="203" t="s">
        <v>8641</v>
      </c>
      <c r="G43" s="203">
        <v>1</v>
      </c>
      <c r="H43" s="204" t="s">
        <v>474</v>
      </c>
      <c r="M43" s="207"/>
      <c r="N43" s="203"/>
      <c r="O43" s="203"/>
      <c r="P43" s="204"/>
    </row>
    <row r="44" spans="1:31" x14ac:dyDescent="0.3">
      <c r="A44" s="69" t="s">
        <v>768</v>
      </c>
      <c r="B44" s="69" t="s">
        <v>2163</v>
      </c>
      <c r="C44" s="69" t="s">
        <v>769</v>
      </c>
      <c r="D44" s="69" t="s">
        <v>770</v>
      </c>
      <c r="E44" s="215">
        <v>0.88495575221238942</v>
      </c>
      <c r="F44" s="215" t="s">
        <v>8641</v>
      </c>
      <c r="G44" s="215">
        <v>1</v>
      </c>
      <c r="H44" s="210" t="s">
        <v>752</v>
      </c>
      <c r="I44" s="69"/>
      <c r="J44" s="69"/>
      <c r="K44" s="69"/>
      <c r="L44" s="69"/>
      <c r="M44" s="213"/>
      <c r="N44" s="215"/>
      <c r="O44" s="215"/>
      <c r="P44" s="210"/>
    </row>
    <row r="46" spans="1:31" x14ac:dyDescent="0.3">
      <c r="A46" s="216" t="s">
        <v>8644</v>
      </c>
    </row>
    <row r="48" spans="1:31" ht="23.4" x14ac:dyDescent="0.45">
      <c r="A48" s="147" t="s">
        <v>8645</v>
      </c>
      <c r="AD48" s="119"/>
      <c r="AE48" s="119"/>
    </row>
    <row r="49" spans="1:11" ht="15.6" x14ac:dyDescent="0.3">
      <c r="A49" s="21"/>
      <c r="B49" s="41"/>
      <c r="C49" s="41"/>
      <c r="D49" s="41"/>
      <c r="E49" s="41"/>
      <c r="F49" s="41"/>
    </row>
    <row r="50" spans="1:11" ht="31.2" x14ac:dyDescent="0.3">
      <c r="A50" s="192" t="s">
        <v>8646</v>
      </c>
      <c r="B50" s="229" t="s">
        <v>58</v>
      </c>
      <c r="C50" s="229" t="s">
        <v>59</v>
      </c>
      <c r="D50" s="229" t="s">
        <v>60</v>
      </c>
      <c r="E50" s="229" t="s">
        <v>8647</v>
      </c>
      <c r="F50" s="229" t="s">
        <v>8648</v>
      </c>
      <c r="G50" s="229" t="s">
        <v>8397</v>
      </c>
      <c r="H50" s="229" t="s">
        <v>7705</v>
      </c>
      <c r="I50" s="61"/>
      <c r="J50" s="61"/>
      <c r="K50" s="61"/>
    </row>
    <row r="51" spans="1:11" ht="15.6" x14ac:dyDescent="0.3">
      <c r="A51" s="160" t="s">
        <v>64</v>
      </c>
      <c r="B51" s="1" t="s">
        <v>2129</v>
      </c>
      <c r="C51" s="1" t="s">
        <v>65</v>
      </c>
      <c r="D51" s="1" t="s">
        <v>65</v>
      </c>
      <c r="E51" t="s">
        <v>8399</v>
      </c>
      <c r="F51" s="70">
        <v>7.2368421052631575</v>
      </c>
      <c r="G51" t="s">
        <v>8649</v>
      </c>
      <c r="H51" s="1"/>
      <c r="I51" s="61"/>
      <c r="J51" s="61"/>
      <c r="K51" s="61"/>
    </row>
    <row r="52" spans="1:11" ht="15.6" x14ac:dyDescent="0.3">
      <c r="A52" s="149" t="s">
        <v>67</v>
      </c>
      <c r="B52" s="1" t="s">
        <v>2129</v>
      </c>
      <c r="C52" s="1" t="s">
        <v>68</v>
      </c>
      <c r="D52" s="1" t="s">
        <v>68</v>
      </c>
      <c r="E52" t="s">
        <v>8399</v>
      </c>
      <c r="F52">
        <v>12.6</v>
      </c>
      <c r="G52" t="s">
        <v>8650</v>
      </c>
      <c r="H52" s="1"/>
      <c r="I52" s="61"/>
      <c r="J52" s="61"/>
      <c r="K52" s="61"/>
    </row>
    <row r="53" spans="1:11" ht="15.6" x14ac:dyDescent="0.3">
      <c r="A53" s="149" t="s">
        <v>70</v>
      </c>
      <c r="B53" s="1" t="s">
        <v>2129</v>
      </c>
      <c r="C53" s="1" t="s">
        <v>71</v>
      </c>
      <c r="D53" s="1" t="s">
        <v>71</v>
      </c>
      <c r="E53" t="s">
        <v>8399</v>
      </c>
      <c r="F53">
        <v>2.9</v>
      </c>
      <c r="G53" t="s">
        <v>8650</v>
      </c>
      <c r="H53" s="1"/>
      <c r="I53" s="61"/>
      <c r="J53" s="61"/>
      <c r="K53" s="61"/>
    </row>
    <row r="54" spans="1:11" ht="15.6" x14ac:dyDescent="0.3">
      <c r="A54" s="160" t="s">
        <v>73</v>
      </c>
      <c r="B54" s="1" t="s">
        <v>2129</v>
      </c>
      <c r="C54" s="1" t="s">
        <v>74</v>
      </c>
      <c r="D54" s="1" t="s">
        <v>74</v>
      </c>
      <c r="E54" t="s">
        <v>8399</v>
      </c>
      <c r="F54" s="39">
        <v>13.948</v>
      </c>
      <c r="G54" t="s">
        <v>9171</v>
      </c>
      <c r="H54" s="1"/>
      <c r="I54" s="61"/>
      <c r="J54" s="61"/>
      <c r="K54" s="61"/>
    </row>
    <row r="55" spans="1:11" ht="15.6" x14ac:dyDescent="0.3">
      <c r="A55" s="149" t="s">
        <v>76</v>
      </c>
      <c r="B55" s="1" t="s">
        <v>2129</v>
      </c>
      <c r="C55" s="1" t="s">
        <v>77</v>
      </c>
      <c r="D55" s="1" t="s">
        <v>78</v>
      </c>
      <c r="E55" t="s">
        <v>8399</v>
      </c>
      <c r="F55">
        <v>2.4</v>
      </c>
      <c r="G55" t="s">
        <v>8650</v>
      </c>
      <c r="H55" s="1"/>
      <c r="I55" s="61"/>
      <c r="J55" s="61"/>
      <c r="K55" s="61"/>
    </row>
    <row r="56" spans="1:11" ht="15.6" x14ac:dyDescent="0.3">
      <c r="A56" s="156" t="s">
        <v>113</v>
      </c>
      <c r="B56" s="1" t="s">
        <v>2134</v>
      </c>
      <c r="C56" s="1" t="s">
        <v>114</v>
      </c>
      <c r="D56" s="1" t="s">
        <v>114</v>
      </c>
      <c r="E56" t="s">
        <v>8399</v>
      </c>
      <c r="F56">
        <v>2.5</v>
      </c>
      <c r="G56" t="s">
        <v>8650</v>
      </c>
      <c r="H56" s="1"/>
      <c r="I56" s="61"/>
      <c r="J56" s="61"/>
      <c r="K56" s="61"/>
    </row>
    <row r="57" spans="1:11" ht="15.6" x14ac:dyDescent="0.3">
      <c r="A57" s="149" t="s">
        <v>8636</v>
      </c>
      <c r="C57" s="1" t="s">
        <v>8651</v>
      </c>
      <c r="E57" t="s">
        <v>8399</v>
      </c>
      <c r="F57">
        <v>1</v>
      </c>
      <c r="G57" t="s">
        <v>8650</v>
      </c>
      <c r="H57" s="1"/>
      <c r="I57" s="61"/>
      <c r="J57" s="61"/>
      <c r="K57" s="61"/>
    </row>
    <row r="58" spans="1:11" ht="15.6" x14ac:dyDescent="0.3">
      <c r="A58" s="156" t="s">
        <v>64</v>
      </c>
      <c r="C58" s="1" t="s">
        <v>65</v>
      </c>
      <c r="D58" s="1" t="s">
        <v>65</v>
      </c>
      <c r="E58" t="s">
        <v>8652</v>
      </c>
      <c r="F58" s="39">
        <v>7.2368421052631575</v>
      </c>
      <c r="G58" t="s">
        <v>8649</v>
      </c>
      <c r="H58" s="1"/>
      <c r="I58" s="61"/>
      <c r="J58" s="61"/>
      <c r="K58" s="61"/>
    </row>
    <row r="59" spans="1:11" ht="15.6" x14ac:dyDescent="0.3">
      <c r="A59" s="156" t="s">
        <v>67</v>
      </c>
      <c r="B59" s="1" t="s">
        <v>2129</v>
      </c>
      <c r="C59" s="1" t="s">
        <v>68</v>
      </c>
      <c r="D59" s="1" t="s">
        <v>68</v>
      </c>
      <c r="E59" t="s">
        <v>8652</v>
      </c>
      <c r="F59" s="39">
        <v>23.03</v>
      </c>
      <c r="G59" t="s">
        <v>8653</v>
      </c>
      <c r="H59" s="1"/>
      <c r="I59" s="61"/>
      <c r="J59" s="61"/>
      <c r="K59" s="61"/>
    </row>
    <row r="60" spans="1:11" ht="15.6" x14ac:dyDescent="0.3">
      <c r="A60" s="156" t="s">
        <v>70</v>
      </c>
      <c r="B60" s="1" t="s">
        <v>2129</v>
      </c>
      <c r="C60" s="1" t="s">
        <v>71</v>
      </c>
      <c r="D60" s="1" t="s">
        <v>71</v>
      </c>
      <c r="E60" t="s">
        <v>8652</v>
      </c>
      <c r="F60" s="39">
        <v>3.8860000000000001</v>
      </c>
      <c r="G60" t="s">
        <v>8653</v>
      </c>
      <c r="H60" s="1"/>
      <c r="I60" s="61"/>
      <c r="J60" s="61"/>
      <c r="K60" s="61"/>
    </row>
    <row r="61" spans="1:11" ht="15.6" x14ac:dyDescent="0.3">
      <c r="A61" s="156" t="s">
        <v>73</v>
      </c>
      <c r="B61" s="1" t="s">
        <v>2129</v>
      </c>
      <c r="C61" s="1" t="s">
        <v>74</v>
      </c>
      <c r="D61" s="1" t="s">
        <v>74</v>
      </c>
      <c r="E61" t="s">
        <v>8652</v>
      </c>
      <c r="F61" s="39">
        <v>13.288</v>
      </c>
      <c r="G61" t="s">
        <v>8653</v>
      </c>
      <c r="H61" s="1"/>
      <c r="I61" s="61"/>
      <c r="J61" s="61"/>
      <c r="K61" s="61"/>
    </row>
    <row r="62" spans="1:11" ht="15.6" x14ac:dyDescent="0.3">
      <c r="A62" s="156" t="s">
        <v>76</v>
      </c>
      <c r="B62" s="1" t="s">
        <v>2129</v>
      </c>
      <c r="C62" s="1" t="s">
        <v>77</v>
      </c>
      <c r="D62" s="1" t="s">
        <v>78</v>
      </c>
      <c r="E62" t="s">
        <v>8652</v>
      </c>
      <c r="F62" s="39">
        <v>3.024</v>
      </c>
      <c r="G62" t="s">
        <v>8654</v>
      </c>
      <c r="H62" s="1"/>
      <c r="I62" s="61"/>
      <c r="J62" s="61"/>
      <c r="K62" s="61"/>
    </row>
    <row r="63" spans="1:11" ht="15.6" x14ac:dyDescent="0.3">
      <c r="A63" s="156" t="s">
        <v>113</v>
      </c>
      <c r="B63" s="1" t="s">
        <v>2134</v>
      </c>
      <c r="C63" s="1" t="s">
        <v>114</v>
      </c>
      <c r="D63" s="1" t="s">
        <v>114</v>
      </c>
      <c r="E63" t="s">
        <v>8652</v>
      </c>
      <c r="F63">
        <v>3.1</v>
      </c>
      <c r="G63" t="s">
        <v>8635</v>
      </c>
      <c r="H63" s="1"/>
      <c r="I63" s="61"/>
      <c r="J63" s="61"/>
      <c r="K63" s="61"/>
    </row>
    <row r="64" spans="1:11" ht="15.6" x14ac:dyDescent="0.3">
      <c r="A64" s="156" t="s">
        <v>8636</v>
      </c>
      <c r="C64" s="1" t="s">
        <v>8651</v>
      </c>
      <c r="E64" t="s">
        <v>8652</v>
      </c>
      <c r="F64">
        <v>1.9</v>
      </c>
      <c r="G64" t="s">
        <v>8635</v>
      </c>
      <c r="H64" s="1"/>
      <c r="I64" s="61"/>
      <c r="J64" s="61"/>
      <c r="K64" s="61"/>
    </row>
    <row r="65" spans="1:11" x14ac:dyDescent="0.3">
      <c r="A65" s="149" t="s">
        <v>67</v>
      </c>
      <c r="B65" s="1" t="s">
        <v>2129</v>
      </c>
      <c r="C65" s="1" t="s">
        <v>68</v>
      </c>
      <c r="D65" s="1" t="s">
        <v>68</v>
      </c>
      <c r="E65" t="s">
        <v>8655</v>
      </c>
      <c r="F65">
        <v>11.3</v>
      </c>
      <c r="G65" t="s">
        <v>8650</v>
      </c>
      <c r="H65" s="1"/>
      <c r="I65" s="39"/>
      <c r="K65" s="1"/>
    </row>
    <row r="66" spans="1:11" x14ac:dyDescent="0.3">
      <c r="A66" s="149" t="s">
        <v>70</v>
      </c>
      <c r="B66" s="1" t="s">
        <v>2129</v>
      </c>
      <c r="C66" s="1" t="s">
        <v>71</v>
      </c>
      <c r="D66" s="1" t="s">
        <v>71</v>
      </c>
      <c r="E66" t="s">
        <v>8655</v>
      </c>
      <c r="F66">
        <v>2.7</v>
      </c>
      <c r="G66" t="s">
        <v>8650</v>
      </c>
      <c r="H66" s="1"/>
      <c r="I66" s="39"/>
      <c r="K66" s="1"/>
    </row>
    <row r="67" spans="1:11" x14ac:dyDescent="0.3">
      <c r="A67" s="149" t="s">
        <v>76</v>
      </c>
      <c r="B67" s="1" t="s">
        <v>2129</v>
      </c>
      <c r="C67" s="1" t="s">
        <v>77</v>
      </c>
      <c r="D67" s="1" t="s">
        <v>78</v>
      </c>
      <c r="E67" t="s">
        <v>8655</v>
      </c>
      <c r="F67">
        <v>2.6</v>
      </c>
      <c r="G67" t="s">
        <v>8650</v>
      </c>
      <c r="H67" s="1"/>
      <c r="I67" s="39"/>
      <c r="K67" s="1"/>
    </row>
    <row r="68" spans="1:11" x14ac:dyDescent="0.3">
      <c r="A68" s="156" t="s">
        <v>113</v>
      </c>
      <c r="B68" s="1" t="s">
        <v>2134</v>
      </c>
      <c r="C68" s="1" t="s">
        <v>114</v>
      </c>
      <c r="D68" s="1" t="s">
        <v>114</v>
      </c>
      <c r="E68" t="s">
        <v>8655</v>
      </c>
      <c r="F68">
        <v>2.5</v>
      </c>
      <c r="G68" t="s">
        <v>8650</v>
      </c>
      <c r="H68" s="1"/>
      <c r="I68" s="39"/>
      <c r="K68" s="1"/>
    </row>
    <row r="69" spans="1:11" x14ac:dyDescent="0.3">
      <c r="A69" s="149" t="s">
        <v>8636</v>
      </c>
      <c r="B69" s="1"/>
      <c r="C69" s="1" t="s">
        <v>8651</v>
      </c>
      <c r="D69" s="1"/>
      <c r="E69" t="s">
        <v>8655</v>
      </c>
      <c r="F69">
        <v>1.1000000000000001</v>
      </c>
      <c r="G69" t="s">
        <v>8650</v>
      </c>
      <c r="H69" s="1"/>
      <c r="I69" s="39"/>
      <c r="K69" s="1"/>
    </row>
    <row r="70" spans="1:11" x14ac:dyDescent="0.3">
      <c r="A70" s="149" t="s">
        <v>67</v>
      </c>
      <c r="B70" s="1" t="s">
        <v>2129</v>
      </c>
      <c r="C70" s="1" t="s">
        <v>68</v>
      </c>
      <c r="D70" s="1" t="s">
        <v>68</v>
      </c>
      <c r="E70" t="s">
        <v>8656</v>
      </c>
      <c r="F70">
        <v>10.3</v>
      </c>
      <c r="G70" t="s">
        <v>8650</v>
      </c>
      <c r="H70" s="1"/>
    </row>
    <row r="71" spans="1:11" x14ac:dyDescent="0.3">
      <c r="A71" s="149" t="s">
        <v>70</v>
      </c>
      <c r="B71" s="1" t="s">
        <v>2129</v>
      </c>
      <c r="C71" s="1" t="s">
        <v>71</v>
      </c>
      <c r="D71" s="1" t="s">
        <v>71</v>
      </c>
      <c r="E71" t="s">
        <v>8656</v>
      </c>
      <c r="F71">
        <v>2.9</v>
      </c>
      <c r="G71" t="s">
        <v>8650</v>
      </c>
      <c r="H71" s="1"/>
    </row>
    <row r="72" spans="1:11" x14ac:dyDescent="0.3">
      <c r="A72" s="149" t="s">
        <v>76</v>
      </c>
      <c r="B72" s="1" t="s">
        <v>2129</v>
      </c>
      <c r="C72" s="1" t="s">
        <v>77</v>
      </c>
      <c r="D72" s="1" t="s">
        <v>78</v>
      </c>
      <c r="E72" t="s">
        <v>8656</v>
      </c>
      <c r="F72">
        <v>1.3</v>
      </c>
      <c r="G72" t="s">
        <v>8650</v>
      </c>
      <c r="H72" s="1"/>
    </row>
    <row r="73" spans="1:11" x14ac:dyDescent="0.3">
      <c r="A73" s="156" t="s">
        <v>113</v>
      </c>
      <c r="B73" s="1" t="s">
        <v>2134</v>
      </c>
      <c r="C73" s="1" t="s">
        <v>114</v>
      </c>
      <c r="D73" s="1" t="s">
        <v>114</v>
      </c>
      <c r="E73" t="s">
        <v>8656</v>
      </c>
      <c r="F73">
        <v>1.9</v>
      </c>
      <c r="G73" t="s">
        <v>8650</v>
      </c>
      <c r="H73" s="1"/>
    </row>
    <row r="74" spans="1:11" x14ac:dyDescent="0.3">
      <c r="A74" s="149" t="s">
        <v>8636</v>
      </c>
      <c r="C74" s="1" t="s">
        <v>8651</v>
      </c>
      <c r="E74" t="s">
        <v>8656</v>
      </c>
      <c r="F74">
        <v>0.9</v>
      </c>
      <c r="G74" t="s">
        <v>8650</v>
      </c>
      <c r="H74" s="1"/>
    </row>
    <row r="75" spans="1:11" x14ac:dyDescent="0.3">
      <c r="A75" s="149" t="s">
        <v>67</v>
      </c>
      <c r="B75" s="1" t="s">
        <v>2129</v>
      </c>
      <c r="C75" s="1" t="s">
        <v>68</v>
      </c>
      <c r="D75" s="1" t="s">
        <v>68</v>
      </c>
      <c r="E75" t="s">
        <v>8657</v>
      </c>
      <c r="F75">
        <v>15.3</v>
      </c>
      <c r="G75" t="s">
        <v>8650</v>
      </c>
      <c r="H75" s="1"/>
    </row>
    <row r="76" spans="1:11" x14ac:dyDescent="0.3">
      <c r="A76" s="149" t="s">
        <v>70</v>
      </c>
      <c r="B76" s="1" t="s">
        <v>2129</v>
      </c>
      <c r="C76" s="1" t="s">
        <v>71</v>
      </c>
      <c r="D76" s="1" t="s">
        <v>71</v>
      </c>
      <c r="E76" t="s">
        <v>8657</v>
      </c>
      <c r="F76">
        <v>3.5</v>
      </c>
      <c r="G76" t="s">
        <v>8650</v>
      </c>
      <c r="H76" s="1"/>
    </row>
    <row r="77" spans="1:11" x14ac:dyDescent="0.3">
      <c r="A77" s="149" t="s">
        <v>76</v>
      </c>
      <c r="B77" s="1" t="s">
        <v>2129</v>
      </c>
      <c r="C77" s="1" t="s">
        <v>77</v>
      </c>
      <c r="D77" s="1" t="s">
        <v>78</v>
      </c>
      <c r="E77" t="s">
        <v>8657</v>
      </c>
      <c r="F77">
        <v>2.5</v>
      </c>
      <c r="G77" t="s">
        <v>8650</v>
      </c>
      <c r="H77" s="1"/>
    </row>
    <row r="78" spans="1:11" x14ac:dyDescent="0.3">
      <c r="A78" s="156" t="s">
        <v>113</v>
      </c>
      <c r="B78" s="1" t="s">
        <v>2134</v>
      </c>
      <c r="C78" s="1" t="s">
        <v>114</v>
      </c>
      <c r="D78" s="1" t="s">
        <v>114</v>
      </c>
      <c r="E78" t="s">
        <v>8657</v>
      </c>
      <c r="F78">
        <v>3.1</v>
      </c>
      <c r="G78" t="s">
        <v>8650</v>
      </c>
      <c r="H78" s="1"/>
    </row>
    <row r="79" spans="1:11" x14ac:dyDescent="0.3">
      <c r="A79" s="149" t="s">
        <v>8636</v>
      </c>
      <c r="C79" s="1" t="s">
        <v>8651</v>
      </c>
      <c r="E79" t="s">
        <v>8657</v>
      </c>
      <c r="F79">
        <v>1.3</v>
      </c>
      <c r="G79" t="s">
        <v>8650</v>
      </c>
      <c r="H79" s="1"/>
    </row>
    <row r="80" spans="1:11" x14ac:dyDescent="0.3">
      <c r="A80" s="149" t="s">
        <v>67</v>
      </c>
      <c r="B80" s="1" t="s">
        <v>2129</v>
      </c>
      <c r="C80" s="1" t="s">
        <v>68</v>
      </c>
      <c r="D80" s="1" t="s">
        <v>68</v>
      </c>
      <c r="E80" t="s">
        <v>8658</v>
      </c>
      <c r="F80">
        <v>10</v>
      </c>
      <c r="G80" t="s">
        <v>8650</v>
      </c>
      <c r="H80" s="1"/>
    </row>
    <row r="81" spans="1:8" x14ac:dyDescent="0.3">
      <c r="A81" s="149" t="s">
        <v>70</v>
      </c>
      <c r="B81" s="1" t="s">
        <v>2129</v>
      </c>
      <c r="C81" s="1" t="s">
        <v>71</v>
      </c>
      <c r="D81" s="1" t="s">
        <v>71</v>
      </c>
      <c r="E81" t="s">
        <v>8658</v>
      </c>
      <c r="F81">
        <v>3</v>
      </c>
      <c r="G81" t="s">
        <v>8650</v>
      </c>
      <c r="H81" s="1"/>
    </row>
    <row r="82" spans="1:8" x14ac:dyDescent="0.3">
      <c r="A82" s="149" t="s">
        <v>76</v>
      </c>
      <c r="B82" s="1" t="s">
        <v>2129</v>
      </c>
      <c r="C82" s="1" t="s">
        <v>77</v>
      </c>
      <c r="D82" s="1" t="s">
        <v>78</v>
      </c>
      <c r="E82" t="s">
        <v>8658</v>
      </c>
      <c r="F82">
        <v>2.7</v>
      </c>
      <c r="G82" t="s">
        <v>8650</v>
      </c>
      <c r="H82" s="1"/>
    </row>
    <row r="83" spans="1:8" x14ac:dyDescent="0.3">
      <c r="A83" s="156" t="s">
        <v>113</v>
      </c>
      <c r="B83" s="1" t="s">
        <v>2134</v>
      </c>
      <c r="C83" s="1" t="s">
        <v>114</v>
      </c>
      <c r="D83" s="1" t="s">
        <v>114</v>
      </c>
      <c r="E83" t="s">
        <v>8658</v>
      </c>
      <c r="F83">
        <v>2.5</v>
      </c>
      <c r="G83" t="s">
        <v>8650</v>
      </c>
      <c r="H83" s="1"/>
    </row>
    <row r="84" spans="1:8" x14ac:dyDescent="0.3">
      <c r="A84" s="149" t="s">
        <v>8636</v>
      </c>
      <c r="C84" s="1" t="s">
        <v>8651</v>
      </c>
      <c r="E84" t="s">
        <v>8658</v>
      </c>
      <c r="F84">
        <v>0.7</v>
      </c>
      <c r="G84" t="s">
        <v>8650</v>
      </c>
      <c r="H84" s="1"/>
    </row>
    <row r="85" spans="1:8" x14ac:dyDescent="0.3">
      <c r="A85" s="149" t="s">
        <v>67</v>
      </c>
      <c r="B85" s="1" t="s">
        <v>2129</v>
      </c>
      <c r="C85" s="1" t="s">
        <v>68</v>
      </c>
      <c r="D85" s="1" t="s">
        <v>68</v>
      </c>
      <c r="E85" t="s">
        <v>8184</v>
      </c>
      <c r="F85">
        <v>17.8</v>
      </c>
      <c r="G85" t="s">
        <v>8650</v>
      </c>
      <c r="H85" s="1"/>
    </row>
    <row r="86" spans="1:8" x14ac:dyDescent="0.3">
      <c r="A86" s="149" t="s">
        <v>70</v>
      </c>
      <c r="B86" s="1" t="s">
        <v>2129</v>
      </c>
      <c r="C86" s="1" t="s">
        <v>71</v>
      </c>
      <c r="D86" s="1" t="s">
        <v>71</v>
      </c>
      <c r="E86" t="s">
        <v>8184</v>
      </c>
      <c r="F86">
        <v>2.8</v>
      </c>
      <c r="G86" t="s">
        <v>8650</v>
      </c>
      <c r="H86" s="1"/>
    </row>
    <row r="87" spans="1:8" x14ac:dyDescent="0.3">
      <c r="A87" s="149" t="s">
        <v>76</v>
      </c>
      <c r="B87" s="1" t="s">
        <v>2129</v>
      </c>
      <c r="C87" s="1" t="s">
        <v>77</v>
      </c>
      <c r="D87" s="1" t="s">
        <v>78</v>
      </c>
      <c r="E87" t="s">
        <v>8184</v>
      </c>
      <c r="F87">
        <v>2.5</v>
      </c>
      <c r="G87" t="s">
        <v>8650</v>
      </c>
      <c r="H87" s="1"/>
    </row>
    <row r="88" spans="1:8" x14ac:dyDescent="0.3">
      <c r="A88" s="156" t="s">
        <v>113</v>
      </c>
      <c r="B88" s="1" t="s">
        <v>2134</v>
      </c>
      <c r="C88" s="1" t="s">
        <v>114</v>
      </c>
      <c r="D88" s="1" t="s">
        <v>114</v>
      </c>
      <c r="E88" t="s">
        <v>8184</v>
      </c>
      <c r="F88">
        <v>2.6</v>
      </c>
      <c r="G88" t="s">
        <v>8650</v>
      </c>
      <c r="H88" s="1"/>
    </row>
    <row r="89" spans="1:8" x14ac:dyDescent="0.3">
      <c r="A89" s="149" t="s">
        <v>8636</v>
      </c>
      <c r="C89" s="1" t="s">
        <v>8651</v>
      </c>
      <c r="E89" t="s">
        <v>8184</v>
      </c>
      <c r="F89">
        <v>0.9</v>
      </c>
      <c r="G89" t="s">
        <v>8650</v>
      </c>
      <c r="H89" s="1"/>
    </row>
    <row r="90" spans="1:8" x14ac:dyDescent="0.3">
      <c r="A90" s="149" t="s">
        <v>67</v>
      </c>
      <c r="B90" s="1" t="s">
        <v>2129</v>
      </c>
      <c r="C90" s="1" t="s">
        <v>68</v>
      </c>
      <c r="D90" s="1" t="s">
        <v>68</v>
      </c>
      <c r="E90" t="s">
        <v>8659</v>
      </c>
      <c r="F90">
        <v>10</v>
      </c>
      <c r="G90" t="s">
        <v>8650</v>
      </c>
      <c r="H90" s="1"/>
    </row>
    <row r="91" spans="1:8" x14ac:dyDescent="0.3">
      <c r="A91" s="149" t="s">
        <v>70</v>
      </c>
      <c r="B91" s="1" t="s">
        <v>2129</v>
      </c>
      <c r="C91" s="1" t="s">
        <v>71</v>
      </c>
      <c r="D91" s="1" t="s">
        <v>71</v>
      </c>
      <c r="E91" t="s">
        <v>8659</v>
      </c>
      <c r="F91">
        <v>2.6</v>
      </c>
      <c r="G91" t="s">
        <v>8650</v>
      </c>
      <c r="H91" s="1"/>
    </row>
    <row r="92" spans="1:8" x14ac:dyDescent="0.3">
      <c r="A92" s="149" t="s">
        <v>76</v>
      </c>
      <c r="B92" s="1" t="s">
        <v>2129</v>
      </c>
      <c r="C92" s="1" t="s">
        <v>77</v>
      </c>
      <c r="D92" s="1" t="s">
        <v>78</v>
      </c>
      <c r="E92" t="s">
        <v>8659</v>
      </c>
      <c r="F92">
        <v>2.7</v>
      </c>
      <c r="G92" t="s">
        <v>8650</v>
      </c>
      <c r="H92" s="1"/>
    </row>
    <row r="93" spans="1:8" x14ac:dyDescent="0.3">
      <c r="A93" s="156" t="s">
        <v>113</v>
      </c>
      <c r="B93" s="1" t="s">
        <v>2134</v>
      </c>
      <c r="C93" s="1" t="s">
        <v>114</v>
      </c>
      <c r="D93" s="1" t="s">
        <v>114</v>
      </c>
      <c r="E93" t="s">
        <v>8659</v>
      </c>
      <c r="F93">
        <v>2.2000000000000002</v>
      </c>
      <c r="G93" t="s">
        <v>8650</v>
      </c>
      <c r="H93" s="1"/>
    </row>
    <row r="94" spans="1:8" x14ac:dyDescent="0.3">
      <c r="A94" s="149" t="s">
        <v>8636</v>
      </c>
      <c r="C94" s="1" t="s">
        <v>8651</v>
      </c>
      <c r="E94" t="s">
        <v>8659</v>
      </c>
      <c r="F94">
        <v>0.9</v>
      </c>
      <c r="G94" t="s">
        <v>8650</v>
      </c>
      <c r="H94" s="1"/>
    </row>
    <row r="95" spans="1:8" x14ac:dyDescent="0.3">
      <c r="A95" s="149" t="s">
        <v>67</v>
      </c>
      <c r="B95" s="1" t="s">
        <v>2129</v>
      </c>
      <c r="C95" s="1" t="s">
        <v>68</v>
      </c>
      <c r="D95" s="1" t="s">
        <v>68</v>
      </c>
      <c r="E95" t="s">
        <v>8660</v>
      </c>
      <c r="F95">
        <v>10</v>
      </c>
      <c r="G95" t="s">
        <v>8650</v>
      </c>
      <c r="H95" s="1"/>
    </row>
    <row r="96" spans="1:8" x14ac:dyDescent="0.3">
      <c r="A96" s="149" t="s">
        <v>70</v>
      </c>
      <c r="B96" s="1" t="s">
        <v>2129</v>
      </c>
      <c r="C96" s="1" t="s">
        <v>71</v>
      </c>
      <c r="D96" s="1" t="s">
        <v>71</v>
      </c>
      <c r="E96" t="s">
        <v>8660</v>
      </c>
      <c r="F96">
        <v>3.1</v>
      </c>
      <c r="G96" t="s">
        <v>8650</v>
      </c>
      <c r="H96" s="1"/>
    </row>
    <row r="97" spans="1:8" x14ac:dyDescent="0.3">
      <c r="A97" s="149" t="s">
        <v>76</v>
      </c>
      <c r="B97" s="1" t="s">
        <v>2129</v>
      </c>
      <c r="C97" s="1" t="s">
        <v>77</v>
      </c>
      <c r="D97" s="1" t="s">
        <v>78</v>
      </c>
      <c r="E97" t="s">
        <v>8660</v>
      </c>
      <c r="F97">
        <v>2.4</v>
      </c>
      <c r="G97" t="s">
        <v>8650</v>
      </c>
      <c r="H97" s="1"/>
    </row>
    <row r="98" spans="1:8" x14ac:dyDescent="0.3">
      <c r="A98" s="156" t="s">
        <v>113</v>
      </c>
      <c r="B98" s="1" t="s">
        <v>2134</v>
      </c>
      <c r="C98" s="1" t="s">
        <v>114</v>
      </c>
      <c r="D98" s="1" t="s">
        <v>114</v>
      </c>
      <c r="E98" t="s">
        <v>8660</v>
      </c>
      <c r="F98">
        <v>2.1</v>
      </c>
      <c r="G98" t="s">
        <v>8650</v>
      </c>
      <c r="H98" s="1"/>
    </row>
    <row r="99" spans="1:8" x14ac:dyDescent="0.3">
      <c r="A99" s="149" t="s">
        <v>8636</v>
      </c>
      <c r="C99" s="1" t="s">
        <v>8651</v>
      </c>
      <c r="E99" t="s">
        <v>8660</v>
      </c>
      <c r="F99">
        <v>0.6</v>
      </c>
      <c r="G99" t="s">
        <v>8650</v>
      </c>
      <c r="H99" s="1"/>
    </row>
    <row r="100" spans="1:8" x14ac:dyDescent="0.3">
      <c r="A100" s="149" t="s">
        <v>67</v>
      </c>
      <c r="B100" s="1" t="s">
        <v>2129</v>
      </c>
      <c r="C100" s="1" t="s">
        <v>68</v>
      </c>
      <c r="D100" s="1" t="s">
        <v>68</v>
      </c>
      <c r="E100" t="s">
        <v>8661</v>
      </c>
      <c r="F100">
        <v>12.1</v>
      </c>
      <c r="G100" t="s">
        <v>8650</v>
      </c>
      <c r="H100" s="1"/>
    </row>
    <row r="101" spans="1:8" x14ac:dyDescent="0.3">
      <c r="A101" s="149" t="s">
        <v>70</v>
      </c>
      <c r="B101" s="1" t="s">
        <v>2129</v>
      </c>
      <c r="C101" s="1" t="s">
        <v>71</v>
      </c>
      <c r="D101" s="1" t="s">
        <v>71</v>
      </c>
      <c r="E101" t="s">
        <v>8661</v>
      </c>
      <c r="F101">
        <v>3.2</v>
      </c>
      <c r="G101" t="s">
        <v>8650</v>
      </c>
      <c r="H101" s="1"/>
    </row>
    <row r="102" spans="1:8" x14ac:dyDescent="0.3">
      <c r="A102" s="149" t="s">
        <v>76</v>
      </c>
      <c r="B102" s="1" t="s">
        <v>2129</v>
      </c>
      <c r="C102" s="1" t="s">
        <v>77</v>
      </c>
      <c r="D102" s="1" t="s">
        <v>78</v>
      </c>
      <c r="E102" t="s">
        <v>8661</v>
      </c>
      <c r="F102">
        <v>2.5</v>
      </c>
      <c r="G102" t="s">
        <v>8650</v>
      </c>
      <c r="H102" s="1"/>
    </row>
    <row r="103" spans="1:8" x14ac:dyDescent="0.3">
      <c r="A103" s="156" t="s">
        <v>113</v>
      </c>
      <c r="B103" s="1" t="s">
        <v>2134</v>
      </c>
      <c r="C103" s="1" t="s">
        <v>114</v>
      </c>
      <c r="D103" s="1" t="s">
        <v>114</v>
      </c>
      <c r="E103" t="s">
        <v>8661</v>
      </c>
      <c r="F103">
        <v>2.2999999999999998</v>
      </c>
      <c r="G103" t="s">
        <v>8650</v>
      </c>
      <c r="H103" s="1"/>
    </row>
    <row r="104" spans="1:8" x14ac:dyDescent="0.3">
      <c r="A104" s="149" t="s">
        <v>8636</v>
      </c>
      <c r="C104" s="1" t="s">
        <v>8651</v>
      </c>
      <c r="E104" t="s">
        <v>8661</v>
      </c>
      <c r="F104">
        <v>1</v>
      </c>
      <c r="G104" t="s">
        <v>8650</v>
      </c>
      <c r="H104" s="1"/>
    </row>
    <row r="105" spans="1:8" x14ac:dyDescent="0.3">
      <c r="A105" s="149" t="s">
        <v>67</v>
      </c>
      <c r="B105" s="1" t="s">
        <v>2129</v>
      </c>
      <c r="C105" s="1" t="s">
        <v>68</v>
      </c>
      <c r="D105" s="1" t="s">
        <v>68</v>
      </c>
      <c r="E105" t="s">
        <v>8662</v>
      </c>
      <c r="F105">
        <v>15</v>
      </c>
      <c r="G105" t="s">
        <v>8650</v>
      </c>
      <c r="H105" s="1"/>
    </row>
    <row r="106" spans="1:8" x14ac:dyDescent="0.3">
      <c r="A106" s="149" t="s">
        <v>70</v>
      </c>
      <c r="B106" s="1" t="s">
        <v>2129</v>
      </c>
      <c r="C106" s="1" t="s">
        <v>71</v>
      </c>
      <c r="D106" s="1" t="s">
        <v>71</v>
      </c>
      <c r="E106" t="s">
        <v>8662</v>
      </c>
      <c r="F106">
        <v>3</v>
      </c>
      <c r="G106" t="s">
        <v>8650</v>
      </c>
      <c r="H106" s="1"/>
    </row>
    <row r="107" spans="1:8" x14ac:dyDescent="0.3">
      <c r="A107" s="149" t="s">
        <v>76</v>
      </c>
      <c r="B107" s="1" t="s">
        <v>2129</v>
      </c>
      <c r="C107" s="1" t="s">
        <v>77</v>
      </c>
      <c r="D107" s="1" t="s">
        <v>78</v>
      </c>
      <c r="E107" t="s">
        <v>8662</v>
      </c>
      <c r="F107">
        <v>2.5</v>
      </c>
      <c r="G107" t="s">
        <v>8650</v>
      </c>
      <c r="H107" s="1"/>
    </row>
    <row r="108" spans="1:8" x14ac:dyDescent="0.3">
      <c r="A108" s="156" t="s">
        <v>113</v>
      </c>
      <c r="B108" s="1" t="s">
        <v>2134</v>
      </c>
      <c r="C108" s="1" t="s">
        <v>114</v>
      </c>
      <c r="D108" s="1" t="s">
        <v>114</v>
      </c>
      <c r="E108" t="s">
        <v>8662</v>
      </c>
      <c r="F108">
        <v>2.5</v>
      </c>
      <c r="G108" t="s">
        <v>8650</v>
      </c>
      <c r="H108" s="1"/>
    </row>
    <row r="109" spans="1:8" x14ac:dyDescent="0.3">
      <c r="A109" s="149" t="s">
        <v>8636</v>
      </c>
      <c r="B109" s="1"/>
      <c r="C109" s="1" t="s">
        <v>8651</v>
      </c>
      <c r="E109" t="s">
        <v>8662</v>
      </c>
      <c r="F109">
        <v>1</v>
      </c>
      <c r="G109" t="s">
        <v>8650</v>
      </c>
      <c r="H109" s="1"/>
    </row>
    <row r="110" spans="1:8" x14ac:dyDescent="0.3">
      <c r="A110" s="149" t="s">
        <v>67</v>
      </c>
      <c r="B110" s="1" t="s">
        <v>2129</v>
      </c>
      <c r="C110" s="1" t="s">
        <v>68</v>
      </c>
      <c r="D110" s="1" t="s">
        <v>68</v>
      </c>
      <c r="E110" t="s">
        <v>8663</v>
      </c>
      <c r="F110">
        <v>7.4</v>
      </c>
      <c r="G110" t="s">
        <v>8650</v>
      </c>
      <c r="H110" s="1"/>
    </row>
    <row r="111" spans="1:8" x14ac:dyDescent="0.3">
      <c r="A111" s="149" t="s">
        <v>70</v>
      </c>
      <c r="B111" s="1" t="s">
        <v>2129</v>
      </c>
      <c r="C111" s="1" t="s">
        <v>71</v>
      </c>
      <c r="D111" s="1" t="s">
        <v>71</v>
      </c>
      <c r="E111" t="s">
        <v>8663</v>
      </c>
      <c r="F111">
        <v>3.2</v>
      </c>
      <c r="G111" t="s">
        <v>8650</v>
      </c>
      <c r="H111" s="1"/>
    </row>
    <row r="112" spans="1:8" x14ac:dyDescent="0.3">
      <c r="A112" s="149" t="s">
        <v>76</v>
      </c>
      <c r="B112" s="1" t="s">
        <v>2129</v>
      </c>
      <c r="C112" s="1" t="s">
        <v>77</v>
      </c>
      <c r="D112" s="1" t="s">
        <v>78</v>
      </c>
      <c r="E112" t="s">
        <v>8663</v>
      </c>
      <c r="F112">
        <v>2.4</v>
      </c>
      <c r="G112" t="s">
        <v>8650</v>
      </c>
      <c r="H112" s="1"/>
    </row>
    <row r="113" spans="1:8" x14ac:dyDescent="0.3">
      <c r="A113" s="156" t="s">
        <v>113</v>
      </c>
      <c r="B113" s="1" t="s">
        <v>2134</v>
      </c>
      <c r="C113" s="1" t="s">
        <v>114</v>
      </c>
      <c r="D113" s="1" t="s">
        <v>114</v>
      </c>
      <c r="E113" t="s">
        <v>8663</v>
      </c>
      <c r="F113">
        <v>2.4</v>
      </c>
      <c r="G113" t="s">
        <v>8650</v>
      </c>
      <c r="H113" s="1"/>
    </row>
    <row r="114" spans="1:8" x14ac:dyDescent="0.3">
      <c r="A114" s="149" t="s">
        <v>8636</v>
      </c>
      <c r="C114" s="1" t="s">
        <v>8651</v>
      </c>
      <c r="E114" t="s">
        <v>8663</v>
      </c>
      <c r="F114">
        <v>0.8</v>
      </c>
      <c r="G114" t="s">
        <v>8650</v>
      </c>
      <c r="H114" s="1"/>
    </row>
    <row r="115" spans="1:8" x14ac:dyDescent="0.3">
      <c r="A115" s="149" t="s">
        <v>67</v>
      </c>
      <c r="B115" s="1" t="s">
        <v>2129</v>
      </c>
      <c r="C115" s="1" t="s">
        <v>68</v>
      </c>
      <c r="D115" s="1" t="s">
        <v>68</v>
      </c>
      <c r="E115" t="s">
        <v>8664</v>
      </c>
      <c r="F115">
        <v>16.100000000000001</v>
      </c>
      <c r="G115" t="s">
        <v>8650</v>
      </c>
      <c r="H115" s="1"/>
    </row>
    <row r="116" spans="1:8" x14ac:dyDescent="0.3">
      <c r="A116" s="149" t="s">
        <v>70</v>
      </c>
      <c r="B116" s="1" t="s">
        <v>2129</v>
      </c>
      <c r="C116" s="1" t="s">
        <v>71</v>
      </c>
      <c r="D116" s="1" t="s">
        <v>71</v>
      </c>
      <c r="E116" t="s">
        <v>8664</v>
      </c>
      <c r="F116">
        <v>2.9</v>
      </c>
      <c r="G116" t="s">
        <v>8650</v>
      </c>
      <c r="H116" s="1"/>
    </row>
    <row r="117" spans="1:8" x14ac:dyDescent="0.3">
      <c r="A117" s="149" t="s">
        <v>76</v>
      </c>
      <c r="B117" s="1" t="s">
        <v>2129</v>
      </c>
      <c r="C117" s="1" t="s">
        <v>77</v>
      </c>
      <c r="D117" s="1" t="s">
        <v>78</v>
      </c>
      <c r="E117" t="s">
        <v>8664</v>
      </c>
      <c r="F117">
        <v>2.5</v>
      </c>
      <c r="G117" t="s">
        <v>8650</v>
      </c>
      <c r="H117" s="1"/>
    </row>
    <row r="118" spans="1:8" x14ac:dyDescent="0.3">
      <c r="A118" s="156" t="s">
        <v>113</v>
      </c>
      <c r="B118" s="1" t="s">
        <v>2134</v>
      </c>
      <c r="C118" s="1" t="s">
        <v>114</v>
      </c>
      <c r="D118" s="1" t="s">
        <v>114</v>
      </c>
      <c r="E118" t="s">
        <v>8664</v>
      </c>
      <c r="F118">
        <v>2.2000000000000002</v>
      </c>
      <c r="G118" t="s">
        <v>8650</v>
      </c>
      <c r="H118" s="1"/>
    </row>
    <row r="119" spans="1:8" x14ac:dyDescent="0.3">
      <c r="A119" s="149" t="s">
        <v>8636</v>
      </c>
      <c r="C119" s="1" t="s">
        <v>8651</v>
      </c>
      <c r="E119" t="s">
        <v>8664</v>
      </c>
      <c r="F119">
        <v>1</v>
      </c>
      <c r="G119" t="s">
        <v>8650</v>
      </c>
      <c r="H119" s="1"/>
    </row>
    <row r="120" spans="1:8" x14ac:dyDescent="0.3">
      <c r="A120" s="149" t="s">
        <v>67</v>
      </c>
      <c r="B120" s="1" t="s">
        <v>2129</v>
      </c>
      <c r="C120" s="1" t="s">
        <v>68</v>
      </c>
      <c r="D120" s="1" t="s">
        <v>68</v>
      </c>
      <c r="E120" t="s">
        <v>8665</v>
      </c>
      <c r="F120">
        <v>9.1</v>
      </c>
      <c r="G120" t="s">
        <v>8650</v>
      </c>
      <c r="H120" s="1"/>
    </row>
    <row r="121" spans="1:8" x14ac:dyDescent="0.3">
      <c r="A121" s="149" t="s">
        <v>70</v>
      </c>
      <c r="B121" s="1" t="s">
        <v>2129</v>
      </c>
      <c r="C121" s="1" t="s">
        <v>71</v>
      </c>
      <c r="D121" s="1" t="s">
        <v>71</v>
      </c>
      <c r="E121" t="s">
        <v>8665</v>
      </c>
      <c r="F121">
        <v>3.1</v>
      </c>
      <c r="G121" t="s">
        <v>8650</v>
      </c>
      <c r="H121" s="1"/>
    </row>
    <row r="122" spans="1:8" x14ac:dyDescent="0.3">
      <c r="A122" s="149" t="s">
        <v>76</v>
      </c>
      <c r="B122" s="1" t="s">
        <v>2129</v>
      </c>
      <c r="C122" s="1" t="s">
        <v>77</v>
      </c>
      <c r="D122" s="1" t="s">
        <v>78</v>
      </c>
      <c r="E122" t="s">
        <v>8665</v>
      </c>
      <c r="F122">
        <v>3.4</v>
      </c>
      <c r="G122" t="s">
        <v>8650</v>
      </c>
      <c r="H122" s="1"/>
    </row>
    <row r="123" spans="1:8" x14ac:dyDescent="0.3">
      <c r="A123" s="156" t="s">
        <v>113</v>
      </c>
      <c r="B123" s="1" t="s">
        <v>2134</v>
      </c>
      <c r="C123" s="1" t="s">
        <v>114</v>
      </c>
      <c r="D123" s="1" t="s">
        <v>114</v>
      </c>
      <c r="E123" t="s">
        <v>8665</v>
      </c>
      <c r="F123">
        <v>3.5</v>
      </c>
      <c r="G123" t="s">
        <v>8650</v>
      </c>
      <c r="H123" s="1"/>
    </row>
    <row r="124" spans="1:8" x14ac:dyDescent="0.3">
      <c r="A124" s="149" t="s">
        <v>8636</v>
      </c>
      <c r="C124" s="1" t="s">
        <v>8651</v>
      </c>
      <c r="E124" t="s">
        <v>8665</v>
      </c>
      <c r="F124">
        <v>1.2</v>
      </c>
      <c r="G124" t="s">
        <v>8650</v>
      </c>
      <c r="H124" s="1"/>
    </row>
    <row r="125" spans="1:8" x14ac:dyDescent="0.3">
      <c r="A125" s="149" t="s">
        <v>67</v>
      </c>
      <c r="B125" s="1" t="s">
        <v>2129</v>
      </c>
      <c r="C125" s="1" t="s">
        <v>68</v>
      </c>
      <c r="D125" s="1" t="s">
        <v>68</v>
      </c>
      <c r="E125" t="s">
        <v>8666</v>
      </c>
      <c r="F125">
        <v>17.899999999999999</v>
      </c>
      <c r="G125" t="s">
        <v>8650</v>
      </c>
      <c r="H125" s="1"/>
    </row>
    <row r="126" spans="1:8" x14ac:dyDescent="0.3">
      <c r="A126" s="149" t="s">
        <v>70</v>
      </c>
      <c r="B126" s="1" t="s">
        <v>2129</v>
      </c>
      <c r="C126" s="1" t="s">
        <v>71</v>
      </c>
      <c r="D126" s="1" t="s">
        <v>71</v>
      </c>
      <c r="E126" t="s">
        <v>8666</v>
      </c>
      <c r="F126">
        <v>3.1</v>
      </c>
      <c r="G126" t="s">
        <v>8650</v>
      </c>
      <c r="H126" s="1"/>
    </row>
    <row r="127" spans="1:8" x14ac:dyDescent="0.3">
      <c r="A127" s="149" t="s">
        <v>76</v>
      </c>
      <c r="B127" s="1" t="s">
        <v>2129</v>
      </c>
      <c r="C127" s="1" t="s">
        <v>77</v>
      </c>
      <c r="D127" s="1" t="s">
        <v>78</v>
      </c>
      <c r="E127" t="s">
        <v>8666</v>
      </c>
      <c r="F127">
        <v>2.1</v>
      </c>
      <c r="G127" t="s">
        <v>8650</v>
      </c>
      <c r="H127" s="1"/>
    </row>
    <row r="128" spans="1:8" x14ac:dyDescent="0.3">
      <c r="A128" s="156" t="s">
        <v>113</v>
      </c>
      <c r="B128" s="1" t="s">
        <v>2134</v>
      </c>
      <c r="C128" s="1" t="s">
        <v>114</v>
      </c>
      <c r="D128" s="1" t="s">
        <v>114</v>
      </c>
      <c r="E128" t="s">
        <v>8666</v>
      </c>
      <c r="F128">
        <v>3.3</v>
      </c>
      <c r="G128" t="s">
        <v>8650</v>
      </c>
      <c r="H128" s="1"/>
    </row>
    <row r="129" spans="1:52" x14ac:dyDescent="0.3">
      <c r="A129" s="149" t="s">
        <v>8636</v>
      </c>
      <c r="C129" s="1" t="s">
        <v>8651</v>
      </c>
      <c r="E129" t="s">
        <v>8666</v>
      </c>
      <c r="F129">
        <v>1.1000000000000001</v>
      </c>
      <c r="G129" t="s">
        <v>8650</v>
      </c>
      <c r="H129" s="1"/>
    </row>
    <row r="130" spans="1:52" x14ac:dyDescent="0.3">
      <c r="A130" s="149" t="s">
        <v>67</v>
      </c>
      <c r="B130" s="1" t="s">
        <v>2129</v>
      </c>
      <c r="C130" s="1" t="s">
        <v>68</v>
      </c>
      <c r="D130" s="1" t="s">
        <v>68</v>
      </c>
      <c r="E130" t="s">
        <v>8667</v>
      </c>
      <c r="F130">
        <v>13.4</v>
      </c>
      <c r="G130" t="s">
        <v>8650</v>
      </c>
      <c r="H130" s="1"/>
    </row>
    <row r="131" spans="1:52" x14ac:dyDescent="0.3">
      <c r="A131" s="149" t="s">
        <v>70</v>
      </c>
      <c r="B131" s="1" t="s">
        <v>2129</v>
      </c>
      <c r="C131" s="1" t="s">
        <v>71</v>
      </c>
      <c r="D131" s="1" t="s">
        <v>71</v>
      </c>
      <c r="E131" t="s">
        <v>8667</v>
      </c>
      <c r="F131">
        <v>3.1</v>
      </c>
      <c r="G131" t="s">
        <v>8650</v>
      </c>
      <c r="H131" s="1"/>
    </row>
    <row r="132" spans="1:52" x14ac:dyDescent="0.3">
      <c r="A132" s="149" t="s">
        <v>76</v>
      </c>
      <c r="B132" s="1" t="s">
        <v>2129</v>
      </c>
      <c r="C132" s="1" t="s">
        <v>77</v>
      </c>
      <c r="D132" s="1" t="s">
        <v>78</v>
      </c>
      <c r="E132" t="s">
        <v>8667</v>
      </c>
      <c r="F132">
        <v>2.9</v>
      </c>
      <c r="G132" t="s">
        <v>8650</v>
      </c>
      <c r="H132" s="1"/>
    </row>
    <row r="133" spans="1:52" x14ac:dyDescent="0.3">
      <c r="A133" s="156" t="s">
        <v>113</v>
      </c>
      <c r="B133" s="1" t="s">
        <v>2134</v>
      </c>
      <c r="C133" s="1" t="s">
        <v>114</v>
      </c>
      <c r="D133" s="1" t="s">
        <v>114</v>
      </c>
      <c r="E133" t="s">
        <v>8667</v>
      </c>
      <c r="F133">
        <v>3.1</v>
      </c>
      <c r="G133" t="s">
        <v>8650</v>
      </c>
      <c r="H133" s="1"/>
    </row>
    <row r="134" spans="1:52" x14ac:dyDescent="0.3">
      <c r="A134" s="149" t="s">
        <v>8636</v>
      </c>
      <c r="C134" s="1" t="s">
        <v>8651</v>
      </c>
      <c r="E134" t="s">
        <v>8667</v>
      </c>
      <c r="F134">
        <v>1.2</v>
      </c>
      <c r="G134" t="s">
        <v>8650</v>
      </c>
      <c r="H134" s="1"/>
    </row>
    <row r="135" spans="1:52" x14ac:dyDescent="0.3">
      <c r="A135" s="149" t="s">
        <v>67</v>
      </c>
      <c r="B135" s="1" t="s">
        <v>2129</v>
      </c>
      <c r="C135" s="1" t="s">
        <v>68</v>
      </c>
      <c r="D135" s="1" t="s">
        <v>68</v>
      </c>
      <c r="E135" t="s">
        <v>8668</v>
      </c>
      <c r="F135">
        <v>8.9</v>
      </c>
      <c r="G135" t="s">
        <v>8650</v>
      </c>
      <c r="H135" s="1"/>
    </row>
    <row r="136" spans="1:52" x14ac:dyDescent="0.3">
      <c r="A136" s="149" t="s">
        <v>70</v>
      </c>
      <c r="B136" s="1" t="s">
        <v>2129</v>
      </c>
      <c r="C136" s="1" t="s">
        <v>71</v>
      </c>
      <c r="D136" s="1" t="s">
        <v>71</v>
      </c>
      <c r="E136" t="s">
        <v>8668</v>
      </c>
      <c r="F136">
        <v>3</v>
      </c>
      <c r="G136" t="s">
        <v>8650</v>
      </c>
      <c r="H136" s="1"/>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row>
    <row r="137" spans="1:52" x14ac:dyDescent="0.3">
      <c r="A137" s="149" t="s">
        <v>76</v>
      </c>
      <c r="B137" s="1" t="s">
        <v>2129</v>
      </c>
      <c r="C137" s="1" t="s">
        <v>77</v>
      </c>
      <c r="D137" s="1" t="s">
        <v>78</v>
      </c>
      <c r="E137" t="s">
        <v>8668</v>
      </c>
      <c r="F137">
        <v>2.2999999999999998</v>
      </c>
      <c r="G137" t="s">
        <v>8650</v>
      </c>
      <c r="H137" s="1"/>
      <c r="AB137" s="149"/>
      <c r="AC137" s="149"/>
      <c r="AD137" s="149"/>
      <c r="AE137" s="149"/>
      <c r="AF137" s="149"/>
      <c r="AG137" s="149"/>
      <c r="AH137" s="149"/>
      <c r="AI137" s="149"/>
      <c r="AJ137" s="149"/>
      <c r="AK137" s="149"/>
      <c r="AL137" s="149"/>
      <c r="AM137" s="149"/>
      <c r="AN137" s="149"/>
      <c r="AO137" s="149"/>
      <c r="AP137" s="149"/>
      <c r="AQ137" s="149"/>
      <c r="AR137" s="149"/>
      <c r="AS137" s="149"/>
      <c r="AT137" s="149"/>
      <c r="AU137" s="264"/>
      <c r="AV137" s="264"/>
      <c r="AW137" s="264"/>
      <c r="AX137" s="264"/>
      <c r="AY137" s="149"/>
      <c r="AZ137" s="149"/>
    </row>
    <row r="138" spans="1:52" x14ac:dyDescent="0.3">
      <c r="A138" s="156" t="s">
        <v>113</v>
      </c>
      <c r="B138" s="1" t="s">
        <v>2134</v>
      </c>
      <c r="C138" s="1" t="s">
        <v>114</v>
      </c>
      <c r="D138" s="1" t="s">
        <v>114</v>
      </c>
      <c r="E138" t="s">
        <v>8668</v>
      </c>
      <c r="F138">
        <v>2.9</v>
      </c>
      <c r="G138" t="s">
        <v>8650</v>
      </c>
      <c r="H138" s="1"/>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row>
    <row r="139" spans="1:52" x14ac:dyDescent="0.3">
      <c r="A139" s="149" t="s">
        <v>8636</v>
      </c>
      <c r="C139" s="1" t="s">
        <v>8651</v>
      </c>
      <c r="E139" t="s">
        <v>8668</v>
      </c>
      <c r="F139">
        <v>1</v>
      </c>
      <c r="G139" t="s">
        <v>8650</v>
      </c>
      <c r="H139" s="1"/>
      <c r="AB139" s="264"/>
      <c r="AC139" s="264"/>
      <c r="AD139" s="264"/>
      <c r="AE139" s="264"/>
      <c r="AF139" s="264"/>
      <c r="AG139" s="264"/>
      <c r="AH139" s="264"/>
      <c r="AI139" s="264"/>
      <c r="AJ139" s="264"/>
      <c r="AK139" s="264"/>
      <c r="AL139" s="264"/>
      <c r="AM139" s="264"/>
      <c r="AN139" s="264"/>
      <c r="AO139" s="264"/>
      <c r="AP139" s="264"/>
      <c r="AQ139" s="264"/>
      <c r="AR139" s="264"/>
      <c r="AS139" s="264"/>
      <c r="AT139" s="264"/>
      <c r="AU139" s="157"/>
      <c r="AV139" s="156"/>
      <c r="AW139" s="156"/>
      <c r="AX139" s="149"/>
      <c r="AY139" s="149"/>
      <c r="AZ139" s="149"/>
    </row>
    <row r="140" spans="1:52" x14ac:dyDescent="0.3">
      <c r="A140" s="149" t="s">
        <v>67</v>
      </c>
      <c r="B140" s="1" t="s">
        <v>2129</v>
      </c>
      <c r="C140" s="1" t="s">
        <v>68</v>
      </c>
      <c r="D140" s="1" t="s">
        <v>68</v>
      </c>
      <c r="E140" t="s">
        <v>8669</v>
      </c>
      <c r="F140">
        <v>12.6</v>
      </c>
      <c r="G140" t="s">
        <v>8650</v>
      </c>
      <c r="H140" s="1"/>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row>
    <row r="141" spans="1:52" x14ac:dyDescent="0.3">
      <c r="A141" s="149" t="s">
        <v>70</v>
      </c>
      <c r="B141" s="1" t="s">
        <v>2129</v>
      </c>
      <c r="C141" s="1" t="s">
        <v>71</v>
      </c>
      <c r="D141" s="1" t="s">
        <v>71</v>
      </c>
      <c r="E141" t="s">
        <v>8669</v>
      </c>
      <c r="F141">
        <v>4.5</v>
      </c>
      <c r="G141" t="s">
        <v>8650</v>
      </c>
      <c r="H141" s="1"/>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row>
    <row r="142" spans="1:52" x14ac:dyDescent="0.3">
      <c r="A142" s="149" t="s">
        <v>76</v>
      </c>
      <c r="B142" s="1" t="s">
        <v>2129</v>
      </c>
      <c r="C142" s="1" t="s">
        <v>77</v>
      </c>
      <c r="D142" s="1" t="s">
        <v>78</v>
      </c>
      <c r="E142" t="s">
        <v>8669</v>
      </c>
      <c r="F142">
        <v>1.4</v>
      </c>
      <c r="G142" t="s">
        <v>8650</v>
      </c>
      <c r="H142" s="1"/>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58"/>
    </row>
    <row r="143" spans="1:52" x14ac:dyDescent="0.3">
      <c r="A143" s="156" t="s">
        <v>113</v>
      </c>
      <c r="B143" s="1" t="s">
        <v>2134</v>
      </c>
      <c r="C143" s="1" t="s">
        <v>114</v>
      </c>
      <c r="D143" s="1" t="s">
        <v>114</v>
      </c>
      <c r="E143" t="s">
        <v>8669</v>
      </c>
      <c r="F143">
        <v>2.6</v>
      </c>
      <c r="G143" t="s">
        <v>8650</v>
      </c>
      <c r="H143" s="1"/>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58"/>
    </row>
    <row r="144" spans="1:52" x14ac:dyDescent="0.3">
      <c r="A144" s="149" t="s">
        <v>8636</v>
      </c>
      <c r="C144" s="1" t="s">
        <v>8651</v>
      </c>
      <c r="E144" t="s">
        <v>8669</v>
      </c>
      <c r="F144">
        <v>1.1000000000000001</v>
      </c>
      <c r="G144" t="s">
        <v>8650</v>
      </c>
      <c r="H144" s="1"/>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58"/>
    </row>
    <row r="145" spans="1:52" x14ac:dyDescent="0.3">
      <c r="A145" s="149" t="s">
        <v>67</v>
      </c>
      <c r="B145" s="1" t="s">
        <v>2129</v>
      </c>
      <c r="C145" s="1" t="s">
        <v>68</v>
      </c>
      <c r="D145" s="1" t="s">
        <v>68</v>
      </c>
      <c r="E145" t="s">
        <v>8670</v>
      </c>
      <c r="F145">
        <v>20.100000000000001</v>
      </c>
      <c r="G145" t="s">
        <v>8650</v>
      </c>
      <c r="H145" s="1"/>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58"/>
    </row>
    <row r="146" spans="1:52" x14ac:dyDescent="0.3">
      <c r="A146" s="149" t="s">
        <v>70</v>
      </c>
      <c r="B146" s="1" t="s">
        <v>2129</v>
      </c>
      <c r="C146" s="1" t="s">
        <v>71</v>
      </c>
      <c r="D146" s="1" t="s">
        <v>71</v>
      </c>
      <c r="E146" t="s">
        <v>8670</v>
      </c>
      <c r="F146">
        <v>3.1</v>
      </c>
      <c r="G146" t="s">
        <v>8650</v>
      </c>
      <c r="H146" s="1"/>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58"/>
    </row>
    <row r="147" spans="1:52" x14ac:dyDescent="0.3">
      <c r="A147" s="149" t="s">
        <v>76</v>
      </c>
      <c r="B147" s="1" t="s">
        <v>2129</v>
      </c>
      <c r="C147" s="1" t="s">
        <v>77</v>
      </c>
      <c r="D147" s="1" t="s">
        <v>78</v>
      </c>
      <c r="E147" t="s">
        <v>8670</v>
      </c>
      <c r="F147">
        <v>2.8</v>
      </c>
      <c r="G147" t="s">
        <v>8650</v>
      </c>
      <c r="H147" s="1"/>
      <c r="AB147" s="149"/>
      <c r="AC147" s="149"/>
      <c r="AD147" s="149"/>
      <c r="AE147" s="149"/>
      <c r="AF147" s="149"/>
      <c r="AG147" s="149"/>
      <c r="AH147" s="149"/>
      <c r="AI147" s="149"/>
      <c r="AJ147" s="149"/>
      <c r="AK147" s="149"/>
      <c r="AL147" s="149"/>
      <c r="AM147" s="149"/>
      <c r="AN147" s="149"/>
      <c r="AO147" s="149"/>
      <c r="AP147" s="149"/>
      <c r="AQ147" s="149"/>
      <c r="AR147" s="149"/>
      <c r="AS147" s="149"/>
      <c r="AT147" s="149"/>
      <c r="AU147" s="158"/>
      <c r="AV147" s="149"/>
      <c r="AW147" s="149"/>
      <c r="AX147" s="158"/>
      <c r="AY147" s="149"/>
      <c r="AZ147" s="149"/>
    </row>
    <row r="148" spans="1:52" x14ac:dyDescent="0.3">
      <c r="A148" s="156" t="s">
        <v>113</v>
      </c>
      <c r="B148" s="1" t="s">
        <v>2134</v>
      </c>
      <c r="C148" s="1" t="s">
        <v>114</v>
      </c>
      <c r="D148" s="1" t="s">
        <v>114</v>
      </c>
      <c r="E148" t="s">
        <v>8670</v>
      </c>
      <c r="F148">
        <v>2.5</v>
      </c>
      <c r="G148" t="s">
        <v>8650</v>
      </c>
      <c r="H148" s="1"/>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row>
    <row r="149" spans="1:52" x14ac:dyDescent="0.3">
      <c r="A149" s="149" t="s">
        <v>8636</v>
      </c>
      <c r="C149" s="1" t="s">
        <v>8651</v>
      </c>
      <c r="E149" t="s">
        <v>8670</v>
      </c>
      <c r="F149">
        <v>1</v>
      </c>
      <c r="G149" t="s">
        <v>8650</v>
      </c>
      <c r="H149" s="1"/>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c r="AZ149" s="149"/>
    </row>
    <row r="150" spans="1:52" x14ac:dyDescent="0.3">
      <c r="A150" s="149" t="s">
        <v>67</v>
      </c>
      <c r="B150" s="1" t="s">
        <v>2129</v>
      </c>
      <c r="C150" s="1" t="s">
        <v>68</v>
      </c>
      <c r="D150" s="1" t="s">
        <v>68</v>
      </c>
      <c r="E150" t="s">
        <v>8671</v>
      </c>
      <c r="F150">
        <v>21.6</v>
      </c>
      <c r="G150" t="s">
        <v>8650</v>
      </c>
      <c r="H150" s="1"/>
    </row>
    <row r="151" spans="1:52" x14ac:dyDescent="0.3">
      <c r="A151" s="149" t="s">
        <v>70</v>
      </c>
      <c r="B151" s="1" t="s">
        <v>2129</v>
      </c>
      <c r="C151" s="1" t="s">
        <v>71</v>
      </c>
      <c r="D151" s="1" t="s">
        <v>71</v>
      </c>
      <c r="E151" t="s">
        <v>8671</v>
      </c>
      <c r="F151">
        <v>3.6</v>
      </c>
      <c r="G151" t="s">
        <v>8650</v>
      </c>
      <c r="H151" s="1"/>
    </row>
    <row r="152" spans="1:52" x14ac:dyDescent="0.3">
      <c r="A152" s="149" t="s">
        <v>76</v>
      </c>
      <c r="B152" s="1" t="s">
        <v>2129</v>
      </c>
      <c r="C152" s="1" t="s">
        <v>77</v>
      </c>
      <c r="D152" s="1" t="s">
        <v>78</v>
      </c>
      <c r="E152" t="s">
        <v>8671</v>
      </c>
      <c r="F152">
        <v>2.5</v>
      </c>
      <c r="G152" t="s">
        <v>8650</v>
      </c>
      <c r="H152" s="1"/>
    </row>
    <row r="153" spans="1:52" x14ac:dyDescent="0.3">
      <c r="A153" s="156" t="s">
        <v>113</v>
      </c>
      <c r="B153" s="1" t="s">
        <v>2134</v>
      </c>
      <c r="C153" s="1" t="s">
        <v>114</v>
      </c>
      <c r="D153" s="1" t="s">
        <v>114</v>
      </c>
      <c r="E153" t="s">
        <v>8671</v>
      </c>
      <c r="F153">
        <v>2.2000000000000002</v>
      </c>
      <c r="G153" t="s">
        <v>8650</v>
      </c>
      <c r="H153" s="1"/>
    </row>
    <row r="154" spans="1:52" x14ac:dyDescent="0.3">
      <c r="A154" s="149" t="s">
        <v>8636</v>
      </c>
      <c r="C154" s="1" t="s">
        <v>8651</v>
      </c>
      <c r="E154" t="s">
        <v>8671</v>
      </c>
      <c r="F154">
        <v>1.3</v>
      </c>
      <c r="G154" t="s">
        <v>8650</v>
      </c>
      <c r="H154" s="1"/>
    </row>
    <row r="155" spans="1:52" x14ac:dyDescent="0.3">
      <c r="A155" s="149" t="s">
        <v>67</v>
      </c>
      <c r="B155" s="1" t="s">
        <v>2129</v>
      </c>
      <c r="C155" s="1" t="s">
        <v>68</v>
      </c>
      <c r="D155" s="1" t="s">
        <v>68</v>
      </c>
      <c r="E155" t="s">
        <v>8672</v>
      </c>
      <c r="F155">
        <v>9.1</v>
      </c>
      <c r="G155" t="s">
        <v>8650</v>
      </c>
      <c r="H155" s="1"/>
    </row>
    <row r="156" spans="1:52" x14ac:dyDescent="0.3">
      <c r="A156" s="149" t="s">
        <v>70</v>
      </c>
      <c r="B156" s="1" t="s">
        <v>2129</v>
      </c>
      <c r="C156" s="1" t="s">
        <v>71</v>
      </c>
      <c r="D156" s="1" t="s">
        <v>71</v>
      </c>
      <c r="E156" t="s">
        <v>8672</v>
      </c>
      <c r="F156">
        <v>3.1</v>
      </c>
      <c r="G156" t="s">
        <v>8650</v>
      </c>
      <c r="H156" s="1"/>
    </row>
    <row r="157" spans="1:52" x14ac:dyDescent="0.3">
      <c r="A157" s="149" t="s">
        <v>76</v>
      </c>
      <c r="B157" s="1" t="s">
        <v>2129</v>
      </c>
      <c r="C157" s="1" t="s">
        <v>77</v>
      </c>
      <c r="D157" s="1" t="s">
        <v>78</v>
      </c>
      <c r="E157" t="s">
        <v>8672</v>
      </c>
      <c r="F157">
        <v>3.1</v>
      </c>
      <c r="G157" t="s">
        <v>8650</v>
      </c>
      <c r="H157" s="1"/>
    </row>
    <row r="158" spans="1:52" x14ac:dyDescent="0.3">
      <c r="A158" s="156" t="s">
        <v>113</v>
      </c>
      <c r="B158" s="1" t="s">
        <v>2134</v>
      </c>
      <c r="C158" s="1" t="s">
        <v>114</v>
      </c>
      <c r="D158" s="1" t="s">
        <v>114</v>
      </c>
      <c r="E158" t="s">
        <v>8672</v>
      </c>
      <c r="F158">
        <v>2.4</v>
      </c>
      <c r="G158" t="s">
        <v>8650</v>
      </c>
      <c r="H158" s="1"/>
    </row>
    <row r="159" spans="1:52" x14ac:dyDescent="0.3">
      <c r="A159" s="149" t="s">
        <v>8636</v>
      </c>
      <c r="C159" s="1" t="s">
        <v>8651</v>
      </c>
      <c r="E159" t="s">
        <v>8672</v>
      </c>
      <c r="F159">
        <v>0.7</v>
      </c>
      <c r="G159" t="s">
        <v>8650</v>
      </c>
      <c r="H159" s="1"/>
    </row>
    <row r="160" spans="1:52" x14ac:dyDescent="0.3">
      <c r="A160" s="149" t="s">
        <v>67</v>
      </c>
      <c r="B160" s="1" t="s">
        <v>2129</v>
      </c>
      <c r="C160" s="1" t="s">
        <v>68</v>
      </c>
      <c r="D160" s="1" t="s">
        <v>68</v>
      </c>
      <c r="E160" t="s">
        <v>8673</v>
      </c>
      <c r="F160">
        <v>7.6</v>
      </c>
      <c r="G160" t="s">
        <v>8650</v>
      </c>
      <c r="H160" s="1"/>
    </row>
    <row r="161" spans="1:10" x14ac:dyDescent="0.3">
      <c r="A161" s="149" t="s">
        <v>70</v>
      </c>
      <c r="B161" s="1" t="s">
        <v>2129</v>
      </c>
      <c r="C161" s="1" t="s">
        <v>71</v>
      </c>
      <c r="D161" s="1" t="s">
        <v>71</v>
      </c>
      <c r="E161" t="s">
        <v>8673</v>
      </c>
      <c r="F161">
        <v>3.6</v>
      </c>
      <c r="G161" t="s">
        <v>8650</v>
      </c>
      <c r="H161" s="1"/>
    </row>
    <row r="162" spans="1:10" x14ac:dyDescent="0.3">
      <c r="A162" s="149" t="s">
        <v>76</v>
      </c>
      <c r="B162" s="1" t="s">
        <v>2129</v>
      </c>
      <c r="C162" s="1" t="s">
        <v>77</v>
      </c>
      <c r="D162" s="1" t="s">
        <v>78</v>
      </c>
      <c r="E162" t="s">
        <v>8673</v>
      </c>
      <c r="F162">
        <v>2.5</v>
      </c>
      <c r="G162" t="s">
        <v>8650</v>
      </c>
      <c r="H162" s="1"/>
    </row>
    <row r="163" spans="1:10" x14ac:dyDescent="0.3">
      <c r="A163" s="156" t="s">
        <v>113</v>
      </c>
      <c r="B163" s="1" t="s">
        <v>2134</v>
      </c>
      <c r="C163" s="1" t="s">
        <v>114</v>
      </c>
      <c r="D163" s="1" t="s">
        <v>114</v>
      </c>
      <c r="E163" t="s">
        <v>8673</v>
      </c>
      <c r="F163">
        <v>2</v>
      </c>
      <c r="G163" t="s">
        <v>8650</v>
      </c>
      <c r="H163" s="1"/>
    </row>
    <row r="164" spans="1:10" x14ac:dyDescent="0.3">
      <c r="A164" s="149" t="s">
        <v>8636</v>
      </c>
      <c r="C164" s="1" t="s">
        <v>8651</v>
      </c>
      <c r="E164" t="s">
        <v>8673</v>
      </c>
      <c r="F164">
        <v>0.8</v>
      </c>
      <c r="G164" t="s">
        <v>8650</v>
      </c>
      <c r="H164" s="1"/>
      <c r="I164" s="39"/>
      <c r="J164" s="39"/>
    </row>
    <row r="165" spans="1:10" x14ac:dyDescent="0.3">
      <c r="A165" s="149" t="s">
        <v>67</v>
      </c>
      <c r="B165" s="1" t="s">
        <v>2129</v>
      </c>
      <c r="C165" s="1" t="s">
        <v>68</v>
      </c>
      <c r="D165" s="1" t="s">
        <v>68</v>
      </c>
      <c r="E165" t="s">
        <v>8674</v>
      </c>
      <c r="F165">
        <v>10.5</v>
      </c>
      <c r="G165" t="s">
        <v>8650</v>
      </c>
      <c r="H165" s="1"/>
    </row>
    <row r="166" spans="1:10" x14ac:dyDescent="0.3">
      <c r="A166" s="149" t="s">
        <v>70</v>
      </c>
      <c r="B166" s="1" t="s">
        <v>2129</v>
      </c>
      <c r="C166" s="1" t="s">
        <v>71</v>
      </c>
      <c r="D166" s="1" t="s">
        <v>71</v>
      </c>
      <c r="E166" t="s">
        <v>8674</v>
      </c>
      <c r="F166">
        <v>3.1</v>
      </c>
      <c r="G166" t="s">
        <v>8650</v>
      </c>
      <c r="H166" s="1"/>
    </row>
    <row r="167" spans="1:10" x14ac:dyDescent="0.3">
      <c r="A167" s="149" t="s">
        <v>76</v>
      </c>
      <c r="B167" s="1" t="s">
        <v>2129</v>
      </c>
      <c r="C167" s="1" t="s">
        <v>77</v>
      </c>
      <c r="D167" s="1" t="s">
        <v>78</v>
      </c>
      <c r="E167" t="s">
        <v>8674</v>
      </c>
      <c r="F167">
        <v>2.2999999999999998</v>
      </c>
      <c r="G167" t="s">
        <v>8650</v>
      </c>
      <c r="H167" s="1"/>
    </row>
    <row r="168" spans="1:10" x14ac:dyDescent="0.3">
      <c r="A168" s="156" t="s">
        <v>113</v>
      </c>
      <c r="B168" s="1" t="s">
        <v>2134</v>
      </c>
      <c r="C168" s="1" t="s">
        <v>114</v>
      </c>
      <c r="D168" s="1" t="s">
        <v>114</v>
      </c>
      <c r="E168" t="s">
        <v>8674</v>
      </c>
      <c r="F168">
        <v>2.8</v>
      </c>
      <c r="G168" t="s">
        <v>8650</v>
      </c>
      <c r="H168" s="1"/>
    </row>
    <row r="169" spans="1:10" x14ac:dyDescent="0.3">
      <c r="A169" s="149" t="s">
        <v>8636</v>
      </c>
      <c r="C169" s="1" t="s">
        <v>8651</v>
      </c>
      <c r="E169" t="s">
        <v>8674</v>
      </c>
      <c r="F169">
        <v>1.2</v>
      </c>
      <c r="G169" t="s">
        <v>8650</v>
      </c>
      <c r="H169" s="1"/>
    </row>
    <row r="170" spans="1:10" x14ac:dyDescent="0.3">
      <c r="A170" s="149" t="s">
        <v>67</v>
      </c>
      <c r="B170" s="1" t="s">
        <v>2129</v>
      </c>
      <c r="C170" s="1" t="s">
        <v>68</v>
      </c>
      <c r="D170" s="1" t="s">
        <v>68</v>
      </c>
      <c r="E170" t="s">
        <v>8675</v>
      </c>
      <c r="F170">
        <v>20.5</v>
      </c>
      <c r="G170" t="s">
        <v>8650</v>
      </c>
      <c r="H170" s="1"/>
    </row>
    <row r="171" spans="1:10" x14ac:dyDescent="0.3">
      <c r="A171" s="149" t="s">
        <v>70</v>
      </c>
      <c r="B171" s="1" t="s">
        <v>2129</v>
      </c>
      <c r="C171" s="1" t="s">
        <v>71</v>
      </c>
      <c r="D171" s="1" t="s">
        <v>71</v>
      </c>
      <c r="E171" t="s">
        <v>8675</v>
      </c>
      <c r="F171">
        <v>2.2999999999999998</v>
      </c>
      <c r="G171" t="s">
        <v>8650</v>
      </c>
      <c r="H171" s="1"/>
    </row>
    <row r="172" spans="1:10" x14ac:dyDescent="0.3">
      <c r="A172" s="149" t="s">
        <v>76</v>
      </c>
      <c r="B172" s="1" t="s">
        <v>2129</v>
      </c>
      <c r="C172" s="1" t="s">
        <v>77</v>
      </c>
      <c r="D172" s="1" t="s">
        <v>78</v>
      </c>
      <c r="E172" t="s">
        <v>8675</v>
      </c>
      <c r="F172">
        <v>2.6</v>
      </c>
      <c r="G172" t="s">
        <v>8650</v>
      </c>
      <c r="H172" s="1"/>
    </row>
    <row r="173" spans="1:10" x14ac:dyDescent="0.3">
      <c r="A173" s="156" t="s">
        <v>113</v>
      </c>
      <c r="B173" s="1" t="s">
        <v>2134</v>
      </c>
      <c r="C173" s="1" t="s">
        <v>114</v>
      </c>
      <c r="D173" s="1" t="s">
        <v>114</v>
      </c>
      <c r="E173" t="s">
        <v>8675</v>
      </c>
      <c r="F173">
        <v>1.8</v>
      </c>
      <c r="G173" t="s">
        <v>8650</v>
      </c>
      <c r="H173" s="1"/>
    </row>
    <row r="174" spans="1:10" x14ac:dyDescent="0.3">
      <c r="A174" s="149" t="s">
        <v>8636</v>
      </c>
      <c r="C174" s="1" t="s">
        <v>8651</v>
      </c>
      <c r="E174" t="s">
        <v>8675</v>
      </c>
      <c r="F174">
        <v>0.9</v>
      </c>
      <c r="G174" t="s">
        <v>8650</v>
      </c>
      <c r="H174" s="1"/>
    </row>
    <row r="175" spans="1:10" x14ac:dyDescent="0.3">
      <c r="A175" s="149" t="s">
        <v>67</v>
      </c>
      <c r="B175" s="1" t="s">
        <v>2129</v>
      </c>
      <c r="C175" s="1" t="s">
        <v>68</v>
      </c>
      <c r="D175" s="1" t="s">
        <v>68</v>
      </c>
      <c r="E175" t="s">
        <v>8676</v>
      </c>
      <c r="F175">
        <v>13.6</v>
      </c>
      <c r="G175" t="s">
        <v>8650</v>
      </c>
      <c r="H175" s="1"/>
    </row>
    <row r="176" spans="1:10" x14ac:dyDescent="0.3">
      <c r="A176" s="149" t="s">
        <v>70</v>
      </c>
      <c r="B176" s="1" t="s">
        <v>2129</v>
      </c>
      <c r="C176" s="1" t="s">
        <v>71</v>
      </c>
      <c r="D176" s="1" t="s">
        <v>71</v>
      </c>
      <c r="E176" t="s">
        <v>8676</v>
      </c>
      <c r="F176">
        <v>4.4000000000000004</v>
      </c>
      <c r="G176" t="s">
        <v>8650</v>
      </c>
      <c r="H176" s="1"/>
    </row>
    <row r="177" spans="1:8" x14ac:dyDescent="0.3">
      <c r="A177" s="149" t="s">
        <v>76</v>
      </c>
      <c r="B177" s="1" t="s">
        <v>2129</v>
      </c>
      <c r="C177" s="1" t="s">
        <v>77</v>
      </c>
      <c r="D177" s="1" t="s">
        <v>78</v>
      </c>
      <c r="E177" t="s">
        <v>8676</v>
      </c>
      <c r="F177">
        <v>2</v>
      </c>
      <c r="G177" t="s">
        <v>8650</v>
      </c>
      <c r="H177" s="1"/>
    </row>
    <row r="178" spans="1:8" x14ac:dyDescent="0.3">
      <c r="A178" s="156" t="s">
        <v>113</v>
      </c>
      <c r="B178" s="1" t="s">
        <v>2134</v>
      </c>
      <c r="C178" s="1" t="s">
        <v>114</v>
      </c>
      <c r="D178" s="1" t="s">
        <v>114</v>
      </c>
      <c r="E178" t="s">
        <v>8676</v>
      </c>
      <c r="F178">
        <v>4</v>
      </c>
      <c r="G178" t="s">
        <v>8650</v>
      </c>
      <c r="H178" s="1"/>
    </row>
    <row r="179" spans="1:8" x14ac:dyDescent="0.3">
      <c r="A179" s="149" t="s">
        <v>8636</v>
      </c>
      <c r="C179" s="1" t="s">
        <v>8651</v>
      </c>
      <c r="E179" t="s">
        <v>8676</v>
      </c>
      <c r="F179">
        <v>1.5</v>
      </c>
      <c r="G179" t="s">
        <v>8650</v>
      </c>
      <c r="H179" s="1"/>
    </row>
    <row r="180" spans="1:8" x14ac:dyDescent="0.3">
      <c r="A180" s="149" t="s">
        <v>67</v>
      </c>
      <c r="B180" s="1" t="s">
        <v>2129</v>
      </c>
      <c r="C180" s="1" t="s">
        <v>68</v>
      </c>
      <c r="D180" s="1" t="s">
        <v>68</v>
      </c>
      <c r="E180" t="s">
        <v>8677</v>
      </c>
      <c r="F180">
        <v>17.3</v>
      </c>
      <c r="G180" t="s">
        <v>8650</v>
      </c>
      <c r="H180" s="1"/>
    </row>
    <row r="181" spans="1:8" x14ac:dyDescent="0.3">
      <c r="A181" s="149" t="s">
        <v>70</v>
      </c>
      <c r="B181" s="1" t="s">
        <v>2129</v>
      </c>
      <c r="C181" s="1" t="s">
        <v>71</v>
      </c>
      <c r="D181" s="1" t="s">
        <v>71</v>
      </c>
      <c r="E181" t="s">
        <v>8677</v>
      </c>
      <c r="F181">
        <v>2.9</v>
      </c>
      <c r="G181" t="s">
        <v>8650</v>
      </c>
      <c r="H181" s="1"/>
    </row>
    <row r="182" spans="1:8" x14ac:dyDescent="0.3">
      <c r="A182" s="149" t="s">
        <v>76</v>
      </c>
      <c r="B182" s="1" t="s">
        <v>2129</v>
      </c>
      <c r="C182" s="1" t="s">
        <v>77</v>
      </c>
      <c r="D182" s="1" t="s">
        <v>78</v>
      </c>
      <c r="E182" t="s">
        <v>8677</v>
      </c>
      <c r="F182">
        <v>2.6</v>
      </c>
      <c r="G182" t="s">
        <v>8650</v>
      </c>
      <c r="H182" s="1"/>
    </row>
    <row r="183" spans="1:8" x14ac:dyDescent="0.3">
      <c r="A183" s="156" t="s">
        <v>113</v>
      </c>
      <c r="B183" s="1" t="s">
        <v>2134</v>
      </c>
      <c r="C183" s="1" t="s">
        <v>114</v>
      </c>
      <c r="D183" s="1" t="s">
        <v>114</v>
      </c>
      <c r="E183" t="s">
        <v>8677</v>
      </c>
      <c r="F183">
        <v>2.2000000000000002</v>
      </c>
      <c r="G183" t="s">
        <v>8650</v>
      </c>
      <c r="H183" s="1"/>
    </row>
    <row r="184" spans="1:8" x14ac:dyDescent="0.3">
      <c r="A184" s="149" t="s">
        <v>8636</v>
      </c>
      <c r="C184" s="1" t="s">
        <v>8651</v>
      </c>
      <c r="E184" t="s">
        <v>8677</v>
      </c>
      <c r="F184">
        <v>0.9</v>
      </c>
      <c r="G184" t="s">
        <v>8650</v>
      </c>
      <c r="H184" s="1"/>
    </row>
    <row r="185" spans="1:8" x14ac:dyDescent="0.3">
      <c r="A185" s="149" t="s">
        <v>67</v>
      </c>
      <c r="B185" s="1" t="s">
        <v>2129</v>
      </c>
      <c r="C185" s="1" t="s">
        <v>68</v>
      </c>
      <c r="D185" s="1" t="s">
        <v>68</v>
      </c>
      <c r="E185" t="s">
        <v>8678</v>
      </c>
      <c r="F185">
        <v>14.5</v>
      </c>
      <c r="G185" t="s">
        <v>8650</v>
      </c>
      <c r="H185" s="1"/>
    </row>
    <row r="186" spans="1:8" x14ac:dyDescent="0.3">
      <c r="A186" s="149" t="s">
        <v>70</v>
      </c>
      <c r="B186" s="1" t="s">
        <v>2129</v>
      </c>
      <c r="C186" s="1" t="s">
        <v>71</v>
      </c>
      <c r="D186" s="1" t="s">
        <v>71</v>
      </c>
      <c r="E186" t="s">
        <v>8678</v>
      </c>
      <c r="F186">
        <v>3.8</v>
      </c>
      <c r="G186" t="s">
        <v>8650</v>
      </c>
      <c r="H186" s="1"/>
    </row>
    <row r="187" spans="1:8" x14ac:dyDescent="0.3">
      <c r="A187" s="149" t="s">
        <v>76</v>
      </c>
      <c r="B187" s="1" t="s">
        <v>2129</v>
      </c>
      <c r="C187" s="1" t="s">
        <v>77</v>
      </c>
      <c r="D187" s="1" t="s">
        <v>78</v>
      </c>
      <c r="E187" t="s">
        <v>8678</v>
      </c>
      <c r="F187">
        <v>1.3</v>
      </c>
      <c r="G187" t="s">
        <v>8650</v>
      </c>
      <c r="H187" s="1"/>
    </row>
    <row r="188" spans="1:8" x14ac:dyDescent="0.3">
      <c r="A188" s="156" t="s">
        <v>113</v>
      </c>
      <c r="B188" s="1" t="s">
        <v>2134</v>
      </c>
      <c r="C188" s="1" t="s">
        <v>114</v>
      </c>
      <c r="D188" s="1" t="s">
        <v>114</v>
      </c>
      <c r="E188" t="s">
        <v>8678</v>
      </c>
      <c r="F188">
        <v>1.4</v>
      </c>
      <c r="G188" t="s">
        <v>8650</v>
      </c>
      <c r="H188" s="1"/>
    </row>
    <row r="189" spans="1:8" x14ac:dyDescent="0.3">
      <c r="A189" s="149" t="s">
        <v>8636</v>
      </c>
      <c r="B189" s="1"/>
      <c r="C189" s="1" t="s">
        <v>8651</v>
      </c>
      <c r="E189" t="s">
        <v>8678</v>
      </c>
      <c r="F189">
        <v>1</v>
      </c>
      <c r="G189" t="s">
        <v>8650</v>
      </c>
      <c r="H189" s="1"/>
    </row>
    <row r="190" spans="1:8" x14ac:dyDescent="0.3">
      <c r="A190" s="149" t="s">
        <v>67</v>
      </c>
      <c r="B190" s="1" t="s">
        <v>2129</v>
      </c>
      <c r="C190" s="1" t="s">
        <v>68</v>
      </c>
      <c r="D190" s="1" t="s">
        <v>68</v>
      </c>
      <c r="E190" t="s">
        <v>8679</v>
      </c>
      <c r="F190">
        <v>33.9</v>
      </c>
      <c r="G190" t="s">
        <v>8650</v>
      </c>
      <c r="H190" s="1"/>
    </row>
    <row r="191" spans="1:8" x14ac:dyDescent="0.3">
      <c r="A191" s="149" t="s">
        <v>70</v>
      </c>
      <c r="B191" s="1" t="s">
        <v>2129</v>
      </c>
      <c r="C191" s="1" t="s">
        <v>71</v>
      </c>
      <c r="D191" s="1" t="s">
        <v>71</v>
      </c>
      <c r="E191" t="s">
        <v>8679</v>
      </c>
      <c r="F191">
        <v>3.4</v>
      </c>
      <c r="G191" t="s">
        <v>8650</v>
      </c>
      <c r="H191" s="1"/>
    </row>
    <row r="192" spans="1:8" x14ac:dyDescent="0.3">
      <c r="A192" s="149" t="s">
        <v>76</v>
      </c>
      <c r="B192" s="1" t="s">
        <v>2129</v>
      </c>
      <c r="C192" s="1" t="s">
        <v>77</v>
      </c>
      <c r="D192" s="1" t="s">
        <v>78</v>
      </c>
      <c r="E192" t="s">
        <v>8679</v>
      </c>
      <c r="F192">
        <v>2.4</v>
      </c>
      <c r="G192" t="s">
        <v>8650</v>
      </c>
      <c r="H192" s="1"/>
    </row>
    <row r="193" spans="1:8" x14ac:dyDescent="0.3">
      <c r="A193" s="156" t="s">
        <v>113</v>
      </c>
      <c r="B193" s="1" t="s">
        <v>2134</v>
      </c>
      <c r="C193" s="1" t="s">
        <v>114</v>
      </c>
      <c r="D193" s="1" t="s">
        <v>114</v>
      </c>
      <c r="E193" t="s">
        <v>8679</v>
      </c>
      <c r="F193">
        <v>2.9</v>
      </c>
      <c r="G193" t="s">
        <v>8650</v>
      </c>
      <c r="H193" s="1"/>
    </row>
    <row r="194" spans="1:8" x14ac:dyDescent="0.3">
      <c r="A194" s="217" t="s">
        <v>8636</v>
      </c>
      <c r="B194" s="69"/>
      <c r="C194" s="67" t="s">
        <v>8651</v>
      </c>
      <c r="D194" s="69"/>
      <c r="E194" s="69" t="s">
        <v>8679</v>
      </c>
      <c r="F194" s="69">
        <v>1.1000000000000001</v>
      </c>
      <c r="G194" s="69" t="s">
        <v>8650</v>
      </c>
      <c r="H194" s="67"/>
    </row>
    <row r="196" spans="1:8" x14ac:dyDescent="0.3">
      <c r="B196" t="s">
        <v>8680</v>
      </c>
    </row>
    <row r="197" spans="1:8" ht="23.4" x14ac:dyDescent="0.45">
      <c r="A197" s="147" t="s">
        <v>8681</v>
      </c>
    </row>
    <row r="199" spans="1:8" x14ac:dyDescent="0.3">
      <c r="C199" s="37"/>
      <c r="F199" s="159"/>
    </row>
    <row r="200" spans="1:8" x14ac:dyDescent="0.3">
      <c r="A200" s="193" t="s">
        <v>8682</v>
      </c>
      <c r="B200" s="231" t="s">
        <v>67</v>
      </c>
      <c r="C200" s="231" t="s">
        <v>73</v>
      </c>
      <c r="D200" s="231" t="s">
        <v>8683</v>
      </c>
      <c r="E200" s="231" t="s">
        <v>8397</v>
      </c>
    </row>
    <row r="201" spans="1:8" x14ac:dyDescent="0.3">
      <c r="A201" s="44" t="s">
        <v>8410</v>
      </c>
      <c r="B201" s="161">
        <v>3.7649979313198183E-2</v>
      </c>
      <c r="C201" s="161">
        <v>5.5284214901797767E-2</v>
      </c>
      <c r="D201" s="161">
        <v>4.0713536201469051E-2</v>
      </c>
      <c r="E201" t="s">
        <v>8684</v>
      </c>
    </row>
    <row r="202" spans="1:8" x14ac:dyDescent="0.3">
      <c r="A202" s="44" t="s">
        <v>8411</v>
      </c>
      <c r="B202" s="161">
        <v>0.90034045187248524</v>
      </c>
      <c r="C202" s="161">
        <v>0.80958889706655446</v>
      </c>
      <c r="D202" s="161">
        <v>0.73127291775798853</v>
      </c>
      <c r="E202" t="s">
        <v>8684</v>
      </c>
    </row>
    <row r="203" spans="1:8" x14ac:dyDescent="0.3">
      <c r="A203" s="44" t="s">
        <v>8412</v>
      </c>
      <c r="B203" s="161">
        <v>0.89527806925498443</v>
      </c>
      <c r="C203" s="161">
        <v>0.78508139295281265</v>
      </c>
      <c r="D203" s="161">
        <v>0.64853556485355646</v>
      </c>
      <c r="E203" t="s">
        <v>8684</v>
      </c>
    </row>
    <row r="204" spans="1:8" x14ac:dyDescent="0.3">
      <c r="A204" s="44" t="s">
        <v>8414</v>
      </c>
      <c r="B204" s="161">
        <v>0</v>
      </c>
      <c r="C204" s="161">
        <v>0</v>
      </c>
      <c r="D204" s="161">
        <v>0</v>
      </c>
      <c r="E204" t="s">
        <v>8684</v>
      </c>
    </row>
    <row r="205" spans="1:8" x14ac:dyDescent="0.3">
      <c r="A205" s="44" t="s">
        <v>8418</v>
      </c>
      <c r="B205" s="161">
        <v>0.80726024547534836</v>
      </c>
      <c r="C205" s="161">
        <v>0.698020320519535</v>
      </c>
      <c r="D205" s="161">
        <v>0.50310559006211175</v>
      </c>
      <c r="E205" t="s">
        <v>8684</v>
      </c>
    </row>
    <row r="206" spans="1:8" x14ac:dyDescent="0.3">
      <c r="A206" s="44" t="s">
        <v>8423</v>
      </c>
      <c r="B206" s="161">
        <v>0.1005476903999173</v>
      </c>
      <c r="C206" s="161">
        <v>8.5636229904381633E-2</v>
      </c>
      <c r="D206" s="161">
        <v>9.6190275731424968E-2</v>
      </c>
      <c r="E206" t="s">
        <v>8684</v>
      </c>
    </row>
    <row r="207" spans="1:8" x14ac:dyDescent="0.3">
      <c r="A207" s="44" t="s">
        <v>8421</v>
      </c>
      <c r="B207" s="176">
        <v>9.5797468354430385E-2</v>
      </c>
      <c r="C207" s="176">
        <v>0.59432176656151425</v>
      </c>
      <c r="D207" s="176">
        <v>0.44791666666666669</v>
      </c>
      <c r="E207" t="s">
        <v>8684</v>
      </c>
    </row>
    <row r="208" spans="1:8" x14ac:dyDescent="0.3">
      <c r="A208" s="44" t="s">
        <v>8427</v>
      </c>
      <c r="B208" s="161">
        <v>0.31638712365871452</v>
      </c>
      <c r="C208" s="161">
        <v>0.67051308468988247</v>
      </c>
      <c r="D208" s="161">
        <v>0.57371928363182012</v>
      </c>
      <c r="E208" t="s">
        <v>8684</v>
      </c>
    </row>
    <row r="209" spans="1:5" x14ac:dyDescent="0.3">
      <c r="A209" s="44" t="s">
        <v>8433</v>
      </c>
      <c r="B209" s="161">
        <v>0.18</v>
      </c>
      <c r="C209" s="161">
        <v>0.18</v>
      </c>
      <c r="D209" s="161">
        <v>0.18</v>
      </c>
      <c r="E209" t="s">
        <v>8684</v>
      </c>
    </row>
    <row r="210" spans="1:5" x14ac:dyDescent="0.3">
      <c r="A210" s="44" t="s">
        <v>8685</v>
      </c>
      <c r="B210" s="161">
        <v>0.31</v>
      </c>
      <c r="C210" s="161">
        <v>0.31</v>
      </c>
      <c r="D210" s="161">
        <v>0.31</v>
      </c>
      <c r="E210" t="s">
        <v>8686</v>
      </c>
    </row>
    <row r="211" spans="1:5" x14ac:dyDescent="0.3">
      <c r="A211" s="44" t="s">
        <v>8687</v>
      </c>
      <c r="B211" s="161">
        <v>0.56000000000000005</v>
      </c>
      <c r="C211" s="161">
        <v>0.56000000000000005</v>
      </c>
      <c r="D211" s="161">
        <v>0.56000000000000005</v>
      </c>
      <c r="E211" t="s">
        <v>8686</v>
      </c>
    </row>
    <row r="212" spans="1:5" x14ac:dyDescent="0.3">
      <c r="A212" s="44" t="s">
        <v>8688</v>
      </c>
      <c r="B212" s="161">
        <v>0.36</v>
      </c>
      <c r="C212" s="161">
        <v>0.36</v>
      </c>
      <c r="D212" s="161">
        <v>0.36</v>
      </c>
      <c r="E212" t="s">
        <v>8686</v>
      </c>
    </row>
    <row r="213" spans="1:5" x14ac:dyDescent="0.3">
      <c r="A213" s="44" t="s">
        <v>8437</v>
      </c>
      <c r="B213" s="161">
        <v>4.5973400356058229E-2</v>
      </c>
      <c r="C213" s="161">
        <v>0</v>
      </c>
      <c r="D213" s="161">
        <v>1.332493967054873E-2</v>
      </c>
      <c r="E213" t="s">
        <v>8684</v>
      </c>
    </row>
    <row r="214" spans="1:5" x14ac:dyDescent="0.3">
      <c r="A214" s="44" t="s">
        <v>8689</v>
      </c>
      <c r="B214" s="161">
        <v>5.8483830323393521E-2</v>
      </c>
      <c r="C214" s="161">
        <v>4.5126919460984023E-2</v>
      </c>
      <c r="D214" s="161">
        <v>3.7684497016643989E-2</v>
      </c>
      <c r="E214" t="s">
        <v>8684</v>
      </c>
    </row>
    <row r="215" spans="1:5" x14ac:dyDescent="0.3">
      <c r="A215" s="44" t="s">
        <v>8690</v>
      </c>
      <c r="B215" s="161">
        <v>4.727538960359795E-2</v>
      </c>
      <c r="C215" s="161">
        <v>5.0083125519534491E-2</v>
      </c>
      <c r="D215" s="161">
        <v>6.6680493622316706E-2</v>
      </c>
      <c r="E215" t="s">
        <v>8684</v>
      </c>
    </row>
    <row r="216" spans="1:5" x14ac:dyDescent="0.3">
      <c r="A216" s="44" t="s">
        <v>8445</v>
      </c>
      <c r="B216" s="161">
        <v>0.23864935064935069</v>
      </c>
      <c r="C216" s="161">
        <v>0.59200841219768663</v>
      </c>
      <c r="D216" s="161">
        <v>0.42776852622814332</v>
      </c>
      <c r="E216" t="s">
        <v>8684</v>
      </c>
    </row>
    <row r="217" spans="1:5" x14ac:dyDescent="0.3">
      <c r="A217" s="44" t="s">
        <v>8447</v>
      </c>
      <c r="B217" s="161">
        <v>5.3231151615575803E-2</v>
      </c>
      <c r="C217" s="161">
        <v>5.3231151615575817E-2</v>
      </c>
      <c r="D217" s="161">
        <v>5.3231151615575803E-2</v>
      </c>
      <c r="E217" t="s">
        <v>8684</v>
      </c>
    </row>
    <row r="218" spans="1:5" x14ac:dyDescent="0.3">
      <c r="A218" s="44" t="s">
        <v>8448</v>
      </c>
      <c r="B218" s="161">
        <v>0.74662197548968257</v>
      </c>
      <c r="C218" s="161">
        <v>0.65268905831444468</v>
      </c>
      <c r="D218" s="161">
        <v>0.56964656964656968</v>
      </c>
      <c r="E218" t="s">
        <v>8684</v>
      </c>
    </row>
    <row r="219" spans="1:5" x14ac:dyDescent="0.3">
      <c r="A219" s="44" t="s">
        <v>8450</v>
      </c>
      <c r="B219" s="161">
        <v>0.32944970352647462</v>
      </c>
      <c r="C219" s="161">
        <v>0.66750052115905767</v>
      </c>
      <c r="D219" s="161">
        <v>0.47258979206049151</v>
      </c>
      <c r="E219" t="s">
        <v>8684</v>
      </c>
    </row>
    <row r="220" spans="1:5" x14ac:dyDescent="0.3">
      <c r="A220" s="44" t="s">
        <v>8691</v>
      </c>
      <c r="B220" s="161">
        <v>0.56000000000000005</v>
      </c>
      <c r="C220" s="161">
        <v>0.56000000000000005</v>
      </c>
      <c r="D220" s="161">
        <v>0.56000000000000005</v>
      </c>
      <c r="E220" t="s">
        <v>8686</v>
      </c>
    </row>
    <row r="221" spans="1:5" x14ac:dyDescent="0.3">
      <c r="A221" s="44" t="s">
        <v>8692</v>
      </c>
      <c r="B221" s="161">
        <v>0.1</v>
      </c>
      <c r="C221" s="161">
        <v>0.1</v>
      </c>
      <c r="D221" s="161">
        <v>0.1</v>
      </c>
      <c r="E221" t="s">
        <v>8686</v>
      </c>
    </row>
    <row r="222" spans="1:5" x14ac:dyDescent="0.3">
      <c r="A222" s="44" t="s">
        <v>8693</v>
      </c>
      <c r="B222" s="161">
        <v>0.37</v>
      </c>
      <c r="C222" s="161">
        <v>0.37</v>
      </c>
      <c r="D222" s="161">
        <v>0.37</v>
      </c>
      <c r="E222" t="s">
        <v>8686</v>
      </c>
    </row>
    <row r="223" spans="1:5" x14ac:dyDescent="0.3">
      <c r="A223" s="44" t="s">
        <v>8571</v>
      </c>
      <c r="B223" s="161">
        <v>0</v>
      </c>
      <c r="C223" s="161">
        <v>0</v>
      </c>
      <c r="D223" s="161">
        <v>0</v>
      </c>
      <c r="E223" t="s">
        <v>8684</v>
      </c>
    </row>
    <row r="224" spans="1:5" x14ac:dyDescent="0.3">
      <c r="A224" s="44" t="s">
        <v>8458</v>
      </c>
      <c r="B224" s="161">
        <v>0.50371844558500056</v>
      </c>
      <c r="C224" s="161">
        <v>0.79095404904182975</v>
      </c>
      <c r="D224" s="161">
        <v>0.68541666666666667</v>
      </c>
      <c r="E224" t="s">
        <v>8684</v>
      </c>
    </row>
    <row r="225" spans="1:5" x14ac:dyDescent="0.3">
      <c r="A225" s="44" t="s">
        <v>8399</v>
      </c>
      <c r="B225" s="161">
        <v>0.68199637805358337</v>
      </c>
      <c r="C225" s="161">
        <v>0.63001439986840946</v>
      </c>
      <c r="D225" s="161">
        <v>0.55667836784502633</v>
      </c>
      <c r="E225" t="s">
        <v>8694</v>
      </c>
    </row>
    <row r="226" spans="1:5" x14ac:dyDescent="0.3">
      <c r="A226" s="44" t="s">
        <v>8460</v>
      </c>
      <c r="B226" s="161">
        <v>0.92788065843621392</v>
      </c>
      <c r="C226" s="161">
        <v>0.78968337177605363</v>
      </c>
      <c r="D226" s="161">
        <v>0.55578512396694224</v>
      </c>
      <c r="E226" t="s">
        <v>8684</v>
      </c>
    </row>
    <row r="227" spans="1:5" x14ac:dyDescent="0.3">
      <c r="A227" s="44" t="s">
        <v>8461</v>
      </c>
      <c r="B227" s="161">
        <v>0.74647887323943662</v>
      </c>
      <c r="C227" s="161">
        <v>0.70821175489787414</v>
      </c>
      <c r="D227" s="161">
        <v>0.55865921787709494</v>
      </c>
      <c r="E227" t="s">
        <v>8684</v>
      </c>
    </row>
    <row r="228" spans="1:5" x14ac:dyDescent="0.3">
      <c r="A228" s="44" t="s">
        <v>8467</v>
      </c>
      <c r="B228" s="161">
        <v>0.85111662531017362</v>
      </c>
      <c r="C228" s="161">
        <v>0.77509449811003761</v>
      </c>
      <c r="D228" s="161">
        <v>0.62526315789473697</v>
      </c>
      <c r="E228" t="s">
        <v>8684</v>
      </c>
    </row>
    <row r="229" spans="1:5" x14ac:dyDescent="0.3">
      <c r="A229" s="44" t="s">
        <v>8469</v>
      </c>
      <c r="B229" s="161">
        <v>0.60438532682115764</v>
      </c>
      <c r="C229" s="161">
        <v>0.5500525762355416</v>
      </c>
      <c r="D229" s="161">
        <v>0.21630094043887149</v>
      </c>
      <c r="E229" t="s">
        <v>8684</v>
      </c>
    </row>
    <row r="230" spans="1:5" x14ac:dyDescent="0.3">
      <c r="A230" s="44" t="s">
        <v>8477</v>
      </c>
      <c r="B230" s="161">
        <v>0.32592281879194629</v>
      </c>
      <c r="C230" s="161">
        <v>0.64867092520090675</v>
      </c>
      <c r="D230" s="161">
        <v>0.42604166666666671</v>
      </c>
      <c r="E230" t="s">
        <v>8684</v>
      </c>
    </row>
    <row r="231" spans="1:5" x14ac:dyDescent="0.3">
      <c r="A231" s="44" t="s">
        <v>8479</v>
      </c>
      <c r="B231" s="161">
        <v>7.1966527196652724E-2</v>
      </c>
      <c r="C231" s="161">
        <v>6.5804567733861716E-2</v>
      </c>
      <c r="D231" s="161">
        <v>5.3654985962358327E-2</v>
      </c>
      <c r="E231" t="s">
        <v>8684</v>
      </c>
    </row>
    <row r="232" spans="1:5" x14ac:dyDescent="0.3">
      <c r="A232" s="44" t="s">
        <v>8483</v>
      </c>
      <c r="B232" s="161">
        <v>0.90358909588464376</v>
      </c>
      <c r="C232" s="161">
        <v>0.82157762938230383</v>
      </c>
      <c r="D232" s="161">
        <v>0.81839032527105926</v>
      </c>
      <c r="E232" t="s">
        <v>8684</v>
      </c>
    </row>
    <row r="233" spans="1:5" x14ac:dyDescent="0.3">
      <c r="A233" s="44" t="s">
        <v>8485</v>
      </c>
      <c r="B233" s="161">
        <v>0.58227320125130344</v>
      </c>
      <c r="C233" s="161">
        <v>0.536221217537588</v>
      </c>
      <c r="D233" s="161">
        <v>0.5352260778128286</v>
      </c>
      <c r="E233" t="s">
        <v>8684</v>
      </c>
    </row>
    <row r="234" spans="1:5" x14ac:dyDescent="0.3">
      <c r="A234" s="44" t="s">
        <v>8494</v>
      </c>
      <c r="B234" s="161">
        <v>5.3565801911563911E-2</v>
      </c>
      <c r="C234" s="161">
        <v>3.5448348190875723E-2</v>
      </c>
      <c r="D234" s="161">
        <v>6.5060240963855431E-2</v>
      </c>
      <c r="E234" t="s">
        <v>8684</v>
      </c>
    </row>
    <row r="235" spans="1:5" x14ac:dyDescent="0.3">
      <c r="A235" s="44" t="s">
        <v>8498</v>
      </c>
      <c r="B235" s="161">
        <v>0.51122715404699748</v>
      </c>
      <c r="C235" s="161">
        <v>0.82249579124579131</v>
      </c>
      <c r="D235" s="161">
        <v>0.80353430353430355</v>
      </c>
      <c r="E235" t="s">
        <v>8684</v>
      </c>
    </row>
    <row r="236" spans="1:5" x14ac:dyDescent="0.3">
      <c r="A236" s="44" t="s">
        <v>8502</v>
      </c>
      <c r="B236" s="161">
        <v>0.51023819473464271</v>
      </c>
      <c r="C236" s="161">
        <v>0.82249579124579131</v>
      </c>
      <c r="D236" s="161">
        <v>0.79002514668901924</v>
      </c>
      <c r="E236" t="s">
        <v>8684</v>
      </c>
    </row>
    <row r="237" spans="1:5" x14ac:dyDescent="0.3">
      <c r="A237" s="44" t="s">
        <v>8503</v>
      </c>
      <c r="B237" s="161">
        <v>0.8564943773857423</v>
      </c>
      <c r="C237" s="161">
        <v>0.75646529159250342</v>
      </c>
      <c r="D237" s="161">
        <v>0.6047879042419152</v>
      </c>
      <c r="E237" t="s">
        <v>8684</v>
      </c>
    </row>
    <row r="238" spans="1:5" x14ac:dyDescent="0.3">
      <c r="A238" s="44" t="s">
        <v>8695</v>
      </c>
      <c r="B238" s="161">
        <v>0.23219299157741499</v>
      </c>
      <c r="C238" s="161">
        <v>0.58359621451104104</v>
      </c>
      <c r="D238" s="161">
        <v>0.36711478800413649</v>
      </c>
      <c r="E238" t="s">
        <v>8684</v>
      </c>
    </row>
    <row r="239" spans="1:5" x14ac:dyDescent="0.3">
      <c r="A239" s="44" t="s">
        <v>8696</v>
      </c>
      <c r="B239" s="161">
        <v>0.46</v>
      </c>
      <c r="C239" s="161">
        <v>0.46</v>
      </c>
      <c r="D239" s="161">
        <v>0.46</v>
      </c>
      <c r="E239" t="s">
        <v>8686</v>
      </c>
    </row>
    <row r="240" spans="1:5" x14ac:dyDescent="0.3">
      <c r="A240" s="44" t="s">
        <v>8519</v>
      </c>
      <c r="B240" s="161">
        <v>0.35836887548111929</v>
      </c>
      <c r="C240" s="161">
        <v>0.71388831650525442</v>
      </c>
      <c r="D240" s="161">
        <v>0.44200626959247652</v>
      </c>
      <c r="E240" t="s">
        <v>8684</v>
      </c>
    </row>
    <row r="241" spans="1:5" x14ac:dyDescent="0.3">
      <c r="A241" s="44" t="s">
        <v>8697</v>
      </c>
      <c r="B241" s="161">
        <v>0.47082035306334369</v>
      </c>
      <c r="C241" s="161">
        <v>0.82895011479858083</v>
      </c>
      <c r="D241" s="161">
        <v>0.71958762886597949</v>
      </c>
      <c r="E241" t="s">
        <v>8684</v>
      </c>
    </row>
    <row r="242" spans="1:5" x14ac:dyDescent="0.3">
      <c r="A242" s="44" t="s">
        <v>8698</v>
      </c>
      <c r="B242" s="161">
        <v>0.46</v>
      </c>
      <c r="C242" s="161">
        <v>0.46</v>
      </c>
      <c r="D242" s="161">
        <v>0.46</v>
      </c>
      <c r="E242" t="s">
        <v>8686</v>
      </c>
    </row>
    <row r="243" spans="1:5" x14ac:dyDescent="0.3">
      <c r="A243" s="44" t="s">
        <v>8526</v>
      </c>
      <c r="B243" s="161">
        <v>0.86754898943264591</v>
      </c>
      <c r="C243" s="161">
        <v>0.79280857201730881</v>
      </c>
      <c r="D243" s="161">
        <v>0.69583333333333341</v>
      </c>
      <c r="E243" t="s">
        <v>8684</v>
      </c>
    </row>
    <row r="244" spans="1:5" x14ac:dyDescent="0.3">
      <c r="A244" s="44" t="s">
        <v>8699</v>
      </c>
      <c r="B244" s="161">
        <v>0.38</v>
      </c>
      <c r="C244" s="161">
        <v>0.4</v>
      </c>
      <c r="D244" s="161">
        <v>0.39</v>
      </c>
      <c r="E244" t="s">
        <v>8686</v>
      </c>
    </row>
    <row r="245" spans="1:5" x14ac:dyDescent="0.3">
      <c r="A245" s="44" t="s">
        <v>8530</v>
      </c>
      <c r="B245" s="161">
        <v>0.1228272251308901</v>
      </c>
      <c r="C245" s="161">
        <v>0.12875</v>
      </c>
      <c r="D245" s="161">
        <v>0.1050603915035402</v>
      </c>
      <c r="E245" t="s">
        <v>8684</v>
      </c>
    </row>
    <row r="246" spans="1:5" x14ac:dyDescent="0.3">
      <c r="A246" s="44" t="s">
        <v>8533</v>
      </c>
      <c r="B246" s="161">
        <v>0.33423714673062888</v>
      </c>
      <c r="C246" s="161">
        <v>0.66824644549763035</v>
      </c>
      <c r="D246" s="161">
        <v>0.54513237440066709</v>
      </c>
      <c r="E246" t="s">
        <v>8684</v>
      </c>
    </row>
    <row r="247" spans="1:5" x14ac:dyDescent="0.3">
      <c r="A247" s="44" t="s">
        <v>8534</v>
      </c>
      <c r="B247" s="161">
        <v>0.72083116883116882</v>
      </c>
      <c r="C247" s="161">
        <v>0.61545741324921144</v>
      </c>
      <c r="D247" s="161">
        <v>0.339622641509434</v>
      </c>
      <c r="E247" t="s">
        <v>8684</v>
      </c>
    </row>
    <row r="248" spans="1:5" x14ac:dyDescent="0.3">
      <c r="A248" s="44" t="s">
        <v>8538</v>
      </c>
      <c r="B248" s="161">
        <v>0</v>
      </c>
      <c r="C248" s="161">
        <v>0</v>
      </c>
      <c r="D248" s="161">
        <v>0</v>
      </c>
      <c r="E248" t="s">
        <v>8684</v>
      </c>
    </row>
    <row r="249" spans="1:5" x14ac:dyDescent="0.3">
      <c r="A249" s="44" t="s">
        <v>8539</v>
      </c>
      <c r="B249" s="161">
        <v>0.32059160504114159</v>
      </c>
      <c r="C249" s="161">
        <v>0.67504636307438703</v>
      </c>
      <c r="D249" s="161">
        <v>0.59375000000000011</v>
      </c>
      <c r="E249" t="s">
        <v>8684</v>
      </c>
    </row>
    <row r="250" spans="1:5" x14ac:dyDescent="0.3">
      <c r="A250" s="44" t="s">
        <v>8544</v>
      </c>
      <c r="B250" s="161">
        <v>0</v>
      </c>
      <c r="C250" s="161">
        <v>0</v>
      </c>
      <c r="D250" s="161">
        <v>0</v>
      </c>
      <c r="E250" t="s">
        <v>8684</v>
      </c>
    </row>
    <row r="251" spans="1:5" x14ac:dyDescent="0.3">
      <c r="A251" s="44" t="s">
        <v>8547</v>
      </c>
      <c r="B251" s="161">
        <v>0.73281004709576147</v>
      </c>
      <c r="C251" s="161">
        <v>0.65845868534926844</v>
      </c>
      <c r="D251" s="161">
        <v>0.47500000000000009</v>
      </c>
      <c r="E251" t="s">
        <v>8684</v>
      </c>
    </row>
    <row r="252" spans="1:5" x14ac:dyDescent="0.3">
      <c r="A252" s="44" t="s">
        <v>8549</v>
      </c>
      <c r="B252" s="161">
        <v>0.64669163545568031</v>
      </c>
      <c r="C252" s="161">
        <v>0.57928496319663514</v>
      </c>
      <c r="D252" s="161">
        <v>0.32642487046632129</v>
      </c>
      <c r="E252" t="s">
        <v>8684</v>
      </c>
    </row>
    <row r="253" spans="1:5" x14ac:dyDescent="0.3">
      <c r="A253" s="44" t="s">
        <v>8700</v>
      </c>
      <c r="B253" s="161">
        <v>0.36</v>
      </c>
      <c r="C253" s="161">
        <v>0.36</v>
      </c>
      <c r="D253" s="161">
        <v>0.36</v>
      </c>
      <c r="E253" t="s">
        <v>8686</v>
      </c>
    </row>
    <row r="254" spans="1:5" x14ac:dyDescent="0.3">
      <c r="A254" s="44" t="s">
        <v>8701</v>
      </c>
      <c r="B254" s="161">
        <v>0.56000000000000005</v>
      </c>
      <c r="C254" s="161">
        <v>0.56000000000000005</v>
      </c>
      <c r="D254" s="161">
        <v>0.56000000000000005</v>
      </c>
      <c r="E254" t="s">
        <v>8686</v>
      </c>
    </row>
    <row r="255" spans="1:5" x14ac:dyDescent="0.3">
      <c r="A255" s="44" t="s">
        <v>8702</v>
      </c>
      <c r="B255" s="161">
        <v>0.09</v>
      </c>
      <c r="C255" s="161">
        <v>0.09</v>
      </c>
      <c r="D255" s="161">
        <v>0.09</v>
      </c>
      <c r="E255" t="s">
        <v>8686</v>
      </c>
    </row>
    <row r="256" spans="1:5" x14ac:dyDescent="0.3">
      <c r="A256" s="44" t="s">
        <v>8553</v>
      </c>
      <c r="B256" s="161">
        <v>0.59957195271096619</v>
      </c>
      <c r="C256" s="161">
        <v>0.48191377497371191</v>
      </c>
      <c r="D256" s="161">
        <v>0.45833333333333343</v>
      </c>
      <c r="E256" t="s">
        <v>8684</v>
      </c>
    </row>
    <row r="257" spans="1:5" x14ac:dyDescent="0.3">
      <c r="A257" s="44" t="s">
        <v>8557</v>
      </c>
      <c r="B257" s="161">
        <v>0.90938243508844518</v>
      </c>
      <c r="C257" s="161">
        <v>0.738512260457449</v>
      </c>
      <c r="D257" s="161">
        <v>0.53222453222453225</v>
      </c>
      <c r="E257" t="s">
        <v>8684</v>
      </c>
    </row>
    <row r="258" spans="1:5" x14ac:dyDescent="0.3">
      <c r="A258" s="44" t="s">
        <v>8558</v>
      </c>
      <c r="B258" s="161">
        <v>0.46297448662103308</v>
      </c>
      <c r="C258" s="161">
        <v>0.79033587471666999</v>
      </c>
      <c r="D258" s="161">
        <v>0.74327122153209102</v>
      </c>
      <c r="E258" t="s">
        <v>8684</v>
      </c>
    </row>
    <row r="259" spans="1:5" x14ac:dyDescent="0.3">
      <c r="A259" s="44" t="s">
        <v>8560</v>
      </c>
      <c r="B259" s="161">
        <v>1.51689507270635E-2</v>
      </c>
      <c r="C259" s="161">
        <v>0</v>
      </c>
      <c r="D259" s="161">
        <v>1.51689507270635E-2</v>
      </c>
      <c r="E259" t="s">
        <v>8684</v>
      </c>
    </row>
    <row r="260" spans="1:5" x14ac:dyDescent="0.3">
      <c r="A260" s="44" t="s">
        <v>8567</v>
      </c>
      <c r="B260" s="161">
        <v>1.5756302521008399E-2</v>
      </c>
      <c r="C260" s="161">
        <v>0</v>
      </c>
      <c r="D260" s="161">
        <v>1.5756302521008399E-2</v>
      </c>
      <c r="E260" t="s">
        <v>8684</v>
      </c>
    </row>
    <row r="261" spans="1:5" x14ac:dyDescent="0.3">
      <c r="A261" s="44" t="s">
        <v>8569</v>
      </c>
      <c r="B261" s="161">
        <v>0.59251147267417603</v>
      </c>
      <c r="C261" s="161">
        <v>0.67277972388213469</v>
      </c>
      <c r="D261" s="161">
        <v>0.57963391542183884</v>
      </c>
      <c r="E261" t="s">
        <v>8684</v>
      </c>
    </row>
    <row r="262" spans="1:5" x14ac:dyDescent="0.3">
      <c r="A262" s="44" t="s">
        <v>8564</v>
      </c>
      <c r="B262" s="161">
        <v>1.104742053152684E-2</v>
      </c>
      <c r="C262" s="161">
        <v>1.464174454828661E-2</v>
      </c>
      <c r="D262" s="161">
        <v>1.104742053152684E-2</v>
      </c>
      <c r="E262" t="s">
        <v>8684</v>
      </c>
    </row>
    <row r="263" spans="1:5" x14ac:dyDescent="0.3">
      <c r="A263" s="44" t="s">
        <v>8572</v>
      </c>
      <c r="B263" s="161">
        <v>0.82949022851825038</v>
      </c>
      <c r="C263" s="161">
        <v>0.74470734744707334</v>
      </c>
      <c r="D263" s="161">
        <v>0.7172774869109948</v>
      </c>
      <c r="E263" t="s">
        <v>8684</v>
      </c>
    </row>
    <row r="264" spans="1:5" x14ac:dyDescent="0.3">
      <c r="A264" s="44" t="s">
        <v>8574</v>
      </c>
      <c r="B264" s="161">
        <v>0.81052631578947376</v>
      </c>
      <c r="C264" s="161">
        <v>0.81717307891734925</v>
      </c>
      <c r="D264" s="161">
        <v>9.0909090909090912E-2</v>
      </c>
      <c r="E264" t="s">
        <v>8684</v>
      </c>
    </row>
    <row r="265" spans="1:5" x14ac:dyDescent="0.3">
      <c r="A265" s="44" t="s">
        <v>8577</v>
      </c>
      <c r="B265" s="161">
        <v>7.9511022881621568E-2</v>
      </c>
      <c r="C265" s="161">
        <v>0.1013161922252831</v>
      </c>
      <c r="D265" s="161">
        <v>8.4223628254330468E-2</v>
      </c>
      <c r="E265" t="s">
        <v>8684</v>
      </c>
    </row>
    <row r="266" spans="1:5" x14ac:dyDescent="0.3">
      <c r="A266" s="44" t="s">
        <v>8578</v>
      </c>
      <c r="B266" s="161">
        <v>4.1540549003235568E-2</v>
      </c>
      <c r="C266" s="161">
        <v>2.9544986617253449E-2</v>
      </c>
      <c r="D266" s="161">
        <v>4.1540549003235568E-2</v>
      </c>
      <c r="E266" t="s">
        <v>8684</v>
      </c>
    </row>
    <row r="267" spans="1:5" x14ac:dyDescent="0.3">
      <c r="A267" s="44" t="s">
        <v>8703</v>
      </c>
      <c r="B267" s="161">
        <v>0.56000000000000005</v>
      </c>
      <c r="C267" s="161">
        <v>0.56000000000000005</v>
      </c>
      <c r="D267" s="161">
        <v>0.56000000000000005</v>
      </c>
      <c r="E267" t="s">
        <v>8686</v>
      </c>
    </row>
    <row r="268" spans="1:5" x14ac:dyDescent="0.3">
      <c r="A268" s="144" t="s">
        <v>8704</v>
      </c>
      <c r="B268" s="162">
        <v>0.46</v>
      </c>
      <c r="C268" s="162">
        <v>0.46</v>
      </c>
      <c r="D268" s="162">
        <v>0.46</v>
      </c>
      <c r="E268" s="69" t="s">
        <v>8686</v>
      </c>
    </row>
    <row r="272" spans="1:5" ht="23.4" x14ac:dyDescent="0.45">
      <c r="A272" s="147" t="s">
        <v>8705</v>
      </c>
    </row>
    <row r="273" spans="1:6" ht="23.4" x14ac:dyDescent="0.45">
      <c r="A273" s="147"/>
    </row>
    <row r="274" spans="1:6" x14ac:dyDescent="0.3">
      <c r="A274" s="189" t="s">
        <v>8647</v>
      </c>
      <c r="B274" s="189" t="s">
        <v>57</v>
      </c>
      <c r="C274" s="189" t="s">
        <v>8706</v>
      </c>
      <c r="D274" s="190" t="s">
        <v>8707</v>
      </c>
      <c r="E274" s="190" t="s">
        <v>8397</v>
      </c>
      <c r="F274" s="190" t="s">
        <v>7705</v>
      </c>
    </row>
    <row r="275" spans="1:6" x14ac:dyDescent="0.3">
      <c r="A275" s="163" t="s">
        <v>8137</v>
      </c>
      <c r="B275" s="167" t="s">
        <v>67</v>
      </c>
      <c r="C275" s="163" t="s">
        <v>8708</v>
      </c>
      <c r="D275" s="177">
        <v>5.4905680261355262E-2</v>
      </c>
      <c r="E275" s="163" t="s">
        <v>8684</v>
      </c>
      <c r="F275" s="163" t="s">
        <v>7812</v>
      </c>
    </row>
    <row r="276" spans="1:6" x14ac:dyDescent="0.3">
      <c r="A276" s="163" t="s">
        <v>8137</v>
      </c>
      <c r="B276" s="167" t="s">
        <v>67</v>
      </c>
      <c r="C276" s="163" t="s">
        <v>8709</v>
      </c>
      <c r="D276" s="177">
        <v>0.35514806618189487</v>
      </c>
      <c r="E276" s="163" t="s">
        <v>8684</v>
      </c>
      <c r="F276" s="163" t="s">
        <v>7812</v>
      </c>
    </row>
    <row r="277" spans="1:6" x14ac:dyDescent="0.3">
      <c r="A277" s="163" t="s">
        <v>8137</v>
      </c>
      <c r="B277" s="167" t="s">
        <v>67</v>
      </c>
      <c r="C277" s="163" t="s">
        <v>8710</v>
      </c>
      <c r="D277" s="177">
        <v>9.1474338707977665E-2</v>
      </c>
      <c r="E277" s="163" t="s">
        <v>8684</v>
      </c>
      <c r="F277" s="163" t="s">
        <v>7812</v>
      </c>
    </row>
    <row r="278" spans="1:6" x14ac:dyDescent="0.3">
      <c r="A278" s="163" t="s">
        <v>8137</v>
      </c>
      <c r="B278" s="167" t="s">
        <v>67</v>
      </c>
      <c r="C278" s="163" t="s">
        <v>8711</v>
      </c>
      <c r="D278" s="177">
        <v>0.14732848561492251</v>
      </c>
      <c r="E278" s="163" t="s">
        <v>8684</v>
      </c>
      <c r="F278" s="163"/>
    </row>
    <row r="279" spans="1:6" x14ac:dyDescent="0.3">
      <c r="A279" s="163" t="s">
        <v>8137</v>
      </c>
      <c r="B279" s="167" t="s">
        <v>67</v>
      </c>
      <c r="C279" s="163" t="s">
        <v>8712</v>
      </c>
      <c r="D279" s="177">
        <v>2.9824006744651708E-2</v>
      </c>
      <c r="E279" s="163" t="s">
        <v>8684</v>
      </c>
      <c r="F279" s="163"/>
    </row>
    <row r="280" spans="1:6" x14ac:dyDescent="0.3">
      <c r="A280" s="163" t="s">
        <v>8137</v>
      </c>
      <c r="B280" s="167" t="s">
        <v>67</v>
      </c>
      <c r="C280" s="163" t="s">
        <v>8713</v>
      </c>
      <c r="D280" s="177">
        <v>2.9824006744651708E-2</v>
      </c>
      <c r="E280" s="163" t="s">
        <v>8684</v>
      </c>
      <c r="F280" s="163"/>
    </row>
    <row r="281" spans="1:6" x14ac:dyDescent="0.3">
      <c r="A281" s="163" t="s">
        <v>8137</v>
      </c>
      <c r="B281" s="167" t="s">
        <v>67</v>
      </c>
      <c r="C281" s="163" t="s">
        <v>7909</v>
      </c>
      <c r="D281" s="177">
        <v>2.8559384550532189E-2</v>
      </c>
      <c r="E281" s="163" t="s">
        <v>8684</v>
      </c>
      <c r="F281" s="163"/>
    </row>
    <row r="282" spans="1:6" x14ac:dyDescent="0.3">
      <c r="A282" s="163" t="s">
        <v>8137</v>
      </c>
      <c r="B282" s="167" t="s">
        <v>67</v>
      </c>
      <c r="C282" s="163" t="s">
        <v>8714</v>
      </c>
      <c r="D282" s="177">
        <v>0.19253872905469491</v>
      </c>
      <c r="E282" s="163" t="s">
        <v>8684</v>
      </c>
      <c r="F282" s="163"/>
    </row>
    <row r="283" spans="1:6" x14ac:dyDescent="0.3">
      <c r="A283" s="163" t="s">
        <v>8137</v>
      </c>
      <c r="B283" s="167" t="s">
        <v>67</v>
      </c>
      <c r="C283" s="163" t="s">
        <v>8715</v>
      </c>
      <c r="D283" s="177">
        <v>7.0397302139319204E-2</v>
      </c>
      <c r="E283" s="163" t="s">
        <v>8684</v>
      </c>
      <c r="F283" s="163"/>
    </row>
    <row r="284" spans="1:6" x14ac:dyDescent="0.3">
      <c r="A284" t="s">
        <v>8137</v>
      </c>
      <c r="B284" s="149" t="s">
        <v>70</v>
      </c>
      <c r="C284" t="s">
        <v>8716</v>
      </c>
      <c r="D284" s="161">
        <v>3.8743671866928397E-2</v>
      </c>
      <c r="E284" t="s">
        <v>8684</v>
      </c>
    </row>
    <row r="285" spans="1:6" x14ac:dyDescent="0.3">
      <c r="A285" t="s">
        <v>8137</v>
      </c>
      <c r="B285" s="149" t="s">
        <v>70</v>
      </c>
      <c r="C285" t="s">
        <v>8717</v>
      </c>
      <c r="D285" s="161">
        <v>7.2218204359954546E-2</v>
      </c>
      <c r="E285" t="s">
        <v>8684</v>
      </c>
    </row>
    <row r="286" spans="1:6" x14ac:dyDescent="0.3">
      <c r="A286" t="s">
        <v>8137</v>
      </c>
      <c r="B286" s="149" t="s">
        <v>70</v>
      </c>
      <c r="C286" t="s">
        <v>8718</v>
      </c>
      <c r="D286" s="161">
        <v>3.0994937493542721E-2</v>
      </c>
      <c r="E286" t="s">
        <v>8684</v>
      </c>
      <c r="F286" t="s">
        <v>7812</v>
      </c>
    </row>
    <row r="287" spans="1:6" x14ac:dyDescent="0.3">
      <c r="A287" t="s">
        <v>8137</v>
      </c>
      <c r="B287" s="149" t="s">
        <v>70</v>
      </c>
      <c r="C287" t="s">
        <v>8719</v>
      </c>
      <c r="D287" s="161">
        <v>0.1859696249612563</v>
      </c>
      <c r="E287" t="s">
        <v>8684</v>
      </c>
    </row>
    <row r="288" spans="1:6" x14ac:dyDescent="0.3">
      <c r="A288" t="s">
        <v>8137</v>
      </c>
      <c r="B288" s="149" t="s">
        <v>70</v>
      </c>
      <c r="C288" t="s">
        <v>8720</v>
      </c>
      <c r="D288" s="161">
        <v>0.15497468746771359</v>
      </c>
      <c r="E288" t="s">
        <v>8684</v>
      </c>
    </row>
    <row r="289" spans="1:6" x14ac:dyDescent="0.3">
      <c r="A289" t="s">
        <v>8137</v>
      </c>
      <c r="B289" s="149" t="s">
        <v>70</v>
      </c>
      <c r="C289" t="s">
        <v>8721</v>
      </c>
      <c r="D289" s="161">
        <v>7.7487343733856809E-2</v>
      </c>
      <c r="E289" t="s">
        <v>8684</v>
      </c>
    </row>
    <row r="290" spans="1:6" x14ac:dyDescent="0.3">
      <c r="A290" t="s">
        <v>8137</v>
      </c>
      <c r="B290" s="149" t="s">
        <v>70</v>
      </c>
      <c r="C290" t="s">
        <v>8722</v>
      </c>
      <c r="D290" s="161">
        <v>0.26345696869511309</v>
      </c>
      <c r="E290" t="s">
        <v>8684</v>
      </c>
    </row>
    <row r="291" spans="1:6" x14ac:dyDescent="0.3">
      <c r="A291" t="s">
        <v>8137</v>
      </c>
      <c r="B291" s="149" t="s">
        <v>70</v>
      </c>
      <c r="C291" t="s">
        <v>8723</v>
      </c>
      <c r="D291" s="161">
        <v>2.1283190412232669E-2</v>
      </c>
      <c r="E291" t="s">
        <v>8684</v>
      </c>
    </row>
    <row r="292" spans="1:6" x14ac:dyDescent="0.3">
      <c r="A292" t="s">
        <v>8137</v>
      </c>
      <c r="B292" s="149" t="s">
        <v>70</v>
      </c>
      <c r="C292" t="s">
        <v>7909</v>
      </c>
      <c r="D292" s="161">
        <v>3.8743671866928397E-2</v>
      </c>
      <c r="E292" t="s">
        <v>8684</v>
      </c>
    </row>
    <row r="293" spans="1:6" x14ac:dyDescent="0.3">
      <c r="A293" t="s">
        <v>8137</v>
      </c>
      <c r="B293" s="149" t="s">
        <v>70</v>
      </c>
      <c r="C293" t="s">
        <v>8724</v>
      </c>
      <c r="D293" s="161">
        <v>0.11623101560078521</v>
      </c>
      <c r="E293" t="s">
        <v>8684</v>
      </c>
    </row>
    <row r="294" spans="1:6" x14ac:dyDescent="0.3">
      <c r="A294" s="163" t="s">
        <v>8137</v>
      </c>
      <c r="B294" s="167" t="s">
        <v>73</v>
      </c>
      <c r="C294" s="163" t="s">
        <v>8708</v>
      </c>
      <c r="D294" s="177">
        <v>5.4905680261355262E-2</v>
      </c>
      <c r="E294" s="163" t="s">
        <v>8684</v>
      </c>
      <c r="F294" s="163" t="s">
        <v>7812</v>
      </c>
    </row>
    <row r="295" spans="1:6" x14ac:dyDescent="0.3">
      <c r="A295" s="163" t="s">
        <v>8137</v>
      </c>
      <c r="B295" s="167" t="s">
        <v>73</v>
      </c>
      <c r="C295" s="163" t="s">
        <v>8709</v>
      </c>
      <c r="D295" s="177">
        <v>0.35514806618189487</v>
      </c>
      <c r="E295" s="163" t="s">
        <v>8684</v>
      </c>
      <c r="F295" s="163" t="s">
        <v>7812</v>
      </c>
    </row>
    <row r="296" spans="1:6" x14ac:dyDescent="0.3">
      <c r="A296" s="163" t="s">
        <v>8137</v>
      </c>
      <c r="B296" s="167" t="s">
        <v>73</v>
      </c>
      <c r="C296" s="163" t="s">
        <v>8710</v>
      </c>
      <c r="D296" s="177">
        <v>9.1474338707977665E-2</v>
      </c>
      <c r="E296" s="163" t="s">
        <v>8684</v>
      </c>
      <c r="F296" s="163" t="s">
        <v>7812</v>
      </c>
    </row>
    <row r="297" spans="1:6" x14ac:dyDescent="0.3">
      <c r="A297" s="163" t="s">
        <v>8137</v>
      </c>
      <c r="B297" s="167" t="s">
        <v>73</v>
      </c>
      <c r="C297" s="163" t="s">
        <v>8711</v>
      </c>
      <c r="D297" s="177">
        <v>0.14732848561492251</v>
      </c>
      <c r="E297" s="163" t="s">
        <v>8684</v>
      </c>
      <c r="F297" s="163"/>
    </row>
    <row r="298" spans="1:6" x14ac:dyDescent="0.3">
      <c r="A298" s="163" t="s">
        <v>8137</v>
      </c>
      <c r="B298" s="167" t="s">
        <v>73</v>
      </c>
      <c r="C298" s="163" t="s">
        <v>8712</v>
      </c>
      <c r="D298" s="177">
        <v>2.9824006744651708E-2</v>
      </c>
      <c r="E298" s="163" t="s">
        <v>8684</v>
      </c>
      <c r="F298" s="163"/>
    </row>
    <row r="299" spans="1:6" x14ac:dyDescent="0.3">
      <c r="A299" s="163" t="s">
        <v>8137</v>
      </c>
      <c r="B299" s="167" t="s">
        <v>73</v>
      </c>
      <c r="C299" s="163" t="s">
        <v>8713</v>
      </c>
      <c r="D299" s="177">
        <v>2.9824006744651708E-2</v>
      </c>
      <c r="E299" s="163" t="s">
        <v>8684</v>
      </c>
      <c r="F299" s="163"/>
    </row>
    <row r="300" spans="1:6" x14ac:dyDescent="0.3">
      <c r="A300" s="163" t="s">
        <v>8137</v>
      </c>
      <c r="B300" s="167" t="s">
        <v>73</v>
      </c>
      <c r="C300" s="163" t="s">
        <v>7909</v>
      </c>
      <c r="D300" s="177">
        <v>2.85593845505322E-2</v>
      </c>
      <c r="E300" s="163" t="s">
        <v>8684</v>
      </c>
      <c r="F300" s="163"/>
    </row>
    <row r="301" spans="1:6" x14ac:dyDescent="0.3">
      <c r="A301" s="163" t="s">
        <v>8137</v>
      </c>
      <c r="B301" s="167" t="s">
        <v>73</v>
      </c>
      <c r="C301" s="163" t="s">
        <v>8714</v>
      </c>
      <c r="D301" s="177">
        <v>0.19253872905469491</v>
      </c>
      <c r="E301" s="163" t="s">
        <v>8684</v>
      </c>
      <c r="F301" s="163"/>
    </row>
    <row r="302" spans="1:6" x14ac:dyDescent="0.3">
      <c r="A302" s="163" t="s">
        <v>8137</v>
      </c>
      <c r="B302" s="167" t="s">
        <v>73</v>
      </c>
      <c r="C302" s="163" t="s">
        <v>8715</v>
      </c>
      <c r="D302" s="177">
        <v>7.0397302139319204E-2</v>
      </c>
      <c r="E302" s="163" t="s">
        <v>8684</v>
      </c>
      <c r="F302" s="163"/>
    </row>
    <row r="303" spans="1:6" x14ac:dyDescent="0.3">
      <c r="A303" t="s">
        <v>8137</v>
      </c>
      <c r="B303" s="149" t="s">
        <v>76</v>
      </c>
      <c r="C303" t="s">
        <v>8725</v>
      </c>
      <c r="D303" s="161">
        <v>2.0833333333333339E-2</v>
      </c>
      <c r="E303" t="s">
        <v>8684</v>
      </c>
    </row>
    <row r="304" spans="1:6" x14ac:dyDescent="0.3">
      <c r="A304" t="s">
        <v>8137</v>
      </c>
      <c r="B304" s="149" t="s">
        <v>76</v>
      </c>
      <c r="C304" t="s">
        <v>8716</v>
      </c>
      <c r="D304" s="161">
        <v>0.23958333333333329</v>
      </c>
      <c r="E304" t="s">
        <v>8684</v>
      </c>
    </row>
    <row r="305" spans="1:6" x14ac:dyDescent="0.3">
      <c r="A305" t="s">
        <v>8137</v>
      </c>
      <c r="B305" s="149" t="s">
        <v>76</v>
      </c>
      <c r="C305" t="s">
        <v>8726</v>
      </c>
      <c r="D305" s="161">
        <v>5.2083333333333343E-2</v>
      </c>
      <c r="E305" t="s">
        <v>8684</v>
      </c>
    </row>
    <row r="306" spans="1:6" x14ac:dyDescent="0.3">
      <c r="A306" t="s">
        <v>8137</v>
      </c>
      <c r="B306" s="149" t="s">
        <v>76</v>
      </c>
      <c r="C306" t="s">
        <v>8719</v>
      </c>
      <c r="D306" s="161">
        <v>0.40625000000000011</v>
      </c>
      <c r="E306" t="s">
        <v>8684</v>
      </c>
    </row>
    <row r="307" spans="1:6" x14ac:dyDescent="0.3">
      <c r="A307" t="s">
        <v>8137</v>
      </c>
      <c r="B307" s="149" t="s">
        <v>76</v>
      </c>
      <c r="C307" t="s">
        <v>8722</v>
      </c>
      <c r="D307" s="161">
        <v>9.375E-2</v>
      </c>
      <c r="E307" t="s">
        <v>8684</v>
      </c>
    </row>
    <row r="308" spans="1:6" x14ac:dyDescent="0.3">
      <c r="A308" t="s">
        <v>8137</v>
      </c>
      <c r="B308" s="149" t="s">
        <v>76</v>
      </c>
      <c r="C308" t="s">
        <v>8723</v>
      </c>
      <c r="D308" s="161">
        <v>0.1875</v>
      </c>
      <c r="E308" t="s">
        <v>8684</v>
      </c>
    </row>
    <row r="309" spans="1:6" x14ac:dyDescent="0.3">
      <c r="A309" s="163" t="s">
        <v>8137</v>
      </c>
      <c r="B309" s="167" t="s">
        <v>113</v>
      </c>
      <c r="C309" s="163" t="s">
        <v>8716</v>
      </c>
      <c r="D309" s="177">
        <v>0.30303030303030298</v>
      </c>
      <c r="E309" s="163" t="s">
        <v>8684</v>
      </c>
      <c r="F309" s="163"/>
    </row>
    <row r="310" spans="1:6" x14ac:dyDescent="0.3">
      <c r="A310" s="163" t="s">
        <v>8137</v>
      </c>
      <c r="B310" s="167" t="s">
        <v>113</v>
      </c>
      <c r="C310" s="163" t="s">
        <v>8719</v>
      </c>
      <c r="D310" s="177">
        <v>0.6262626262626263</v>
      </c>
      <c r="E310" s="163" t="s">
        <v>8684</v>
      </c>
      <c r="F310" s="163"/>
    </row>
    <row r="311" spans="1:6" x14ac:dyDescent="0.3">
      <c r="A311" s="163" t="s">
        <v>8137</v>
      </c>
      <c r="B311" s="167" t="s">
        <v>113</v>
      </c>
      <c r="C311" s="163" t="s">
        <v>8727</v>
      </c>
      <c r="D311" s="177">
        <v>7.0707070707070718E-2</v>
      </c>
      <c r="E311" s="163" t="s">
        <v>8684</v>
      </c>
      <c r="F311" s="163" t="s">
        <v>7812</v>
      </c>
    </row>
    <row r="312" spans="1:6" x14ac:dyDescent="0.3">
      <c r="A312" t="s">
        <v>8137</v>
      </c>
      <c r="B312" s="149" t="s">
        <v>8636</v>
      </c>
      <c r="C312" t="s">
        <v>8708</v>
      </c>
      <c r="D312" s="161">
        <v>5.4905680261355262E-2</v>
      </c>
      <c r="E312" t="s">
        <v>8684</v>
      </c>
      <c r="F312" t="s">
        <v>7812</v>
      </c>
    </row>
    <row r="313" spans="1:6" x14ac:dyDescent="0.3">
      <c r="A313" t="s">
        <v>8137</v>
      </c>
      <c r="B313" s="149" t="s">
        <v>8636</v>
      </c>
      <c r="C313" t="s">
        <v>8709</v>
      </c>
      <c r="D313" s="161">
        <v>0.35514806618189487</v>
      </c>
      <c r="E313" t="s">
        <v>8684</v>
      </c>
      <c r="F313" t="s">
        <v>7812</v>
      </c>
    </row>
    <row r="314" spans="1:6" x14ac:dyDescent="0.3">
      <c r="A314" t="s">
        <v>8137</v>
      </c>
      <c r="B314" s="149" t="s">
        <v>8636</v>
      </c>
      <c r="C314" t="s">
        <v>8710</v>
      </c>
      <c r="D314" s="161">
        <v>9.1474338707977665E-2</v>
      </c>
      <c r="E314" t="s">
        <v>8684</v>
      </c>
      <c r="F314" t="s">
        <v>7812</v>
      </c>
    </row>
    <row r="315" spans="1:6" x14ac:dyDescent="0.3">
      <c r="A315" t="s">
        <v>8137</v>
      </c>
      <c r="B315" s="149" t="s">
        <v>8636</v>
      </c>
      <c r="C315" t="s">
        <v>8711</v>
      </c>
      <c r="D315" s="161">
        <v>0.14732848561492251</v>
      </c>
      <c r="E315" t="s">
        <v>8684</v>
      </c>
    </row>
    <row r="316" spans="1:6" x14ac:dyDescent="0.3">
      <c r="A316" t="s">
        <v>8137</v>
      </c>
      <c r="B316" s="149" t="s">
        <v>8636</v>
      </c>
      <c r="C316" t="s">
        <v>8712</v>
      </c>
      <c r="D316" s="161">
        <v>2.9824006744651708E-2</v>
      </c>
      <c r="E316" t="s">
        <v>8684</v>
      </c>
    </row>
    <row r="317" spans="1:6" x14ac:dyDescent="0.3">
      <c r="A317" t="s">
        <v>8137</v>
      </c>
      <c r="B317" s="149" t="s">
        <v>8636</v>
      </c>
      <c r="C317" t="s">
        <v>8713</v>
      </c>
      <c r="D317" s="161">
        <v>2.9824006744651708E-2</v>
      </c>
      <c r="E317" t="s">
        <v>8684</v>
      </c>
    </row>
    <row r="318" spans="1:6" x14ac:dyDescent="0.3">
      <c r="A318" t="s">
        <v>8137</v>
      </c>
      <c r="B318" s="149" t="s">
        <v>8636</v>
      </c>
      <c r="C318" t="s">
        <v>7909</v>
      </c>
      <c r="D318" s="161">
        <v>2.8559384550532189E-2</v>
      </c>
      <c r="E318" t="s">
        <v>8684</v>
      </c>
    </row>
    <row r="319" spans="1:6" x14ac:dyDescent="0.3">
      <c r="A319" t="s">
        <v>8137</v>
      </c>
      <c r="B319" s="149" t="s">
        <v>8636</v>
      </c>
      <c r="C319" t="s">
        <v>8714</v>
      </c>
      <c r="D319" s="161">
        <v>0.19253872905469491</v>
      </c>
      <c r="E319" t="s">
        <v>8684</v>
      </c>
    </row>
    <row r="320" spans="1:6" x14ac:dyDescent="0.3">
      <c r="A320" t="s">
        <v>8137</v>
      </c>
      <c r="B320" s="149" t="s">
        <v>8636</v>
      </c>
      <c r="C320" t="s">
        <v>8715</v>
      </c>
      <c r="D320" s="161">
        <v>7.0397302139319204E-2</v>
      </c>
      <c r="E320" t="s">
        <v>8684</v>
      </c>
    </row>
    <row r="321" spans="1:6" x14ac:dyDescent="0.3">
      <c r="A321" s="163" t="s">
        <v>8145</v>
      </c>
      <c r="B321" s="167" t="s">
        <v>67</v>
      </c>
      <c r="C321" s="163" t="s">
        <v>8716</v>
      </c>
      <c r="D321" s="177">
        <v>2.1603611349956999E-2</v>
      </c>
      <c r="E321" s="163" t="s">
        <v>8684</v>
      </c>
      <c r="F321" s="163"/>
    </row>
    <row r="322" spans="1:6" x14ac:dyDescent="0.3">
      <c r="A322" s="163" t="s">
        <v>8145</v>
      </c>
      <c r="B322" s="167" t="s">
        <v>67</v>
      </c>
      <c r="C322" s="163" t="s">
        <v>8728</v>
      </c>
      <c r="D322" s="177">
        <v>6.782029234737745E-2</v>
      </c>
      <c r="E322" s="163" t="s">
        <v>8684</v>
      </c>
      <c r="F322" s="163" t="s">
        <v>7812</v>
      </c>
    </row>
    <row r="323" spans="1:6" x14ac:dyDescent="0.3">
      <c r="A323" s="163" t="s">
        <v>8145</v>
      </c>
      <c r="B323" s="167" t="s">
        <v>67</v>
      </c>
      <c r="C323" s="163" t="s">
        <v>8708</v>
      </c>
      <c r="D323" s="177">
        <v>3.8048151332760113E-2</v>
      </c>
      <c r="E323" s="163" t="s">
        <v>8684</v>
      </c>
      <c r="F323" s="163" t="s">
        <v>7812</v>
      </c>
    </row>
    <row r="324" spans="1:6" x14ac:dyDescent="0.3">
      <c r="A324" s="163" t="s">
        <v>8145</v>
      </c>
      <c r="B324" s="167" t="s">
        <v>67</v>
      </c>
      <c r="C324" s="163" t="s">
        <v>8729</v>
      </c>
      <c r="D324" s="177">
        <v>8.4264832330180561E-2</v>
      </c>
      <c r="E324" s="163" t="s">
        <v>8684</v>
      </c>
      <c r="F324" s="163" t="s">
        <v>7812</v>
      </c>
    </row>
    <row r="325" spans="1:6" x14ac:dyDescent="0.3">
      <c r="A325" s="163" t="s">
        <v>8145</v>
      </c>
      <c r="B325" s="167" t="s">
        <v>67</v>
      </c>
      <c r="C325" s="163" t="s">
        <v>8709</v>
      </c>
      <c r="D325" s="177">
        <v>5.0085984522785898E-2</v>
      </c>
      <c r="E325" s="163" t="s">
        <v>8684</v>
      </c>
      <c r="F325" s="163" t="s">
        <v>7812</v>
      </c>
    </row>
    <row r="326" spans="1:6" x14ac:dyDescent="0.3">
      <c r="A326" s="163" t="s">
        <v>8145</v>
      </c>
      <c r="B326" s="167" t="s">
        <v>67</v>
      </c>
      <c r="C326" s="163" t="s">
        <v>8730</v>
      </c>
      <c r="D326" s="177">
        <v>7.3624247635425605E-2</v>
      </c>
      <c r="E326" s="163" t="s">
        <v>8684</v>
      </c>
      <c r="F326" s="163" t="s">
        <v>7812</v>
      </c>
    </row>
    <row r="327" spans="1:6" x14ac:dyDescent="0.3">
      <c r="A327" s="163" t="s">
        <v>8145</v>
      </c>
      <c r="B327" s="167" t="s">
        <v>67</v>
      </c>
      <c r="C327" s="163" t="s">
        <v>8710</v>
      </c>
      <c r="D327" s="177">
        <v>5.0730868443680133E-2</v>
      </c>
      <c r="E327" s="163" t="s">
        <v>8684</v>
      </c>
      <c r="F327" s="163" t="s">
        <v>7812</v>
      </c>
    </row>
    <row r="328" spans="1:6" x14ac:dyDescent="0.3">
      <c r="A328" s="163" t="s">
        <v>8145</v>
      </c>
      <c r="B328" s="167" t="s">
        <v>67</v>
      </c>
      <c r="C328" s="163" t="s">
        <v>8717</v>
      </c>
      <c r="D328" s="177">
        <v>3.417884780739467E-2</v>
      </c>
      <c r="E328" s="163" t="s">
        <v>8684</v>
      </c>
      <c r="F328" s="163"/>
    </row>
    <row r="329" spans="1:6" x14ac:dyDescent="0.3">
      <c r="A329" s="163" t="s">
        <v>8145</v>
      </c>
      <c r="B329" s="167" t="s">
        <v>67</v>
      </c>
      <c r="C329" s="163" t="s">
        <v>8711</v>
      </c>
      <c r="D329" s="177">
        <v>9.243336199484091E-2</v>
      </c>
      <c r="E329" s="163" t="s">
        <v>8684</v>
      </c>
      <c r="F329" s="163"/>
    </row>
    <row r="330" spans="1:6" x14ac:dyDescent="0.3">
      <c r="A330" s="163" t="s">
        <v>8145</v>
      </c>
      <c r="B330" s="167" t="s">
        <v>67</v>
      </c>
      <c r="C330" s="163" t="s">
        <v>8712</v>
      </c>
      <c r="D330" s="177">
        <v>5.8361994840928633E-2</v>
      </c>
      <c r="E330" s="163" t="s">
        <v>8684</v>
      </c>
      <c r="F330" s="163"/>
    </row>
    <row r="331" spans="1:6" x14ac:dyDescent="0.3">
      <c r="A331" s="163" t="s">
        <v>8145</v>
      </c>
      <c r="B331" s="167" t="s">
        <v>67</v>
      </c>
      <c r="C331" s="163" t="s">
        <v>8731</v>
      </c>
      <c r="D331" s="177">
        <v>8.0610490111779884E-2</v>
      </c>
      <c r="E331" s="163" t="s">
        <v>8684</v>
      </c>
      <c r="F331" s="163"/>
    </row>
    <row r="332" spans="1:6" x14ac:dyDescent="0.3">
      <c r="A332" s="163" t="s">
        <v>8145</v>
      </c>
      <c r="B332" s="167" t="s">
        <v>67</v>
      </c>
      <c r="C332" s="163" t="s">
        <v>8713</v>
      </c>
      <c r="D332" s="177">
        <v>5.8361994840928633E-2</v>
      </c>
      <c r="E332" s="163" t="s">
        <v>8684</v>
      </c>
      <c r="F332" s="163"/>
    </row>
    <row r="333" spans="1:6" x14ac:dyDescent="0.3">
      <c r="A333" s="163" t="s">
        <v>8145</v>
      </c>
      <c r="B333" s="167" t="s">
        <v>67</v>
      </c>
      <c r="C333" s="163" t="s">
        <v>8732</v>
      </c>
      <c r="D333" s="177">
        <v>3.2244196044711952E-2</v>
      </c>
      <c r="E333" s="163" t="s">
        <v>8684</v>
      </c>
      <c r="F333" s="163"/>
    </row>
    <row r="334" spans="1:6" x14ac:dyDescent="0.3">
      <c r="A334" s="163" t="s">
        <v>8145</v>
      </c>
      <c r="B334" s="167" t="s">
        <v>67</v>
      </c>
      <c r="C334" s="163" t="s">
        <v>7909</v>
      </c>
      <c r="D334" s="177">
        <v>6.1478933791917448E-2</v>
      </c>
      <c r="E334" s="163" t="s">
        <v>8684</v>
      </c>
      <c r="F334" s="163"/>
    </row>
    <row r="335" spans="1:6" x14ac:dyDescent="0.3">
      <c r="A335" s="163" t="s">
        <v>8145</v>
      </c>
      <c r="B335" s="167" t="s">
        <v>67</v>
      </c>
      <c r="C335" s="163" t="s">
        <v>8733</v>
      </c>
      <c r="D335" s="177">
        <v>2.2141014617368868E-2</v>
      </c>
      <c r="E335" s="163" t="s">
        <v>8684</v>
      </c>
      <c r="F335" s="163"/>
    </row>
    <row r="336" spans="1:6" x14ac:dyDescent="0.3">
      <c r="A336" s="163" t="s">
        <v>8145</v>
      </c>
      <c r="B336" s="167" t="s">
        <v>67</v>
      </c>
      <c r="C336" s="163" t="s">
        <v>8714</v>
      </c>
      <c r="D336" s="177">
        <v>0.11231728288907999</v>
      </c>
      <c r="E336" s="163" t="s">
        <v>8684</v>
      </c>
      <c r="F336" s="163"/>
    </row>
    <row r="337" spans="1:6" x14ac:dyDescent="0.3">
      <c r="A337" s="163" t="s">
        <v>8145</v>
      </c>
      <c r="B337" s="167" t="s">
        <v>67</v>
      </c>
      <c r="C337" s="163" t="s">
        <v>8715</v>
      </c>
      <c r="D337" s="177">
        <v>6.1586414445399827E-2</v>
      </c>
      <c r="E337" s="163" t="s">
        <v>8684</v>
      </c>
      <c r="F337" s="163"/>
    </row>
    <row r="338" spans="1:6" x14ac:dyDescent="0.3">
      <c r="A338" t="s">
        <v>8145</v>
      </c>
      <c r="B338" s="149" t="s">
        <v>70</v>
      </c>
      <c r="C338" t="s">
        <v>8734</v>
      </c>
      <c r="D338" s="161">
        <v>4.0816326530612249E-2</v>
      </c>
      <c r="E338" t="s">
        <v>8684</v>
      </c>
    </row>
    <row r="339" spans="1:6" x14ac:dyDescent="0.3">
      <c r="A339" t="s">
        <v>8145</v>
      </c>
      <c r="B339" s="149" t="s">
        <v>70</v>
      </c>
      <c r="C339" t="s">
        <v>8716</v>
      </c>
      <c r="D339" s="161">
        <v>0.25510204081632648</v>
      </c>
      <c r="E339" t="s">
        <v>8684</v>
      </c>
    </row>
    <row r="340" spans="1:6" x14ac:dyDescent="0.3">
      <c r="A340" t="s">
        <v>8145</v>
      </c>
      <c r="B340" s="149" t="s">
        <v>70</v>
      </c>
      <c r="C340" t="s">
        <v>8717</v>
      </c>
      <c r="D340" s="161">
        <v>5.1020408163265307E-2</v>
      </c>
      <c r="E340" t="s">
        <v>8684</v>
      </c>
    </row>
    <row r="341" spans="1:6" x14ac:dyDescent="0.3">
      <c r="A341" t="s">
        <v>8145</v>
      </c>
      <c r="B341" s="149" t="s">
        <v>70</v>
      </c>
      <c r="C341" t="s">
        <v>8718</v>
      </c>
      <c r="D341" s="161">
        <v>5.1020408163265307E-2</v>
      </c>
      <c r="E341" t="s">
        <v>8684</v>
      </c>
      <c r="F341" t="s">
        <v>7812</v>
      </c>
    </row>
    <row r="342" spans="1:6" x14ac:dyDescent="0.3">
      <c r="A342" t="s">
        <v>8145</v>
      </c>
      <c r="B342" s="149" t="s">
        <v>70</v>
      </c>
      <c r="C342" t="s">
        <v>8719</v>
      </c>
      <c r="D342" s="161">
        <v>0.24489795918367349</v>
      </c>
      <c r="E342" t="s">
        <v>8684</v>
      </c>
    </row>
    <row r="343" spans="1:6" x14ac:dyDescent="0.3">
      <c r="A343" t="s">
        <v>8145</v>
      </c>
      <c r="B343" s="149" t="s">
        <v>70</v>
      </c>
      <c r="C343" t="s">
        <v>8721</v>
      </c>
      <c r="D343" s="161">
        <v>0.2040816326530612</v>
      </c>
      <c r="E343" t="s">
        <v>8684</v>
      </c>
    </row>
    <row r="344" spans="1:6" x14ac:dyDescent="0.3">
      <c r="A344" t="s">
        <v>8145</v>
      </c>
      <c r="B344" s="149" t="s">
        <v>70</v>
      </c>
      <c r="C344" t="s">
        <v>8724</v>
      </c>
      <c r="D344" s="161">
        <v>0.15306122448979589</v>
      </c>
      <c r="E344" t="s">
        <v>8684</v>
      </c>
    </row>
    <row r="345" spans="1:6" x14ac:dyDescent="0.3">
      <c r="A345" s="163" t="s">
        <v>8145</v>
      </c>
      <c r="B345" s="167" t="s">
        <v>73</v>
      </c>
      <c r="C345" s="163" t="s">
        <v>8728</v>
      </c>
      <c r="D345" s="177">
        <v>9.0749092509074911E-2</v>
      </c>
      <c r="E345" s="163" t="s">
        <v>8684</v>
      </c>
      <c r="F345" s="163" t="s">
        <v>7812</v>
      </c>
    </row>
    <row r="346" spans="1:6" x14ac:dyDescent="0.3">
      <c r="A346" s="163" t="s">
        <v>8145</v>
      </c>
      <c r="B346" s="167" t="s">
        <v>73</v>
      </c>
      <c r="C346" s="163" t="s">
        <v>8708</v>
      </c>
      <c r="D346" s="177">
        <v>5.092949070509295E-2</v>
      </c>
      <c r="E346" s="163" t="s">
        <v>8684</v>
      </c>
      <c r="F346" s="163" t="s">
        <v>7812</v>
      </c>
    </row>
    <row r="347" spans="1:6" x14ac:dyDescent="0.3">
      <c r="A347" s="163" t="s">
        <v>8145</v>
      </c>
      <c r="B347" s="167" t="s">
        <v>73</v>
      </c>
      <c r="C347" s="163" t="s">
        <v>8729</v>
      </c>
      <c r="D347" s="177">
        <v>0.1127488725112749</v>
      </c>
      <c r="E347" s="163" t="s">
        <v>8684</v>
      </c>
      <c r="F347" s="163" t="s">
        <v>7812</v>
      </c>
    </row>
    <row r="348" spans="1:6" x14ac:dyDescent="0.3">
      <c r="A348" s="163" t="s">
        <v>8145</v>
      </c>
      <c r="B348" s="167" t="s">
        <v>73</v>
      </c>
      <c r="C348" s="163" t="s">
        <v>8709</v>
      </c>
      <c r="D348" s="177">
        <v>6.6989330106698927E-2</v>
      </c>
      <c r="E348" s="163" t="s">
        <v>8684</v>
      </c>
      <c r="F348" s="163" t="s">
        <v>7812</v>
      </c>
    </row>
    <row r="349" spans="1:6" x14ac:dyDescent="0.3">
      <c r="A349" s="163" t="s">
        <v>8145</v>
      </c>
      <c r="B349" s="167" t="s">
        <v>73</v>
      </c>
      <c r="C349" s="163" t="s">
        <v>8730</v>
      </c>
      <c r="D349" s="177">
        <v>9.8449015509844889E-2</v>
      </c>
      <c r="E349" s="163" t="s">
        <v>8684</v>
      </c>
      <c r="F349" s="163" t="s">
        <v>7812</v>
      </c>
    </row>
    <row r="350" spans="1:6" x14ac:dyDescent="0.3">
      <c r="A350" s="163" t="s">
        <v>8145</v>
      </c>
      <c r="B350" s="167" t="s">
        <v>73</v>
      </c>
      <c r="C350" s="163" t="s">
        <v>8710</v>
      </c>
      <c r="D350" s="177">
        <v>6.7759322406775943E-2</v>
      </c>
      <c r="E350" s="163" t="s">
        <v>8684</v>
      </c>
      <c r="F350" s="163" t="s">
        <v>7812</v>
      </c>
    </row>
    <row r="351" spans="1:6" x14ac:dyDescent="0.3">
      <c r="A351" s="163" t="s">
        <v>8145</v>
      </c>
      <c r="B351" s="167" t="s">
        <v>73</v>
      </c>
      <c r="C351" s="163" t="s">
        <v>8711</v>
      </c>
      <c r="D351" s="177">
        <v>0.12363876361236389</v>
      </c>
      <c r="E351" s="163" t="s">
        <v>8684</v>
      </c>
      <c r="F351" s="163"/>
    </row>
    <row r="352" spans="1:6" x14ac:dyDescent="0.3">
      <c r="A352" s="163" t="s">
        <v>8145</v>
      </c>
      <c r="B352" s="167" t="s">
        <v>73</v>
      </c>
      <c r="C352" s="163" t="s">
        <v>8712</v>
      </c>
      <c r="D352" s="177">
        <v>7.8099219007809917E-2</v>
      </c>
      <c r="E352" s="163" t="s">
        <v>8684</v>
      </c>
      <c r="F352" s="163"/>
    </row>
    <row r="353" spans="1:6" x14ac:dyDescent="0.3">
      <c r="A353" s="163" t="s">
        <v>8145</v>
      </c>
      <c r="B353" s="167" t="s">
        <v>73</v>
      </c>
      <c r="C353" s="163" t="s">
        <v>8713</v>
      </c>
      <c r="D353" s="177">
        <v>7.8099219007809917E-2</v>
      </c>
      <c r="E353" s="163" t="s">
        <v>8684</v>
      </c>
      <c r="F353" s="163"/>
    </row>
    <row r="354" spans="1:6" x14ac:dyDescent="0.3">
      <c r="A354" s="163" t="s">
        <v>8145</v>
      </c>
      <c r="B354" s="167" t="s">
        <v>73</v>
      </c>
      <c r="C354" s="163" t="s">
        <v>8714</v>
      </c>
      <c r="D354" s="177">
        <v>0.15025849741502581</v>
      </c>
      <c r="E354" s="163" t="s">
        <v>8684</v>
      </c>
      <c r="F354" s="163"/>
    </row>
    <row r="355" spans="1:6" x14ac:dyDescent="0.3">
      <c r="A355" s="163" t="s">
        <v>8145</v>
      </c>
      <c r="B355" s="167" t="s">
        <v>73</v>
      </c>
      <c r="C355" s="163" t="s">
        <v>8715</v>
      </c>
      <c r="D355" s="177">
        <v>8.2389176108238912E-2</v>
      </c>
      <c r="E355" s="163" t="s">
        <v>8684</v>
      </c>
      <c r="F355" s="163"/>
    </row>
    <row r="356" spans="1:6" x14ac:dyDescent="0.3">
      <c r="A356" t="s">
        <v>8145</v>
      </c>
      <c r="B356" s="149" t="s">
        <v>76</v>
      </c>
      <c r="C356" t="s">
        <v>8716</v>
      </c>
      <c r="D356" s="161">
        <v>0.27551020408163268</v>
      </c>
      <c r="E356" t="s">
        <v>8684</v>
      </c>
    </row>
    <row r="357" spans="1:6" x14ac:dyDescent="0.3">
      <c r="A357" t="s">
        <v>8145</v>
      </c>
      <c r="B357" s="149" t="s">
        <v>76</v>
      </c>
      <c r="C357" t="s">
        <v>8719</v>
      </c>
      <c r="D357" s="161">
        <v>0.72448979591836737</v>
      </c>
      <c r="E357" t="s">
        <v>8684</v>
      </c>
    </row>
    <row r="358" spans="1:6" x14ac:dyDescent="0.3">
      <c r="A358" s="163" t="s">
        <v>8145</v>
      </c>
      <c r="B358" s="167" t="s">
        <v>113</v>
      </c>
      <c r="C358" s="163" t="s">
        <v>8734</v>
      </c>
      <c r="D358" s="177">
        <v>0.1313131313131313</v>
      </c>
      <c r="E358" s="163" t="s">
        <v>8684</v>
      </c>
      <c r="F358" s="163"/>
    </row>
    <row r="359" spans="1:6" x14ac:dyDescent="0.3">
      <c r="A359" s="163" t="s">
        <v>8145</v>
      </c>
      <c r="B359" s="167" t="s">
        <v>113</v>
      </c>
      <c r="C359" s="163" t="s">
        <v>8716</v>
      </c>
      <c r="D359" s="177">
        <v>0.14141414141414141</v>
      </c>
      <c r="E359" s="163" t="s">
        <v>8684</v>
      </c>
      <c r="F359" s="163"/>
    </row>
    <row r="360" spans="1:6" x14ac:dyDescent="0.3">
      <c r="A360" s="163" t="s">
        <v>8145</v>
      </c>
      <c r="B360" s="167" t="s">
        <v>113</v>
      </c>
      <c r="C360" s="163" t="s">
        <v>8719</v>
      </c>
      <c r="D360" s="177">
        <v>0.58585858585858586</v>
      </c>
      <c r="E360" s="163" t="s">
        <v>8684</v>
      </c>
      <c r="F360" s="163"/>
    </row>
    <row r="361" spans="1:6" x14ac:dyDescent="0.3">
      <c r="A361" s="163" t="s">
        <v>8145</v>
      </c>
      <c r="B361" s="167" t="s">
        <v>113</v>
      </c>
      <c r="C361" s="163" t="s">
        <v>8722</v>
      </c>
      <c r="D361" s="177">
        <v>7.0707070707070718E-2</v>
      </c>
      <c r="E361" s="163" t="s">
        <v>8684</v>
      </c>
      <c r="F361" s="163"/>
    </row>
    <row r="362" spans="1:6" x14ac:dyDescent="0.3">
      <c r="A362" s="163" t="s">
        <v>8145</v>
      </c>
      <c r="B362" s="167" t="s">
        <v>113</v>
      </c>
      <c r="C362" s="163" t="s">
        <v>8727</v>
      </c>
      <c r="D362" s="177">
        <v>7.0707070707070718E-2</v>
      </c>
      <c r="E362" s="163" t="s">
        <v>8684</v>
      </c>
      <c r="F362" s="163" t="s">
        <v>7812</v>
      </c>
    </row>
    <row r="363" spans="1:6" x14ac:dyDescent="0.3">
      <c r="A363" t="s">
        <v>8145</v>
      </c>
      <c r="B363" s="149" t="s">
        <v>8636</v>
      </c>
      <c r="C363" t="s">
        <v>8728</v>
      </c>
      <c r="D363" s="161">
        <v>7.3616276525924298E-2</v>
      </c>
      <c r="E363" t="s">
        <v>8684</v>
      </c>
      <c r="F363" t="s">
        <v>7812</v>
      </c>
    </row>
    <row r="364" spans="1:6" x14ac:dyDescent="0.3">
      <c r="A364" t="s">
        <v>8145</v>
      </c>
      <c r="B364" s="149" t="s">
        <v>8636</v>
      </c>
      <c r="C364" t="s">
        <v>8708</v>
      </c>
      <c r="D364" s="161">
        <v>4.1347626339969377E-2</v>
      </c>
      <c r="E364" t="s">
        <v>8684</v>
      </c>
      <c r="F364" t="s">
        <v>7812</v>
      </c>
    </row>
    <row r="365" spans="1:6" x14ac:dyDescent="0.3">
      <c r="A365" t="s">
        <v>8145</v>
      </c>
      <c r="B365" s="149" t="s">
        <v>8636</v>
      </c>
      <c r="C365" t="s">
        <v>8729</v>
      </c>
      <c r="D365" s="161">
        <v>9.144607306935025E-2</v>
      </c>
      <c r="E365" t="s">
        <v>8684</v>
      </c>
      <c r="F365" t="s">
        <v>7812</v>
      </c>
    </row>
    <row r="366" spans="1:6" x14ac:dyDescent="0.3">
      <c r="A366" t="s">
        <v>8145</v>
      </c>
      <c r="B366" s="149" t="s">
        <v>8636</v>
      </c>
      <c r="C366" t="s">
        <v>8709</v>
      </c>
      <c r="D366" s="161">
        <v>5.4364471669218983E-2</v>
      </c>
      <c r="E366" t="s">
        <v>8684</v>
      </c>
      <c r="F366" t="s">
        <v>7812</v>
      </c>
    </row>
    <row r="367" spans="1:6" x14ac:dyDescent="0.3">
      <c r="A367" t="s">
        <v>8145</v>
      </c>
      <c r="B367" s="149" t="s">
        <v>8636</v>
      </c>
      <c r="C367" t="s">
        <v>8730</v>
      </c>
      <c r="D367" s="161">
        <v>7.9851236053380001E-2</v>
      </c>
      <c r="E367" t="s">
        <v>8684</v>
      </c>
      <c r="F367" t="s">
        <v>7812</v>
      </c>
    </row>
    <row r="368" spans="1:6" x14ac:dyDescent="0.3">
      <c r="A368" t="s">
        <v>8145</v>
      </c>
      <c r="B368" s="149" t="s">
        <v>8636</v>
      </c>
      <c r="C368" t="s">
        <v>8710</v>
      </c>
      <c r="D368" s="161">
        <v>5.5020783198424857E-2</v>
      </c>
      <c r="E368" t="s">
        <v>8684</v>
      </c>
      <c r="F368" t="s">
        <v>7812</v>
      </c>
    </row>
    <row r="369" spans="1:6" x14ac:dyDescent="0.3">
      <c r="A369" t="s">
        <v>8145</v>
      </c>
      <c r="B369" s="149" t="s">
        <v>8636</v>
      </c>
      <c r="C369" t="s">
        <v>8717</v>
      </c>
      <c r="D369" s="161">
        <v>2.6580616932837451E-2</v>
      </c>
      <c r="E369" t="s">
        <v>8684</v>
      </c>
    </row>
    <row r="370" spans="1:6" x14ac:dyDescent="0.3">
      <c r="A370" t="s">
        <v>8145</v>
      </c>
      <c r="B370" s="149" t="s">
        <v>8636</v>
      </c>
      <c r="C370" t="s">
        <v>8711</v>
      </c>
      <c r="D370" s="161">
        <v>0.1003062787136294</v>
      </c>
      <c r="E370" t="s">
        <v>8684</v>
      </c>
    </row>
    <row r="371" spans="1:6" x14ac:dyDescent="0.3">
      <c r="A371" t="s">
        <v>8145</v>
      </c>
      <c r="B371" s="149" t="s">
        <v>8636</v>
      </c>
      <c r="C371" t="s">
        <v>8712</v>
      </c>
      <c r="D371" s="161">
        <v>6.3443447823233426E-2</v>
      </c>
      <c r="E371" t="s">
        <v>8684</v>
      </c>
    </row>
    <row r="372" spans="1:6" x14ac:dyDescent="0.3">
      <c r="A372" t="s">
        <v>8145</v>
      </c>
      <c r="B372" s="149" t="s">
        <v>8636</v>
      </c>
      <c r="C372" t="s">
        <v>8731</v>
      </c>
      <c r="D372" s="161">
        <v>5.4692627433821923E-2</v>
      </c>
      <c r="E372" t="s">
        <v>8684</v>
      </c>
    </row>
    <row r="373" spans="1:6" x14ac:dyDescent="0.3">
      <c r="A373" t="s">
        <v>8145</v>
      </c>
      <c r="B373" s="149" t="s">
        <v>8636</v>
      </c>
      <c r="C373" t="s">
        <v>8713</v>
      </c>
      <c r="D373" s="161">
        <v>6.3443447823233426E-2</v>
      </c>
      <c r="E373" t="s">
        <v>8684</v>
      </c>
    </row>
    <row r="374" spans="1:6" x14ac:dyDescent="0.3">
      <c r="A374" t="s">
        <v>8145</v>
      </c>
      <c r="B374" s="149" t="s">
        <v>8636</v>
      </c>
      <c r="C374" t="s">
        <v>8732</v>
      </c>
      <c r="D374" s="161">
        <v>2.187705097352877E-2</v>
      </c>
      <c r="E374" t="s">
        <v>8684</v>
      </c>
    </row>
    <row r="375" spans="1:6" x14ac:dyDescent="0.3">
      <c r="A375" t="s">
        <v>8145</v>
      </c>
      <c r="B375" s="149" t="s">
        <v>8636</v>
      </c>
      <c r="C375" t="s">
        <v>7909</v>
      </c>
      <c r="D375" s="161">
        <v>6.2568365784292285E-2</v>
      </c>
      <c r="E375" t="s">
        <v>8684</v>
      </c>
    </row>
    <row r="376" spans="1:6" x14ac:dyDescent="0.3">
      <c r="A376" t="s">
        <v>8145</v>
      </c>
      <c r="B376" s="149" t="s">
        <v>8636</v>
      </c>
      <c r="C376" t="s">
        <v>8733</v>
      </c>
      <c r="D376" s="161">
        <v>2.2533362502734629E-2</v>
      </c>
      <c r="E376" t="s">
        <v>8684</v>
      </c>
    </row>
    <row r="377" spans="1:6" x14ac:dyDescent="0.3">
      <c r="A377" t="s">
        <v>8145</v>
      </c>
      <c r="B377" s="149" t="s">
        <v>8636</v>
      </c>
      <c r="C377" t="s">
        <v>8714</v>
      </c>
      <c r="D377" s="161">
        <v>0.1219645591774229</v>
      </c>
      <c r="E377" t="s">
        <v>8684</v>
      </c>
    </row>
    <row r="378" spans="1:6" x14ac:dyDescent="0.3">
      <c r="A378" t="s">
        <v>8145</v>
      </c>
      <c r="B378" s="149" t="s">
        <v>8636</v>
      </c>
      <c r="C378" t="s">
        <v>8715</v>
      </c>
      <c r="D378" s="161">
        <v>6.6834390724130402E-2</v>
      </c>
      <c r="E378" t="s">
        <v>8684</v>
      </c>
    </row>
    <row r="379" spans="1:6" x14ac:dyDescent="0.3">
      <c r="A379" s="163" t="s">
        <v>8655</v>
      </c>
      <c r="B379" s="167" t="s">
        <v>67</v>
      </c>
      <c r="C379" s="163" t="s">
        <v>8712</v>
      </c>
      <c r="D379" s="177">
        <v>0.28557114228456959</v>
      </c>
      <c r="E379" s="163" t="s">
        <v>8684</v>
      </c>
      <c r="F379" s="163"/>
    </row>
    <row r="380" spans="1:6" x14ac:dyDescent="0.3">
      <c r="A380" s="163" t="s">
        <v>8655</v>
      </c>
      <c r="B380" s="167" t="s">
        <v>67</v>
      </c>
      <c r="C380" s="163" t="s">
        <v>8715</v>
      </c>
      <c r="D380" s="177">
        <v>0.71442885771543208</v>
      </c>
      <c r="E380" s="163" t="s">
        <v>8684</v>
      </c>
      <c r="F380" s="163"/>
    </row>
    <row r="381" spans="1:6" x14ac:dyDescent="0.3">
      <c r="A381" t="s">
        <v>8655</v>
      </c>
      <c r="B381" s="149" t="s">
        <v>70</v>
      </c>
      <c r="C381" t="s">
        <v>8734</v>
      </c>
      <c r="D381" s="161">
        <v>4.0816326530612249E-2</v>
      </c>
      <c r="E381" t="s">
        <v>8684</v>
      </c>
    </row>
    <row r="382" spans="1:6" x14ac:dyDescent="0.3">
      <c r="A382" t="s">
        <v>8655</v>
      </c>
      <c r="B382" s="149" t="s">
        <v>70</v>
      </c>
      <c r="C382" t="s">
        <v>8716</v>
      </c>
      <c r="D382" s="161">
        <v>0.25510204081632648</v>
      </c>
      <c r="E382" t="s">
        <v>8684</v>
      </c>
    </row>
    <row r="383" spans="1:6" x14ac:dyDescent="0.3">
      <c r="A383" t="s">
        <v>8655</v>
      </c>
      <c r="B383" s="149" t="s">
        <v>70</v>
      </c>
      <c r="C383" t="s">
        <v>8717</v>
      </c>
      <c r="D383" s="161">
        <v>5.1020408163265307E-2</v>
      </c>
      <c r="E383" t="s">
        <v>8684</v>
      </c>
    </row>
    <row r="384" spans="1:6" x14ac:dyDescent="0.3">
      <c r="A384" t="s">
        <v>8655</v>
      </c>
      <c r="B384" s="149" t="s">
        <v>70</v>
      </c>
      <c r="C384" t="s">
        <v>8718</v>
      </c>
      <c r="D384" s="161">
        <v>5.1020408163265307E-2</v>
      </c>
      <c r="E384" t="s">
        <v>8684</v>
      </c>
      <c r="F384" t="s">
        <v>7812</v>
      </c>
    </row>
    <row r="385" spans="1:6" x14ac:dyDescent="0.3">
      <c r="A385" t="s">
        <v>8655</v>
      </c>
      <c r="B385" s="149" t="s">
        <v>70</v>
      </c>
      <c r="C385" t="s">
        <v>8719</v>
      </c>
      <c r="D385" s="161">
        <v>0.24489795918367349</v>
      </c>
      <c r="E385" t="s">
        <v>8684</v>
      </c>
    </row>
    <row r="386" spans="1:6" x14ac:dyDescent="0.3">
      <c r="A386" t="s">
        <v>8655</v>
      </c>
      <c r="B386" s="149" t="s">
        <v>70</v>
      </c>
      <c r="C386" t="s">
        <v>8721</v>
      </c>
      <c r="D386" s="161">
        <v>0.2040816326530612</v>
      </c>
      <c r="E386" t="s">
        <v>8684</v>
      </c>
    </row>
    <row r="387" spans="1:6" x14ac:dyDescent="0.3">
      <c r="A387" t="s">
        <v>8655</v>
      </c>
      <c r="B387" s="149" t="s">
        <v>70</v>
      </c>
      <c r="C387" t="s">
        <v>8724</v>
      </c>
      <c r="D387" s="161">
        <v>0.15306122448979589</v>
      </c>
      <c r="E387" t="s">
        <v>8684</v>
      </c>
    </row>
    <row r="388" spans="1:6" x14ac:dyDescent="0.3">
      <c r="A388" s="163" t="s">
        <v>8655</v>
      </c>
      <c r="B388" s="167" t="s">
        <v>73</v>
      </c>
      <c r="C388" s="163" t="s">
        <v>8735</v>
      </c>
      <c r="D388" s="177">
        <v>0.19846596356663471</v>
      </c>
      <c r="E388" s="163" t="s">
        <v>8684</v>
      </c>
      <c r="F388" s="163"/>
    </row>
    <row r="389" spans="1:6" x14ac:dyDescent="0.3">
      <c r="A389" s="163" t="s">
        <v>8655</v>
      </c>
      <c r="B389" s="167" t="s">
        <v>73</v>
      </c>
      <c r="C389" s="163" t="s">
        <v>8708</v>
      </c>
      <c r="D389" s="177">
        <v>0.1093000958772771</v>
      </c>
      <c r="E389" s="163" t="s">
        <v>8684</v>
      </c>
      <c r="F389" s="163" t="s">
        <v>7812</v>
      </c>
    </row>
    <row r="390" spans="1:6" x14ac:dyDescent="0.3">
      <c r="A390" s="163" t="s">
        <v>8655</v>
      </c>
      <c r="B390" s="167" t="s">
        <v>73</v>
      </c>
      <c r="C390" s="163" t="s">
        <v>8710</v>
      </c>
      <c r="D390" s="177">
        <v>0.21812080536912751</v>
      </c>
      <c r="E390" s="163" t="s">
        <v>8684</v>
      </c>
      <c r="F390" s="163" t="s">
        <v>7812</v>
      </c>
    </row>
    <row r="391" spans="1:6" x14ac:dyDescent="0.3">
      <c r="A391" s="163" t="s">
        <v>8655</v>
      </c>
      <c r="B391" s="167" t="s">
        <v>73</v>
      </c>
      <c r="C391" s="163" t="s">
        <v>8717</v>
      </c>
      <c r="D391" s="177">
        <v>0.20134228187919459</v>
      </c>
      <c r="E391" s="163" t="s">
        <v>8684</v>
      </c>
      <c r="F391" s="163"/>
    </row>
    <row r="392" spans="1:6" x14ac:dyDescent="0.3">
      <c r="A392" s="163" t="s">
        <v>8655</v>
      </c>
      <c r="B392" s="167" t="s">
        <v>73</v>
      </c>
      <c r="C392" s="163" t="s">
        <v>8712</v>
      </c>
      <c r="D392" s="177">
        <v>0.27277085330776601</v>
      </c>
      <c r="E392" s="163" t="s">
        <v>8684</v>
      </c>
      <c r="F392" s="163"/>
    </row>
    <row r="393" spans="1:6" x14ac:dyDescent="0.3">
      <c r="A393" t="s">
        <v>8655</v>
      </c>
      <c r="B393" s="149" t="s">
        <v>76</v>
      </c>
      <c r="C393" t="s">
        <v>8734</v>
      </c>
      <c r="D393" s="161">
        <v>0.16326530612244899</v>
      </c>
      <c r="E393" t="s">
        <v>8684</v>
      </c>
    </row>
    <row r="394" spans="1:6" x14ac:dyDescent="0.3">
      <c r="A394" t="s">
        <v>8655</v>
      </c>
      <c r="B394" s="149" t="s">
        <v>76</v>
      </c>
      <c r="C394" t="s">
        <v>8725</v>
      </c>
      <c r="D394" s="161">
        <v>5.1020408163265307E-2</v>
      </c>
      <c r="E394" t="s">
        <v>8684</v>
      </c>
    </row>
    <row r="395" spans="1:6" x14ac:dyDescent="0.3">
      <c r="A395" t="s">
        <v>8655</v>
      </c>
      <c r="B395" s="149" t="s">
        <v>76</v>
      </c>
      <c r="C395" t="s">
        <v>8716</v>
      </c>
      <c r="D395" s="161">
        <v>8.1632653061224497E-2</v>
      </c>
      <c r="E395" t="s">
        <v>8684</v>
      </c>
    </row>
    <row r="396" spans="1:6" x14ac:dyDescent="0.3">
      <c r="A396" t="s">
        <v>8655</v>
      </c>
      <c r="B396" s="149" t="s">
        <v>76</v>
      </c>
      <c r="C396" t="s">
        <v>8719</v>
      </c>
      <c r="D396" s="161">
        <v>0.2040816326530612</v>
      </c>
      <c r="E396" t="s">
        <v>8684</v>
      </c>
    </row>
    <row r="397" spans="1:6" x14ac:dyDescent="0.3">
      <c r="A397" t="s">
        <v>8655</v>
      </c>
      <c r="B397" s="149" t="s">
        <v>76</v>
      </c>
      <c r="C397" t="s">
        <v>8723</v>
      </c>
      <c r="D397" s="161">
        <v>0.5</v>
      </c>
      <c r="E397" t="s">
        <v>8684</v>
      </c>
    </row>
    <row r="398" spans="1:6" x14ac:dyDescent="0.3">
      <c r="A398" s="163" t="s">
        <v>8655</v>
      </c>
      <c r="B398" s="167" t="s">
        <v>113</v>
      </c>
      <c r="C398" s="163" t="s">
        <v>8734</v>
      </c>
      <c r="D398" s="177">
        <v>0.15151515151515149</v>
      </c>
      <c r="E398" s="163" t="s">
        <v>8684</v>
      </c>
      <c r="F398" s="163"/>
    </row>
    <row r="399" spans="1:6" x14ac:dyDescent="0.3">
      <c r="A399" s="163" t="s">
        <v>8655</v>
      </c>
      <c r="B399" s="167" t="s">
        <v>113</v>
      </c>
      <c r="C399" s="163" t="s">
        <v>8719</v>
      </c>
      <c r="D399" s="177">
        <v>0.37373737373737381</v>
      </c>
      <c r="E399" s="163" t="s">
        <v>8684</v>
      </c>
      <c r="F399" s="163"/>
    </row>
    <row r="400" spans="1:6" x14ac:dyDescent="0.3">
      <c r="A400" s="163" t="s">
        <v>8655</v>
      </c>
      <c r="B400" s="167" t="s">
        <v>113</v>
      </c>
      <c r="C400" s="163" t="s">
        <v>8723</v>
      </c>
      <c r="D400" s="177">
        <v>0.39393939393939398</v>
      </c>
      <c r="E400" s="163" t="s">
        <v>8684</v>
      </c>
      <c r="F400" s="163"/>
    </row>
    <row r="401" spans="1:6" x14ac:dyDescent="0.3">
      <c r="A401" s="163" t="s">
        <v>8655</v>
      </c>
      <c r="B401" s="167" t="s">
        <v>113</v>
      </c>
      <c r="C401" s="163" t="s">
        <v>8727</v>
      </c>
      <c r="D401" s="177">
        <v>8.0808080808080815E-2</v>
      </c>
      <c r="E401" s="163" t="s">
        <v>8684</v>
      </c>
      <c r="F401" s="163" t="s">
        <v>7812</v>
      </c>
    </row>
    <row r="402" spans="1:6" x14ac:dyDescent="0.3">
      <c r="A402" t="s">
        <v>8655</v>
      </c>
      <c r="B402" s="149" t="s">
        <v>8636</v>
      </c>
      <c r="C402" t="s">
        <v>8736</v>
      </c>
      <c r="D402" s="161">
        <v>7.7380952380952384E-2</v>
      </c>
      <c r="E402" t="s">
        <v>8684</v>
      </c>
    </row>
    <row r="403" spans="1:6" x14ac:dyDescent="0.3">
      <c r="A403" t="s">
        <v>8655</v>
      </c>
      <c r="B403" s="149" t="s">
        <v>8636</v>
      </c>
      <c r="C403" t="s">
        <v>8716</v>
      </c>
      <c r="D403" s="161">
        <v>7.7380952380952384E-2</v>
      </c>
      <c r="E403" t="s">
        <v>8684</v>
      </c>
    </row>
    <row r="404" spans="1:6" x14ac:dyDescent="0.3">
      <c r="A404" t="s">
        <v>8655</v>
      </c>
      <c r="B404" s="149" t="s">
        <v>8636</v>
      </c>
      <c r="C404" t="s">
        <v>8712</v>
      </c>
      <c r="D404" s="161">
        <v>0.1190476190476191</v>
      </c>
      <c r="E404" t="s">
        <v>8684</v>
      </c>
    </row>
    <row r="405" spans="1:6" x14ac:dyDescent="0.3">
      <c r="A405" t="s">
        <v>8655</v>
      </c>
      <c r="B405" s="149" t="s">
        <v>8636</v>
      </c>
      <c r="C405" t="s">
        <v>8731</v>
      </c>
      <c r="D405" s="161">
        <v>0.23809523809523811</v>
      </c>
      <c r="E405" t="s">
        <v>8684</v>
      </c>
    </row>
    <row r="406" spans="1:6" x14ac:dyDescent="0.3">
      <c r="A406" t="s">
        <v>8655</v>
      </c>
      <c r="B406" s="149" t="s">
        <v>8636</v>
      </c>
      <c r="C406" t="s">
        <v>8732</v>
      </c>
      <c r="D406" s="161">
        <v>0.1190476190476191</v>
      </c>
      <c r="E406" t="s">
        <v>8684</v>
      </c>
    </row>
    <row r="407" spans="1:6" x14ac:dyDescent="0.3">
      <c r="A407" t="s">
        <v>8655</v>
      </c>
      <c r="B407" s="149" t="s">
        <v>8636</v>
      </c>
      <c r="C407" t="s">
        <v>8737</v>
      </c>
      <c r="D407" s="161">
        <v>7.1428571428571425E-2</v>
      </c>
      <c r="E407" t="s">
        <v>8684</v>
      </c>
    </row>
    <row r="408" spans="1:6" x14ac:dyDescent="0.3">
      <c r="A408" t="s">
        <v>8655</v>
      </c>
      <c r="B408" s="149" t="s">
        <v>8636</v>
      </c>
      <c r="C408" t="s">
        <v>8715</v>
      </c>
      <c r="D408" s="161">
        <v>0.29761904761904762</v>
      </c>
      <c r="E408" t="s">
        <v>8684</v>
      </c>
    </row>
    <row r="409" spans="1:6" x14ac:dyDescent="0.3">
      <c r="A409" s="163" t="s">
        <v>8147</v>
      </c>
      <c r="B409" s="167" t="s">
        <v>67</v>
      </c>
      <c r="C409" s="163" t="s">
        <v>8712</v>
      </c>
      <c r="D409" s="177">
        <v>0.4906832298136643</v>
      </c>
      <c r="E409" s="163" t="s">
        <v>8684</v>
      </c>
      <c r="F409" s="163"/>
    </row>
    <row r="410" spans="1:6" x14ac:dyDescent="0.3">
      <c r="A410" s="163" t="s">
        <v>8147</v>
      </c>
      <c r="B410" s="167" t="s">
        <v>67</v>
      </c>
      <c r="C410" s="163" t="s">
        <v>8715</v>
      </c>
      <c r="D410" s="177">
        <v>0.50931677018633503</v>
      </c>
      <c r="E410" s="163" t="s">
        <v>8684</v>
      </c>
      <c r="F410" s="163"/>
    </row>
    <row r="411" spans="1:6" x14ac:dyDescent="0.3">
      <c r="A411" t="s">
        <v>8147</v>
      </c>
      <c r="B411" s="149" t="s">
        <v>70</v>
      </c>
      <c r="C411" t="s">
        <v>8725</v>
      </c>
      <c r="D411" s="161">
        <v>0.18947368421052629</v>
      </c>
      <c r="E411" t="s">
        <v>8684</v>
      </c>
    </row>
    <row r="412" spans="1:6" x14ac:dyDescent="0.3">
      <c r="A412" t="s">
        <v>8147</v>
      </c>
      <c r="B412" s="149" t="s">
        <v>70</v>
      </c>
      <c r="C412" t="s">
        <v>8716</v>
      </c>
      <c r="D412" s="161">
        <v>0.15789473684210531</v>
      </c>
      <c r="E412" t="s">
        <v>8684</v>
      </c>
    </row>
    <row r="413" spans="1:6" x14ac:dyDescent="0.3">
      <c r="A413" t="s">
        <v>8147</v>
      </c>
      <c r="B413" s="149" t="s">
        <v>70</v>
      </c>
      <c r="C413" t="s">
        <v>8717</v>
      </c>
      <c r="D413" s="161">
        <v>6.3157894736842107E-2</v>
      </c>
      <c r="E413" t="s">
        <v>8684</v>
      </c>
    </row>
    <row r="414" spans="1:6" x14ac:dyDescent="0.3">
      <c r="A414" t="s">
        <v>8147</v>
      </c>
      <c r="B414" s="149" t="s">
        <v>70</v>
      </c>
      <c r="C414" t="s">
        <v>8726</v>
      </c>
      <c r="D414" s="161">
        <v>0.18947368421052629</v>
      </c>
      <c r="E414" t="s">
        <v>8684</v>
      </c>
    </row>
    <row r="415" spans="1:6" x14ac:dyDescent="0.3">
      <c r="A415" t="s">
        <v>8147</v>
      </c>
      <c r="B415" s="149" t="s">
        <v>70</v>
      </c>
      <c r="C415" t="s">
        <v>8719</v>
      </c>
      <c r="D415" s="161">
        <v>0.12631578947368419</v>
      </c>
      <c r="E415" t="s">
        <v>8684</v>
      </c>
    </row>
    <row r="416" spans="1:6" x14ac:dyDescent="0.3">
      <c r="A416" t="s">
        <v>8147</v>
      </c>
      <c r="B416" s="149" t="s">
        <v>70</v>
      </c>
      <c r="C416" t="s">
        <v>8723</v>
      </c>
      <c r="D416" s="161">
        <v>0.27368421052631581</v>
      </c>
      <c r="E416" t="s">
        <v>8684</v>
      </c>
    </row>
    <row r="417" spans="1:6" x14ac:dyDescent="0.3">
      <c r="A417" s="163" t="s">
        <v>8147</v>
      </c>
      <c r="B417" s="167" t="s">
        <v>73</v>
      </c>
      <c r="C417" s="163" t="s">
        <v>8735</v>
      </c>
      <c r="D417" s="177">
        <v>0.16565433462175591</v>
      </c>
      <c r="E417" s="163" t="s">
        <v>8684</v>
      </c>
      <c r="F417" s="163"/>
    </row>
    <row r="418" spans="1:6" x14ac:dyDescent="0.3">
      <c r="A418" s="163" t="s">
        <v>8147</v>
      </c>
      <c r="B418" s="167" t="s">
        <v>73</v>
      </c>
      <c r="C418" s="163" t="s">
        <v>8717</v>
      </c>
      <c r="D418" s="177">
        <v>0.39977912755383749</v>
      </c>
      <c r="E418" s="163" t="s">
        <v>8684</v>
      </c>
      <c r="F418" s="163"/>
    </row>
    <row r="419" spans="1:6" x14ac:dyDescent="0.3">
      <c r="A419" s="163" t="s">
        <v>8147</v>
      </c>
      <c r="B419" s="167" t="s">
        <v>73</v>
      </c>
      <c r="C419" s="163" t="s">
        <v>8712</v>
      </c>
      <c r="D419" s="177">
        <v>0.4345665378244063</v>
      </c>
      <c r="E419" s="163" t="s">
        <v>8684</v>
      </c>
      <c r="F419" s="163"/>
    </row>
    <row r="420" spans="1:6" x14ac:dyDescent="0.3">
      <c r="A420" t="s">
        <v>8147</v>
      </c>
      <c r="B420" s="149" t="s">
        <v>76</v>
      </c>
      <c r="C420" t="s">
        <v>8734</v>
      </c>
      <c r="D420" s="161">
        <v>3.125E-2</v>
      </c>
      <c r="E420" t="s">
        <v>8684</v>
      </c>
    </row>
    <row r="421" spans="1:6" x14ac:dyDescent="0.3">
      <c r="A421" t="s">
        <v>8147</v>
      </c>
      <c r="B421" s="149" t="s">
        <v>76</v>
      </c>
      <c r="C421" t="s">
        <v>8736</v>
      </c>
      <c r="D421" s="161">
        <v>4.1666666666666671E-2</v>
      </c>
      <c r="E421" t="s">
        <v>8684</v>
      </c>
    </row>
    <row r="422" spans="1:6" x14ac:dyDescent="0.3">
      <c r="A422" t="s">
        <v>8147</v>
      </c>
      <c r="B422" s="149" t="s">
        <v>76</v>
      </c>
      <c r="C422" t="s">
        <v>8716</v>
      </c>
      <c r="D422" s="161">
        <v>0.15625</v>
      </c>
      <c r="E422" t="s">
        <v>8684</v>
      </c>
    </row>
    <row r="423" spans="1:6" x14ac:dyDescent="0.3">
      <c r="A423" t="s">
        <v>8147</v>
      </c>
      <c r="B423" s="149" t="s">
        <v>76</v>
      </c>
      <c r="C423" t="s">
        <v>8718</v>
      </c>
      <c r="D423" s="161">
        <v>5.2083333333333343E-2</v>
      </c>
      <c r="E423" t="s">
        <v>8684</v>
      </c>
      <c r="F423" t="s">
        <v>7812</v>
      </c>
    </row>
    <row r="424" spans="1:6" x14ac:dyDescent="0.3">
      <c r="A424" t="s">
        <v>8147</v>
      </c>
      <c r="B424" s="149" t="s">
        <v>76</v>
      </c>
      <c r="C424" t="s">
        <v>8726</v>
      </c>
      <c r="D424" s="161">
        <v>7.2916666666666671E-2</v>
      </c>
      <c r="E424" t="s">
        <v>8684</v>
      </c>
    </row>
    <row r="425" spans="1:6" x14ac:dyDescent="0.3">
      <c r="A425" t="s">
        <v>8147</v>
      </c>
      <c r="B425" s="149" t="s">
        <v>76</v>
      </c>
      <c r="C425" t="s">
        <v>8719</v>
      </c>
      <c r="D425" s="161">
        <v>6.25E-2</v>
      </c>
      <c r="E425" t="s">
        <v>8684</v>
      </c>
    </row>
    <row r="426" spans="1:6" x14ac:dyDescent="0.3">
      <c r="A426" t="s">
        <v>8147</v>
      </c>
      <c r="B426" s="149" t="s">
        <v>76</v>
      </c>
      <c r="C426" t="s">
        <v>8722</v>
      </c>
      <c r="D426" s="161">
        <v>0.21875</v>
      </c>
      <c r="E426" t="s">
        <v>8684</v>
      </c>
    </row>
    <row r="427" spans="1:6" x14ac:dyDescent="0.3">
      <c r="A427" t="s">
        <v>8147</v>
      </c>
      <c r="B427" s="149" t="s">
        <v>76</v>
      </c>
      <c r="C427" t="s">
        <v>8723</v>
      </c>
      <c r="D427" s="161">
        <v>0.34375000000000011</v>
      </c>
      <c r="E427" t="s">
        <v>8684</v>
      </c>
    </row>
    <row r="428" spans="1:6" x14ac:dyDescent="0.3">
      <c r="A428" t="s">
        <v>8147</v>
      </c>
      <c r="B428" s="149" t="s">
        <v>76</v>
      </c>
      <c r="C428" t="s">
        <v>8727</v>
      </c>
      <c r="D428" s="161">
        <v>2.0833333333333339E-2</v>
      </c>
      <c r="E428" t="s">
        <v>8684</v>
      </c>
      <c r="F428" t="s">
        <v>7812</v>
      </c>
    </row>
    <row r="429" spans="1:6" x14ac:dyDescent="0.3">
      <c r="A429" s="163" t="s">
        <v>8147</v>
      </c>
      <c r="B429" s="167" t="s">
        <v>113</v>
      </c>
      <c r="C429" s="163" t="s">
        <v>8734</v>
      </c>
      <c r="D429" s="177">
        <v>5.0505050505050511E-2</v>
      </c>
      <c r="E429" s="163" t="s">
        <v>8684</v>
      </c>
      <c r="F429" s="163"/>
    </row>
    <row r="430" spans="1:6" x14ac:dyDescent="0.3">
      <c r="A430" s="163" t="s">
        <v>8147</v>
      </c>
      <c r="B430" s="167" t="s">
        <v>113</v>
      </c>
      <c r="C430" s="163" t="s">
        <v>8725</v>
      </c>
      <c r="D430" s="177">
        <v>9.0909090909090912E-2</v>
      </c>
      <c r="E430" s="163" t="s">
        <v>8684</v>
      </c>
      <c r="F430" s="163"/>
    </row>
    <row r="431" spans="1:6" x14ac:dyDescent="0.3">
      <c r="A431" s="163" t="s">
        <v>8147</v>
      </c>
      <c r="B431" s="167" t="s">
        <v>113</v>
      </c>
      <c r="C431" s="163" t="s">
        <v>8718</v>
      </c>
      <c r="D431" s="177">
        <v>5.0505050505050511E-2</v>
      </c>
      <c r="E431" s="163" t="s">
        <v>8684</v>
      </c>
      <c r="F431" s="163" t="s">
        <v>7812</v>
      </c>
    </row>
    <row r="432" spans="1:6" x14ac:dyDescent="0.3">
      <c r="A432" s="163" t="s">
        <v>8147</v>
      </c>
      <c r="B432" s="167" t="s">
        <v>113</v>
      </c>
      <c r="C432" s="163" t="s">
        <v>8722</v>
      </c>
      <c r="D432" s="177">
        <v>0.32323232323232332</v>
      </c>
      <c r="E432" s="163" t="s">
        <v>8684</v>
      </c>
      <c r="F432" s="163"/>
    </row>
    <row r="433" spans="1:6" x14ac:dyDescent="0.3">
      <c r="A433" s="163" t="s">
        <v>8147</v>
      </c>
      <c r="B433" s="167" t="s">
        <v>113</v>
      </c>
      <c r="C433" s="163" t="s">
        <v>8723</v>
      </c>
      <c r="D433" s="177">
        <v>0.33333333333333343</v>
      </c>
      <c r="E433" s="163" t="s">
        <v>8684</v>
      </c>
      <c r="F433" s="163"/>
    </row>
    <row r="434" spans="1:6" x14ac:dyDescent="0.3">
      <c r="A434" s="163" t="s">
        <v>8147</v>
      </c>
      <c r="B434" s="167" t="s">
        <v>113</v>
      </c>
      <c r="C434" s="163" t="s">
        <v>8727</v>
      </c>
      <c r="D434" s="177">
        <v>7.0707070707070718E-2</v>
      </c>
      <c r="E434" s="163" t="s">
        <v>8684</v>
      </c>
      <c r="F434" s="163" t="s">
        <v>7812</v>
      </c>
    </row>
    <row r="435" spans="1:6" x14ac:dyDescent="0.3">
      <c r="A435" s="163" t="s">
        <v>8147</v>
      </c>
      <c r="B435" s="167" t="s">
        <v>113</v>
      </c>
      <c r="C435" s="163" t="s">
        <v>8738</v>
      </c>
      <c r="D435" s="177">
        <v>8.0808080808080815E-2</v>
      </c>
      <c r="E435" s="163" t="s">
        <v>8684</v>
      </c>
      <c r="F435" s="163"/>
    </row>
    <row r="436" spans="1:6" x14ac:dyDescent="0.3">
      <c r="A436" t="s">
        <v>8147</v>
      </c>
      <c r="B436" s="149" t="s">
        <v>8636</v>
      </c>
      <c r="C436" t="s">
        <v>8717</v>
      </c>
      <c r="D436" s="161">
        <v>0.1851851851851852</v>
      </c>
      <c r="E436" t="s">
        <v>8684</v>
      </c>
    </row>
    <row r="437" spans="1:6" x14ac:dyDescent="0.3">
      <c r="A437" t="s">
        <v>8147</v>
      </c>
      <c r="B437" s="149" t="s">
        <v>8636</v>
      </c>
      <c r="C437" t="s">
        <v>8712</v>
      </c>
      <c r="D437" s="161">
        <v>0.2884990253411307</v>
      </c>
      <c r="E437" t="s">
        <v>8684</v>
      </c>
    </row>
    <row r="438" spans="1:6" x14ac:dyDescent="0.3">
      <c r="A438" t="s">
        <v>8147</v>
      </c>
      <c r="B438" s="149" t="s">
        <v>8636</v>
      </c>
      <c r="C438" t="s">
        <v>8731</v>
      </c>
      <c r="D438" s="161">
        <v>0.52631578947368429</v>
      </c>
      <c r="E438" t="s">
        <v>8684</v>
      </c>
    </row>
    <row r="439" spans="1:6" x14ac:dyDescent="0.3">
      <c r="A439" s="163" t="s">
        <v>8150</v>
      </c>
      <c r="B439" s="167" t="s">
        <v>67</v>
      </c>
      <c r="C439" s="163" t="s">
        <v>8728</v>
      </c>
      <c r="D439" s="179">
        <v>9.2619554261395454E-2</v>
      </c>
      <c r="E439" s="163" t="s">
        <v>8684</v>
      </c>
      <c r="F439" s="163"/>
    </row>
    <row r="440" spans="1:6" x14ac:dyDescent="0.3">
      <c r="A440" s="163" t="s">
        <v>8150</v>
      </c>
      <c r="B440" s="167" t="s">
        <v>67</v>
      </c>
      <c r="C440" s="163" t="s">
        <v>8708</v>
      </c>
      <c r="D440" s="179">
        <v>6.3948930451338329E-2</v>
      </c>
      <c r="E440" s="163" t="s">
        <v>8684</v>
      </c>
      <c r="F440" s="163"/>
    </row>
    <row r="441" spans="1:6" x14ac:dyDescent="0.3">
      <c r="A441" s="163" t="s">
        <v>8150</v>
      </c>
      <c r="B441" s="167" t="s">
        <v>67</v>
      </c>
      <c r="C441" s="163" t="s">
        <v>8710</v>
      </c>
      <c r="D441" s="179">
        <v>0.1024750811961026</v>
      </c>
      <c r="E441" s="163" t="s">
        <v>8684</v>
      </c>
      <c r="F441" s="163"/>
    </row>
    <row r="442" spans="1:6" x14ac:dyDescent="0.3">
      <c r="A442" s="163" t="s">
        <v>8150</v>
      </c>
      <c r="B442" s="167" t="s">
        <v>67</v>
      </c>
      <c r="C442" s="163" t="s">
        <v>8711</v>
      </c>
      <c r="D442" s="179">
        <v>0.22398924851607119</v>
      </c>
      <c r="E442" s="163" t="s">
        <v>8684</v>
      </c>
      <c r="F442" s="163"/>
    </row>
    <row r="443" spans="1:6" x14ac:dyDescent="0.3">
      <c r="A443" s="163" t="s">
        <v>8150</v>
      </c>
      <c r="B443" s="167" t="s">
        <v>67</v>
      </c>
      <c r="C443" s="163" t="s">
        <v>8712</v>
      </c>
      <c r="D443" s="179">
        <v>0.1200582372046142</v>
      </c>
      <c r="E443" s="163" t="s">
        <v>8684</v>
      </c>
      <c r="F443" s="163"/>
    </row>
    <row r="444" spans="1:6" x14ac:dyDescent="0.3">
      <c r="A444" s="163" t="s">
        <v>8150</v>
      </c>
      <c r="B444" s="167" t="s">
        <v>67</v>
      </c>
      <c r="C444" s="163" t="s">
        <v>8713</v>
      </c>
      <c r="D444" s="179">
        <v>0.1200582372046142</v>
      </c>
      <c r="E444" s="163" t="s">
        <v>8684</v>
      </c>
      <c r="F444" s="163"/>
    </row>
    <row r="445" spans="1:6" x14ac:dyDescent="0.3">
      <c r="A445" s="163" t="s">
        <v>8150</v>
      </c>
      <c r="B445" s="167" t="s">
        <v>67</v>
      </c>
      <c r="C445" s="163" t="s">
        <v>8714</v>
      </c>
      <c r="D445" s="179">
        <v>0.15500055997312129</v>
      </c>
      <c r="E445" s="163" t="s">
        <v>8684</v>
      </c>
      <c r="F445" s="163"/>
    </row>
    <row r="446" spans="1:6" x14ac:dyDescent="0.3">
      <c r="A446" s="163" t="s">
        <v>8150</v>
      </c>
      <c r="B446" s="167" t="s">
        <v>67</v>
      </c>
      <c r="C446" s="163" t="s">
        <v>8715</v>
      </c>
      <c r="D446" s="179">
        <v>0.11053869414268119</v>
      </c>
      <c r="E446" s="163" t="s">
        <v>8684</v>
      </c>
      <c r="F446" s="163"/>
    </row>
    <row r="447" spans="1:6" x14ac:dyDescent="0.3">
      <c r="A447" t="s">
        <v>8150</v>
      </c>
      <c r="B447" s="149" t="s">
        <v>70</v>
      </c>
      <c r="C447" t="s">
        <v>8734</v>
      </c>
      <c r="D447" s="161">
        <v>2.3514851485148511E-2</v>
      </c>
      <c r="E447" t="s">
        <v>8684</v>
      </c>
    </row>
    <row r="448" spans="1:6" x14ac:dyDescent="0.3">
      <c r="A448" t="s">
        <v>8150</v>
      </c>
      <c r="B448" s="149" t="s">
        <v>70</v>
      </c>
      <c r="C448" t="s">
        <v>8725</v>
      </c>
      <c r="D448" s="161">
        <v>2.475247524752475E-2</v>
      </c>
      <c r="E448" t="s">
        <v>8684</v>
      </c>
    </row>
    <row r="449" spans="1:6" x14ac:dyDescent="0.3">
      <c r="A449" t="s">
        <v>8150</v>
      </c>
      <c r="B449" s="149" t="s">
        <v>70</v>
      </c>
      <c r="C449" t="s">
        <v>8716</v>
      </c>
      <c r="D449" s="161">
        <v>6.219059405940594E-2</v>
      </c>
      <c r="E449" t="s">
        <v>8684</v>
      </c>
    </row>
    <row r="450" spans="1:6" x14ac:dyDescent="0.3">
      <c r="A450" t="s">
        <v>8150</v>
      </c>
      <c r="B450" s="149" t="s">
        <v>70</v>
      </c>
      <c r="C450" t="s">
        <v>8739</v>
      </c>
      <c r="D450" s="161">
        <v>2.6608910891089112E-2</v>
      </c>
      <c r="E450" t="s">
        <v>8684</v>
      </c>
    </row>
    <row r="451" spans="1:6" x14ac:dyDescent="0.3">
      <c r="A451" t="s">
        <v>8150</v>
      </c>
      <c r="B451" s="149" t="s">
        <v>70</v>
      </c>
      <c r="C451" t="s">
        <v>8717</v>
      </c>
      <c r="D451" s="161">
        <v>3.9088283828382843E-2</v>
      </c>
      <c r="E451" t="s">
        <v>8684</v>
      </c>
    </row>
    <row r="452" spans="1:6" x14ac:dyDescent="0.3">
      <c r="A452" t="s">
        <v>8150</v>
      </c>
      <c r="B452" s="149" t="s">
        <v>70</v>
      </c>
      <c r="C452" t="s">
        <v>8718</v>
      </c>
      <c r="D452" s="161">
        <v>3.094059405940594E-2</v>
      </c>
      <c r="E452" t="s">
        <v>8684</v>
      </c>
      <c r="F452" t="s">
        <v>7812</v>
      </c>
    </row>
    <row r="453" spans="1:6" x14ac:dyDescent="0.3">
      <c r="A453" t="s">
        <v>8150</v>
      </c>
      <c r="B453" s="149" t="s">
        <v>70</v>
      </c>
      <c r="C453" t="s">
        <v>8726</v>
      </c>
      <c r="D453" s="161">
        <v>2.8981023102310231E-2</v>
      </c>
      <c r="E453" t="s">
        <v>8684</v>
      </c>
    </row>
    <row r="454" spans="1:6" x14ac:dyDescent="0.3">
      <c r="A454" t="s">
        <v>8150</v>
      </c>
      <c r="B454" s="149" t="s">
        <v>70</v>
      </c>
      <c r="C454" t="s">
        <v>8719</v>
      </c>
      <c r="D454" s="161">
        <v>0.22803217821782179</v>
      </c>
      <c r="E454" t="s">
        <v>8684</v>
      </c>
    </row>
    <row r="455" spans="1:6" x14ac:dyDescent="0.3">
      <c r="A455" t="s">
        <v>8150</v>
      </c>
      <c r="B455" s="149" t="s">
        <v>70</v>
      </c>
      <c r="C455" t="s">
        <v>8720</v>
      </c>
      <c r="D455" s="161">
        <v>0.1547029702970297</v>
      </c>
      <c r="E455" t="s">
        <v>8684</v>
      </c>
    </row>
    <row r="456" spans="1:6" x14ac:dyDescent="0.3">
      <c r="A456" t="s">
        <v>8150</v>
      </c>
      <c r="B456" s="149" t="s">
        <v>70</v>
      </c>
      <c r="C456" t="s">
        <v>8721</v>
      </c>
      <c r="D456" s="161">
        <v>7.7351485148514851E-2</v>
      </c>
      <c r="E456" t="s">
        <v>8684</v>
      </c>
    </row>
    <row r="457" spans="1:6" x14ac:dyDescent="0.3">
      <c r="A457" t="s">
        <v>8150</v>
      </c>
      <c r="B457" s="149" t="s">
        <v>70</v>
      </c>
      <c r="C457" t="s">
        <v>8722</v>
      </c>
      <c r="D457" s="161">
        <v>0.1160272277227723</v>
      </c>
      <c r="E457" t="s">
        <v>8684</v>
      </c>
    </row>
    <row r="458" spans="1:6" x14ac:dyDescent="0.3">
      <c r="A458" t="s">
        <v>8150</v>
      </c>
      <c r="B458" s="149" t="s">
        <v>70</v>
      </c>
      <c r="C458" t="s">
        <v>8723</v>
      </c>
      <c r="D458" s="161">
        <v>3.3003300330033E-2</v>
      </c>
      <c r="E458" t="s">
        <v>8684</v>
      </c>
    </row>
    <row r="459" spans="1:6" x14ac:dyDescent="0.3">
      <c r="A459" t="s">
        <v>8150</v>
      </c>
      <c r="B459" s="149" t="s">
        <v>70</v>
      </c>
      <c r="C459" t="s">
        <v>7909</v>
      </c>
      <c r="D459" s="161">
        <v>3.8675742574257432E-2</v>
      </c>
      <c r="E459" t="s">
        <v>8684</v>
      </c>
    </row>
    <row r="460" spans="1:6" x14ac:dyDescent="0.3">
      <c r="A460" t="s">
        <v>8150</v>
      </c>
      <c r="B460" s="149" t="s">
        <v>70</v>
      </c>
      <c r="C460" t="s">
        <v>8724</v>
      </c>
      <c r="D460" s="161">
        <v>0.1160272277227723</v>
      </c>
      <c r="E460" t="s">
        <v>8684</v>
      </c>
    </row>
    <row r="461" spans="1:6" x14ac:dyDescent="0.3">
      <c r="A461" s="163" t="s">
        <v>8150</v>
      </c>
      <c r="B461" s="167" t="s">
        <v>73</v>
      </c>
      <c r="C461" s="163" t="s">
        <v>8735</v>
      </c>
      <c r="D461" s="179">
        <v>0.1736651114567134</v>
      </c>
      <c r="E461" s="163" t="s">
        <v>8684</v>
      </c>
      <c r="F461" s="163"/>
    </row>
    <row r="462" spans="1:6" x14ac:dyDescent="0.3">
      <c r="A462" s="163" t="s">
        <v>8150</v>
      </c>
      <c r="B462" s="167" t="s">
        <v>73</v>
      </c>
      <c r="C462" s="163" t="s">
        <v>8708</v>
      </c>
      <c r="D462" s="179">
        <v>0.2071021254536029</v>
      </c>
      <c r="E462" s="163" t="s">
        <v>8684</v>
      </c>
      <c r="F462" s="163"/>
    </row>
    <row r="463" spans="1:6" x14ac:dyDescent="0.3">
      <c r="A463" s="163" t="s">
        <v>8150</v>
      </c>
      <c r="B463" s="167" t="s">
        <v>73</v>
      </c>
      <c r="C463" s="163" t="s">
        <v>8710</v>
      </c>
      <c r="D463" s="179">
        <v>0.27319854847071018</v>
      </c>
      <c r="E463" s="163" t="s">
        <v>8684</v>
      </c>
      <c r="F463" s="163"/>
    </row>
    <row r="464" spans="1:6" x14ac:dyDescent="0.3">
      <c r="A464" s="163" t="s">
        <v>8150</v>
      </c>
      <c r="B464" s="167" t="s">
        <v>73</v>
      </c>
      <c r="C464" s="163" t="s">
        <v>8717</v>
      </c>
      <c r="D464" s="179">
        <v>0.19828926905132199</v>
      </c>
      <c r="E464" s="163" t="s">
        <v>8684</v>
      </c>
      <c r="F464" s="163"/>
    </row>
    <row r="465" spans="1:6" x14ac:dyDescent="0.3">
      <c r="A465" s="163" t="s">
        <v>8150</v>
      </c>
      <c r="B465" s="167" t="s">
        <v>73</v>
      </c>
      <c r="C465" s="163" t="s">
        <v>8712</v>
      </c>
      <c r="D465" s="179">
        <v>0.14774494556765169</v>
      </c>
      <c r="E465" s="163" t="s">
        <v>8684</v>
      </c>
      <c r="F465" s="163"/>
    </row>
    <row r="466" spans="1:6" x14ac:dyDescent="0.3">
      <c r="A466" t="s">
        <v>8150</v>
      </c>
      <c r="B466" s="149" t="s">
        <v>76</v>
      </c>
      <c r="C466" t="s">
        <v>8734</v>
      </c>
      <c r="D466" s="161">
        <v>0.25510204081632648</v>
      </c>
      <c r="E466" t="s">
        <v>8684</v>
      </c>
    </row>
    <row r="467" spans="1:6" x14ac:dyDescent="0.3">
      <c r="A467" t="s">
        <v>8150</v>
      </c>
      <c r="B467" s="149" t="s">
        <v>76</v>
      </c>
      <c r="C467" t="s">
        <v>8719</v>
      </c>
      <c r="D467" s="161">
        <v>0.46938775510204078</v>
      </c>
      <c r="E467" t="s">
        <v>8684</v>
      </c>
    </row>
    <row r="468" spans="1:6" x14ac:dyDescent="0.3">
      <c r="A468" t="s">
        <v>8150</v>
      </c>
      <c r="B468" s="149" t="s">
        <v>76</v>
      </c>
      <c r="C468" t="s">
        <v>8722</v>
      </c>
      <c r="D468" s="161">
        <v>0.15306122448979589</v>
      </c>
      <c r="E468" t="s">
        <v>8684</v>
      </c>
    </row>
    <row r="469" spans="1:6" x14ac:dyDescent="0.3">
      <c r="A469" t="s">
        <v>8150</v>
      </c>
      <c r="B469" s="149" t="s">
        <v>76</v>
      </c>
      <c r="C469" t="s">
        <v>8723</v>
      </c>
      <c r="D469" s="161">
        <v>0.1224489795918367</v>
      </c>
      <c r="E469" t="s">
        <v>8684</v>
      </c>
    </row>
    <row r="470" spans="1:6" x14ac:dyDescent="0.3">
      <c r="A470" s="163" t="s">
        <v>8150</v>
      </c>
      <c r="B470" s="167" t="s">
        <v>113</v>
      </c>
      <c r="C470" s="163" t="s">
        <v>8734</v>
      </c>
      <c r="D470" s="179">
        <v>0.29292929292929287</v>
      </c>
      <c r="E470" s="163" t="s">
        <v>8684</v>
      </c>
      <c r="F470" s="163"/>
    </row>
    <row r="471" spans="1:6" x14ac:dyDescent="0.3">
      <c r="A471" s="163" t="s">
        <v>8150</v>
      </c>
      <c r="B471" s="167" t="s">
        <v>113</v>
      </c>
      <c r="C471" s="163" t="s">
        <v>8719</v>
      </c>
      <c r="D471" s="179">
        <v>0.33333333333333343</v>
      </c>
      <c r="E471" s="163" t="s">
        <v>8684</v>
      </c>
      <c r="F471" s="163"/>
    </row>
    <row r="472" spans="1:6" x14ac:dyDescent="0.3">
      <c r="A472" s="163" t="s">
        <v>8150</v>
      </c>
      <c r="B472" s="167" t="s">
        <v>113</v>
      </c>
      <c r="C472" s="163" t="s">
        <v>8723</v>
      </c>
      <c r="D472" s="179">
        <v>0.30303030303030298</v>
      </c>
      <c r="E472" s="163" t="s">
        <v>8684</v>
      </c>
      <c r="F472" s="163"/>
    </row>
    <row r="473" spans="1:6" x14ac:dyDescent="0.3">
      <c r="A473" s="163" t="s">
        <v>8150</v>
      </c>
      <c r="B473" s="167" t="s">
        <v>113</v>
      </c>
      <c r="C473" s="163" t="s">
        <v>8727</v>
      </c>
      <c r="D473" s="179">
        <v>7.0707070707070718E-2</v>
      </c>
      <c r="E473" s="163" t="s">
        <v>8684</v>
      </c>
      <c r="F473" s="163" t="s">
        <v>7812</v>
      </c>
    </row>
    <row r="474" spans="1:6" x14ac:dyDescent="0.3">
      <c r="A474" t="s">
        <v>8150</v>
      </c>
      <c r="B474" s="149" t="s">
        <v>8636</v>
      </c>
      <c r="C474" t="s">
        <v>8710</v>
      </c>
      <c r="D474" s="161">
        <v>5.6603773584905669E-2</v>
      </c>
      <c r="E474" t="s">
        <v>8684</v>
      </c>
    </row>
    <row r="475" spans="1:6" x14ac:dyDescent="0.3">
      <c r="A475" t="s">
        <v>8150</v>
      </c>
      <c r="B475" s="149" t="s">
        <v>8636</v>
      </c>
      <c r="C475" t="s">
        <v>8717</v>
      </c>
      <c r="D475" s="161">
        <v>5.6603773584905669E-2</v>
      </c>
      <c r="E475" t="s">
        <v>8684</v>
      </c>
    </row>
    <row r="476" spans="1:6" x14ac:dyDescent="0.3">
      <c r="A476" t="s">
        <v>8150</v>
      </c>
      <c r="B476" s="149" t="s">
        <v>8636</v>
      </c>
      <c r="C476" t="s">
        <v>8715</v>
      </c>
      <c r="D476" s="161">
        <v>0.88679245283018882</v>
      </c>
      <c r="E476" t="s">
        <v>8684</v>
      </c>
    </row>
    <row r="477" spans="1:6" x14ac:dyDescent="0.3">
      <c r="A477" s="163" t="s">
        <v>8656</v>
      </c>
      <c r="B477" s="167" t="s">
        <v>67</v>
      </c>
      <c r="C477" s="163" t="s">
        <v>8735</v>
      </c>
      <c r="D477" s="177">
        <v>7.7172153264975674E-2</v>
      </c>
      <c r="E477" s="163" t="s">
        <v>8684</v>
      </c>
      <c r="F477" s="163"/>
    </row>
    <row r="478" spans="1:6" x14ac:dyDescent="0.3">
      <c r="A478" s="163" t="s">
        <v>8656</v>
      </c>
      <c r="B478" s="167" t="s">
        <v>67</v>
      </c>
      <c r="C478" s="163" t="s">
        <v>8712</v>
      </c>
      <c r="D478" s="177">
        <v>0.153804641122504</v>
      </c>
      <c r="E478" s="163" t="s">
        <v>8684</v>
      </c>
      <c r="F478" s="163"/>
    </row>
    <row r="479" spans="1:6" x14ac:dyDescent="0.3">
      <c r="A479" s="163" t="s">
        <v>8656</v>
      </c>
      <c r="B479" s="167" t="s">
        <v>67</v>
      </c>
      <c r="C479" s="163" t="s">
        <v>8715</v>
      </c>
      <c r="D479" s="177">
        <v>0.7690232056125198</v>
      </c>
      <c r="E479" s="163" t="s">
        <v>8684</v>
      </c>
      <c r="F479" s="163"/>
    </row>
    <row r="480" spans="1:6" x14ac:dyDescent="0.3">
      <c r="A480" t="s">
        <v>8656</v>
      </c>
      <c r="B480" s="149" t="s">
        <v>70</v>
      </c>
      <c r="C480" t="s">
        <v>8734</v>
      </c>
      <c r="D480" s="161">
        <v>0.1020408163265306</v>
      </c>
      <c r="E480" t="s">
        <v>8684</v>
      </c>
    </row>
    <row r="481" spans="1:6" x14ac:dyDescent="0.3">
      <c r="A481" t="s">
        <v>8656</v>
      </c>
      <c r="B481" s="149" t="s">
        <v>70</v>
      </c>
      <c r="C481" t="s">
        <v>8716</v>
      </c>
      <c r="D481" s="161">
        <v>0.25510204081632648</v>
      </c>
      <c r="E481" t="s">
        <v>8684</v>
      </c>
    </row>
    <row r="482" spans="1:6" x14ac:dyDescent="0.3">
      <c r="A482" t="s">
        <v>8656</v>
      </c>
      <c r="B482" s="149" t="s">
        <v>70</v>
      </c>
      <c r="C482" t="s">
        <v>8717</v>
      </c>
      <c r="D482" s="161">
        <v>5.1020408163265307E-2</v>
      </c>
      <c r="E482" t="s">
        <v>8684</v>
      </c>
    </row>
    <row r="483" spans="1:6" x14ac:dyDescent="0.3">
      <c r="A483" t="s">
        <v>8656</v>
      </c>
      <c r="B483" s="149" t="s">
        <v>70</v>
      </c>
      <c r="C483" t="s">
        <v>8718</v>
      </c>
      <c r="D483" s="161">
        <v>4.0816326530612249E-2</v>
      </c>
      <c r="E483" t="s">
        <v>8684</v>
      </c>
      <c r="F483" t="s">
        <v>7812</v>
      </c>
    </row>
    <row r="484" spans="1:6" x14ac:dyDescent="0.3">
      <c r="A484" t="s">
        <v>8656</v>
      </c>
      <c r="B484" s="149" t="s">
        <v>70</v>
      </c>
      <c r="C484" t="s">
        <v>8719</v>
      </c>
      <c r="D484" s="161">
        <v>0.2040816326530612</v>
      </c>
      <c r="E484" t="s">
        <v>8684</v>
      </c>
    </row>
    <row r="485" spans="1:6" x14ac:dyDescent="0.3">
      <c r="A485" t="s">
        <v>8656</v>
      </c>
      <c r="B485" s="149" t="s">
        <v>70</v>
      </c>
      <c r="C485" t="s">
        <v>8721</v>
      </c>
      <c r="D485" s="161">
        <v>5.1020408163265307E-2</v>
      </c>
      <c r="E485" t="s">
        <v>8684</v>
      </c>
    </row>
    <row r="486" spans="1:6" x14ac:dyDescent="0.3">
      <c r="A486" t="s">
        <v>8656</v>
      </c>
      <c r="B486" s="149" t="s">
        <v>70</v>
      </c>
      <c r="C486" t="s">
        <v>8723</v>
      </c>
      <c r="D486" s="161">
        <v>0.24489795918367349</v>
      </c>
      <c r="E486" t="s">
        <v>8684</v>
      </c>
    </row>
    <row r="487" spans="1:6" x14ac:dyDescent="0.3">
      <c r="A487" t="s">
        <v>8656</v>
      </c>
      <c r="B487" s="149" t="s">
        <v>70</v>
      </c>
      <c r="C487" t="s">
        <v>8724</v>
      </c>
      <c r="D487" s="161">
        <v>5.1020408163265307E-2</v>
      </c>
      <c r="E487" t="s">
        <v>8684</v>
      </c>
    </row>
    <row r="488" spans="1:6" x14ac:dyDescent="0.3">
      <c r="A488" s="163" t="s">
        <v>8656</v>
      </c>
      <c r="B488" s="167" t="s">
        <v>73</v>
      </c>
      <c r="C488" s="163" t="s">
        <v>8735</v>
      </c>
      <c r="D488" s="177">
        <v>0.1831425598335068</v>
      </c>
      <c r="E488" s="163" t="s">
        <v>8684</v>
      </c>
      <c r="F488" s="163"/>
    </row>
    <row r="489" spans="1:6" x14ac:dyDescent="0.3">
      <c r="A489" s="163" t="s">
        <v>8656</v>
      </c>
      <c r="B489" s="167" t="s">
        <v>73</v>
      </c>
      <c r="C489" s="163" t="s">
        <v>8708</v>
      </c>
      <c r="D489" s="177">
        <v>0.1578217134928894</v>
      </c>
      <c r="E489" s="163" t="s">
        <v>8684</v>
      </c>
      <c r="F489" s="163" t="s">
        <v>7812</v>
      </c>
    </row>
    <row r="490" spans="1:6" x14ac:dyDescent="0.3">
      <c r="A490" s="163" t="s">
        <v>8656</v>
      </c>
      <c r="B490" s="167" t="s">
        <v>73</v>
      </c>
      <c r="C490" s="163" t="s">
        <v>8710</v>
      </c>
      <c r="D490" s="177">
        <v>0.23690600069372189</v>
      </c>
      <c r="E490" s="163" t="s">
        <v>8684</v>
      </c>
      <c r="F490" s="163" t="s">
        <v>7812</v>
      </c>
    </row>
    <row r="491" spans="1:6" x14ac:dyDescent="0.3">
      <c r="A491" s="163" t="s">
        <v>8656</v>
      </c>
      <c r="B491" s="167" t="s">
        <v>73</v>
      </c>
      <c r="C491" s="163" t="s">
        <v>8717</v>
      </c>
      <c r="D491" s="177">
        <v>0.1852237252861603</v>
      </c>
      <c r="E491" s="163" t="s">
        <v>8684</v>
      </c>
      <c r="F491" s="163"/>
    </row>
    <row r="492" spans="1:6" x14ac:dyDescent="0.3">
      <c r="A492" s="163" t="s">
        <v>8656</v>
      </c>
      <c r="B492" s="167" t="s">
        <v>73</v>
      </c>
      <c r="C492" s="163" t="s">
        <v>8712</v>
      </c>
      <c r="D492" s="177">
        <v>0.23690600069372189</v>
      </c>
      <c r="E492" s="163" t="s">
        <v>8684</v>
      </c>
      <c r="F492" s="163"/>
    </row>
    <row r="493" spans="1:6" x14ac:dyDescent="0.3">
      <c r="A493" t="s">
        <v>8656</v>
      </c>
      <c r="B493" s="149" t="s">
        <v>76</v>
      </c>
      <c r="C493" t="s">
        <v>8734</v>
      </c>
      <c r="D493" s="161">
        <v>0.25510204081632648</v>
      </c>
      <c r="E493" t="s">
        <v>8684</v>
      </c>
    </row>
    <row r="494" spans="1:6" x14ac:dyDescent="0.3">
      <c r="A494" t="s">
        <v>8656</v>
      </c>
      <c r="B494" s="149" t="s">
        <v>76</v>
      </c>
      <c r="C494" t="s">
        <v>8725</v>
      </c>
      <c r="D494" s="161">
        <v>5.1020408163265307E-2</v>
      </c>
      <c r="E494" t="s">
        <v>8684</v>
      </c>
    </row>
    <row r="495" spans="1:6" x14ac:dyDescent="0.3">
      <c r="A495" t="s">
        <v>8656</v>
      </c>
      <c r="B495" s="149" t="s">
        <v>76</v>
      </c>
      <c r="C495" t="s">
        <v>8719</v>
      </c>
      <c r="D495" s="161">
        <v>0.2040816326530612</v>
      </c>
      <c r="E495" t="s">
        <v>8684</v>
      </c>
    </row>
    <row r="496" spans="1:6" x14ac:dyDescent="0.3">
      <c r="A496" t="s">
        <v>8656</v>
      </c>
      <c r="B496" s="149" t="s">
        <v>76</v>
      </c>
      <c r="C496" t="s">
        <v>8723</v>
      </c>
      <c r="D496" s="161">
        <v>0.48979591836734693</v>
      </c>
      <c r="E496" t="s">
        <v>8684</v>
      </c>
    </row>
    <row r="497" spans="1:6" x14ac:dyDescent="0.3">
      <c r="A497" s="163" t="s">
        <v>8656</v>
      </c>
      <c r="B497" s="167" t="s">
        <v>113</v>
      </c>
      <c r="C497" s="163" t="s">
        <v>8734</v>
      </c>
      <c r="D497" s="177">
        <v>0.15151515151515149</v>
      </c>
      <c r="E497" s="163" t="s">
        <v>8684</v>
      </c>
      <c r="F497" s="163"/>
    </row>
    <row r="498" spans="1:6" x14ac:dyDescent="0.3">
      <c r="A498" s="163" t="s">
        <v>8656</v>
      </c>
      <c r="B498" s="167" t="s">
        <v>113</v>
      </c>
      <c r="C498" s="163" t="s">
        <v>8719</v>
      </c>
      <c r="D498" s="177">
        <v>0.37373737373737381</v>
      </c>
      <c r="E498" s="163" t="s">
        <v>8684</v>
      </c>
      <c r="F498" s="163"/>
    </row>
    <row r="499" spans="1:6" x14ac:dyDescent="0.3">
      <c r="A499" s="163" t="s">
        <v>8656</v>
      </c>
      <c r="B499" s="167" t="s">
        <v>113</v>
      </c>
      <c r="C499" s="163" t="s">
        <v>8723</v>
      </c>
      <c r="D499" s="177">
        <v>0.39393939393939398</v>
      </c>
      <c r="E499" s="163" t="s">
        <v>8684</v>
      </c>
      <c r="F499" s="163"/>
    </row>
    <row r="500" spans="1:6" x14ac:dyDescent="0.3">
      <c r="A500" s="163" t="s">
        <v>8656</v>
      </c>
      <c r="B500" s="167" t="s">
        <v>113</v>
      </c>
      <c r="C500" s="163" t="s">
        <v>8727</v>
      </c>
      <c r="D500" s="177">
        <v>8.0808080808080815E-2</v>
      </c>
      <c r="E500" s="163" t="s">
        <v>8684</v>
      </c>
      <c r="F500" s="163" t="s">
        <v>7812</v>
      </c>
    </row>
    <row r="501" spans="1:6" x14ac:dyDescent="0.3">
      <c r="A501" t="s">
        <v>8656</v>
      </c>
      <c r="B501" s="149" t="s">
        <v>8636</v>
      </c>
      <c r="C501" t="s">
        <v>8736</v>
      </c>
      <c r="D501" s="161">
        <v>5.4166666666666669E-2</v>
      </c>
      <c r="E501" t="s">
        <v>8684</v>
      </c>
    </row>
    <row r="502" spans="1:6" x14ac:dyDescent="0.3">
      <c r="A502" t="s">
        <v>8656</v>
      </c>
      <c r="B502" s="149" t="s">
        <v>8636</v>
      </c>
      <c r="C502" t="s">
        <v>8716</v>
      </c>
      <c r="D502" s="161">
        <v>5.4166666666666669E-2</v>
      </c>
      <c r="E502" t="s">
        <v>8684</v>
      </c>
    </row>
    <row r="503" spans="1:6" x14ac:dyDescent="0.3">
      <c r="A503" t="s">
        <v>8656</v>
      </c>
      <c r="B503" s="149" t="s">
        <v>8636</v>
      </c>
      <c r="C503" t="s">
        <v>8735</v>
      </c>
      <c r="D503" s="161">
        <v>4.1666666666666657E-2</v>
      </c>
      <c r="E503" t="s">
        <v>8684</v>
      </c>
    </row>
    <row r="504" spans="1:6" x14ac:dyDescent="0.3">
      <c r="A504" t="s">
        <v>8656</v>
      </c>
      <c r="B504" s="149" t="s">
        <v>8636</v>
      </c>
      <c r="C504" t="s">
        <v>8717</v>
      </c>
      <c r="D504" s="161">
        <v>0.05</v>
      </c>
      <c r="E504" t="s">
        <v>8684</v>
      </c>
    </row>
    <row r="505" spans="1:6" x14ac:dyDescent="0.3">
      <c r="A505" t="s">
        <v>8656</v>
      </c>
      <c r="B505" s="149" t="s">
        <v>8636</v>
      </c>
      <c r="C505" t="s">
        <v>8712</v>
      </c>
      <c r="D505" s="161">
        <v>8.3333333333333329E-2</v>
      </c>
      <c r="E505" t="s">
        <v>8684</v>
      </c>
    </row>
    <row r="506" spans="1:6" x14ac:dyDescent="0.3">
      <c r="A506" t="s">
        <v>8656</v>
      </c>
      <c r="B506" s="149" t="s">
        <v>8636</v>
      </c>
      <c r="C506" t="s">
        <v>8731</v>
      </c>
      <c r="D506" s="161">
        <v>0.16666666666666671</v>
      </c>
      <c r="E506" t="s">
        <v>8684</v>
      </c>
    </row>
    <row r="507" spans="1:6" x14ac:dyDescent="0.3">
      <c r="A507" t="s">
        <v>8656</v>
      </c>
      <c r="B507" s="149" t="s">
        <v>8636</v>
      </c>
      <c r="C507" t="s">
        <v>8732</v>
      </c>
      <c r="D507" s="161">
        <v>8.3333333333333329E-2</v>
      </c>
      <c r="E507" t="s">
        <v>8684</v>
      </c>
    </row>
    <row r="508" spans="1:6" x14ac:dyDescent="0.3">
      <c r="A508" t="s">
        <v>8656</v>
      </c>
      <c r="B508" s="149" t="s">
        <v>8636</v>
      </c>
      <c r="C508" t="s">
        <v>8737</v>
      </c>
      <c r="D508" s="161">
        <v>0.05</v>
      </c>
      <c r="E508" t="s">
        <v>8684</v>
      </c>
    </row>
    <row r="509" spans="1:6" x14ac:dyDescent="0.3">
      <c r="A509" t="s">
        <v>8656</v>
      </c>
      <c r="B509" s="149" t="s">
        <v>8636</v>
      </c>
      <c r="C509" t="s">
        <v>8715</v>
      </c>
      <c r="D509" s="161">
        <v>0.41666666666666657</v>
      </c>
      <c r="E509" t="s">
        <v>8684</v>
      </c>
    </row>
    <row r="510" spans="1:6" x14ac:dyDescent="0.3">
      <c r="A510" s="163" t="s">
        <v>8657</v>
      </c>
      <c r="B510" s="167" t="s">
        <v>67</v>
      </c>
      <c r="C510" s="163" t="s">
        <v>8736</v>
      </c>
      <c r="D510" s="177">
        <v>8.5187442852788786E-2</v>
      </c>
      <c r="E510" s="163" t="s">
        <v>8684</v>
      </c>
      <c r="F510" s="163"/>
    </row>
    <row r="511" spans="1:6" x14ac:dyDescent="0.3">
      <c r="A511" s="163" t="s">
        <v>8657</v>
      </c>
      <c r="B511" s="167" t="s">
        <v>67</v>
      </c>
      <c r="C511" s="163" t="s">
        <v>8716</v>
      </c>
      <c r="D511" s="177">
        <v>8.5187442852788786E-2</v>
      </c>
      <c r="E511" s="163" t="s">
        <v>8684</v>
      </c>
      <c r="F511" s="163"/>
    </row>
    <row r="512" spans="1:6" x14ac:dyDescent="0.3">
      <c r="A512" s="163" t="s">
        <v>8657</v>
      </c>
      <c r="B512" s="167" t="s">
        <v>67</v>
      </c>
      <c r="C512" s="163" t="s">
        <v>8717</v>
      </c>
      <c r="D512" s="177">
        <v>3.9622066443157578E-2</v>
      </c>
      <c r="E512" s="163" t="s">
        <v>8684</v>
      </c>
      <c r="F512" s="163"/>
    </row>
    <row r="513" spans="1:6" x14ac:dyDescent="0.3">
      <c r="A513" s="163" t="s">
        <v>8657</v>
      </c>
      <c r="B513" s="167" t="s">
        <v>67</v>
      </c>
      <c r="C513" s="163" t="s">
        <v>8711</v>
      </c>
      <c r="D513" s="177">
        <v>2.6516306004266989E-2</v>
      </c>
      <c r="E513" s="163" t="s">
        <v>8684</v>
      </c>
      <c r="F513" s="163"/>
    </row>
    <row r="514" spans="1:6" x14ac:dyDescent="0.3">
      <c r="A514" s="163" t="s">
        <v>8657</v>
      </c>
      <c r="B514" s="167" t="s">
        <v>67</v>
      </c>
      <c r="C514" s="163" t="s">
        <v>8712</v>
      </c>
      <c r="D514" s="177">
        <v>2.575434318805242E-2</v>
      </c>
      <c r="E514" s="163" t="s">
        <v>8684</v>
      </c>
      <c r="F514" s="163"/>
    </row>
    <row r="515" spans="1:6" x14ac:dyDescent="0.3">
      <c r="A515" s="163" t="s">
        <v>8657</v>
      </c>
      <c r="B515" s="167" t="s">
        <v>67</v>
      </c>
      <c r="C515" s="163" t="s">
        <v>8731</v>
      </c>
      <c r="D515" s="177">
        <v>0.26211520877781158</v>
      </c>
      <c r="E515" s="163" t="s">
        <v>8684</v>
      </c>
      <c r="F515" s="163"/>
    </row>
    <row r="516" spans="1:6" x14ac:dyDescent="0.3">
      <c r="A516" s="163" t="s">
        <v>8657</v>
      </c>
      <c r="B516" s="167" t="s">
        <v>67</v>
      </c>
      <c r="C516" s="163" t="s">
        <v>8732</v>
      </c>
      <c r="D516" s="177">
        <v>0.13105760438890579</v>
      </c>
      <c r="E516" s="163" t="s">
        <v>8684</v>
      </c>
      <c r="F516" s="163"/>
    </row>
    <row r="517" spans="1:6" x14ac:dyDescent="0.3">
      <c r="A517" s="163" t="s">
        <v>8657</v>
      </c>
      <c r="B517" s="167" t="s">
        <v>67</v>
      </c>
      <c r="C517" s="163" t="s">
        <v>8737</v>
      </c>
      <c r="D517" s="177">
        <v>7.8634562633343494E-2</v>
      </c>
      <c r="E517" s="163" t="s">
        <v>8684</v>
      </c>
      <c r="F517" s="163"/>
    </row>
    <row r="518" spans="1:6" x14ac:dyDescent="0.3">
      <c r="A518" s="163" t="s">
        <v>8657</v>
      </c>
      <c r="B518" s="167" t="s">
        <v>67</v>
      </c>
      <c r="C518" s="163" t="s">
        <v>8715</v>
      </c>
      <c r="D518" s="177">
        <v>0.26592502285888447</v>
      </c>
      <c r="E518" s="163" t="s">
        <v>8684</v>
      </c>
      <c r="F518" s="163"/>
    </row>
    <row r="519" spans="1:6" x14ac:dyDescent="0.3">
      <c r="A519" t="s">
        <v>8657</v>
      </c>
      <c r="B519" s="149" t="s">
        <v>70</v>
      </c>
      <c r="C519" t="s">
        <v>8725</v>
      </c>
      <c r="D519" s="161">
        <v>1.546766324094259E-2</v>
      </c>
      <c r="E519" t="s">
        <v>8684</v>
      </c>
    </row>
    <row r="520" spans="1:6" x14ac:dyDescent="0.3">
      <c r="A520" t="s">
        <v>8657</v>
      </c>
      <c r="B520" s="149" t="s">
        <v>70</v>
      </c>
      <c r="C520" t="s">
        <v>8740</v>
      </c>
      <c r="D520" s="161">
        <v>0.1388975397072563</v>
      </c>
      <c r="E520" t="s">
        <v>8684</v>
      </c>
    </row>
    <row r="521" spans="1:6" x14ac:dyDescent="0.3">
      <c r="A521" t="s">
        <v>8657</v>
      </c>
      <c r="B521" s="149" t="s">
        <v>70</v>
      </c>
      <c r="C521" t="s">
        <v>8739</v>
      </c>
      <c r="D521" s="161">
        <v>1.8789577494030939E-2</v>
      </c>
      <c r="E521" t="s">
        <v>8684</v>
      </c>
      <c r="F521" t="s">
        <v>7812</v>
      </c>
    </row>
    <row r="522" spans="1:6" x14ac:dyDescent="0.3">
      <c r="A522" t="s">
        <v>8657</v>
      </c>
      <c r="B522" s="149" t="s">
        <v>70</v>
      </c>
      <c r="C522" t="s">
        <v>8717</v>
      </c>
      <c r="D522" s="161">
        <v>2.9170559534932E-2</v>
      </c>
      <c r="E522" t="s">
        <v>8684</v>
      </c>
    </row>
    <row r="523" spans="1:6" x14ac:dyDescent="0.3">
      <c r="A523" t="s">
        <v>8657</v>
      </c>
      <c r="B523" s="149" t="s">
        <v>70</v>
      </c>
      <c r="C523" t="s">
        <v>8718</v>
      </c>
      <c r="D523" s="161">
        <v>7.785736530675802E-2</v>
      </c>
      <c r="E523" t="s">
        <v>8684</v>
      </c>
      <c r="F523" t="s">
        <v>7812</v>
      </c>
    </row>
    <row r="524" spans="1:6" x14ac:dyDescent="0.3">
      <c r="A524" t="s">
        <v>8657</v>
      </c>
      <c r="B524" s="149" t="s">
        <v>70</v>
      </c>
      <c r="C524" t="s">
        <v>8726</v>
      </c>
      <c r="D524" s="161">
        <v>2.5848645281843659E-2</v>
      </c>
      <c r="E524" t="s">
        <v>8684</v>
      </c>
    </row>
    <row r="525" spans="1:6" x14ac:dyDescent="0.3">
      <c r="A525" t="s">
        <v>8657</v>
      </c>
      <c r="B525" s="149" t="s">
        <v>70</v>
      </c>
      <c r="C525" t="s">
        <v>8719</v>
      </c>
      <c r="D525" s="161">
        <v>0.22589016921000729</v>
      </c>
      <c r="E525" t="s">
        <v>8684</v>
      </c>
    </row>
    <row r="526" spans="1:6" x14ac:dyDescent="0.3">
      <c r="A526" t="s">
        <v>8657</v>
      </c>
      <c r="B526" s="149" t="s">
        <v>70</v>
      </c>
      <c r="C526" t="s">
        <v>8720</v>
      </c>
      <c r="D526" s="161">
        <v>0.23357209592027409</v>
      </c>
      <c r="E526" t="s">
        <v>8684</v>
      </c>
    </row>
    <row r="527" spans="1:6" x14ac:dyDescent="0.3">
      <c r="A527" t="s">
        <v>8657</v>
      </c>
      <c r="B527" s="149" t="s">
        <v>70</v>
      </c>
      <c r="C527" t="s">
        <v>8721</v>
      </c>
      <c r="D527" s="161">
        <v>4.4742032596283607E-2</v>
      </c>
      <c r="E527" t="s">
        <v>8684</v>
      </c>
    </row>
    <row r="528" spans="1:6" x14ac:dyDescent="0.3">
      <c r="A528" t="s">
        <v>8657</v>
      </c>
      <c r="B528" s="149" t="s">
        <v>70</v>
      </c>
      <c r="C528" t="s">
        <v>8722</v>
      </c>
      <c r="D528" s="161">
        <v>0.10900031142946121</v>
      </c>
      <c r="E528" t="s">
        <v>8684</v>
      </c>
    </row>
    <row r="529" spans="1:6" x14ac:dyDescent="0.3">
      <c r="A529" t="s">
        <v>8657</v>
      </c>
      <c r="B529" s="149" t="s">
        <v>70</v>
      </c>
      <c r="C529" t="s">
        <v>8723</v>
      </c>
      <c r="D529" s="161">
        <v>2.636769438388871E-2</v>
      </c>
      <c r="E529" t="s">
        <v>8684</v>
      </c>
    </row>
    <row r="530" spans="1:6" x14ac:dyDescent="0.3">
      <c r="A530" t="s">
        <v>8657</v>
      </c>
      <c r="B530" s="149" t="s">
        <v>70</v>
      </c>
      <c r="C530" t="s">
        <v>7909</v>
      </c>
      <c r="D530" s="161">
        <v>3.892868265337901E-2</v>
      </c>
      <c r="E530" t="s">
        <v>8684</v>
      </c>
    </row>
    <row r="531" spans="1:6" x14ac:dyDescent="0.3">
      <c r="A531" t="s">
        <v>8657</v>
      </c>
      <c r="B531" s="149" t="s">
        <v>70</v>
      </c>
      <c r="C531" t="s">
        <v>8741</v>
      </c>
      <c r="D531" s="161">
        <v>1.55714730613516E-2</v>
      </c>
      <c r="E531" t="s">
        <v>8684</v>
      </c>
    </row>
    <row r="532" spans="1:6" x14ac:dyDescent="0.3">
      <c r="A532" s="163" t="s">
        <v>8657</v>
      </c>
      <c r="B532" s="167" t="s">
        <v>73</v>
      </c>
      <c r="C532" s="163" t="s">
        <v>8735</v>
      </c>
      <c r="D532" s="177">
        <v>0.1519699812382739</v>
      </c>
      <c r="E532" s="163" t="s">
        <v>8684</v>
      </c>
      <c r="F532" s="163"/>
    </row>
    <row r="533" spans="1:6" x14ac:dyDescent="0.3">
      <c r="A533" s="163" t="s">
        <v>8657</v>
      </c>
      <c r="B533" s="167" t="s">
        <v>73</v>
      </c>
      <c r="C533" s="163" t="s">
        <v>8708</v>
      </c>
      <c r="D533" s="177">
        <v>0.17417135709818629</v>
      </c>
      <c r="E533" s="163" t="s">
        <v>8684</v>
      </c>
      <c r="F533" s="163" t="s">
        <v>7812</v>
      </c>
    </row>
    <row r="534" spans="1:6" x14ac:dyDescent="0.3">
      <c r="A534" s="163" t="s">
        <v>8657</v>
      </c>
      <c r="B534" s="167" t="s">
        <v>73</v>
      </c>
      <c r="C534" s="163" t="s">
        <v>8710</v>
      </c>
      <c r="D534" s="177">
        <v>0.23233270794246391</v>
      </c>
      <c r="E534" s="163" t="s">
        <v>8684</v>
      </c>
      <c r="F534" s="163" t="s">
        <v>7812</v>
      </c>
    </row>
    <row r="535" spans="1:6" x14ac:dyDescent="0.3">
      <c r="A535" s="163" t="s">
        <v>8657</v>
      </c>
      <c r="B535" s="167" t="s">
        <v>73</v>
      </c>
      <c r="C535" s="163" t="s">
        <v>8717</v>
      </c>
      <c r="D535" s="177">
        <v>0.1829268292682926</v>
      </c>
      <c r="E535" s="163" t="s">
        <v>8684</v>
      </c>
      <c r="F535" s="163"/>
    </row>
    <row r="536" spans="1:6" x14ac:dyDescent="0.3">
      <c r="A536" s="163" t="s">
        <v>8657</v>
      </c>
      <c r="B536" s="167" t="s">
        <v>73</v>
      </c>
      <c r="C536" s="163" t="s">
        <v>8711</v>
      </c>
      <c r="D536" s="177">
        <v>8.7242026266416486E-2</v>
      </c>
      <c r="E536" s="163" t="s">
        <v>8684</v>
      </c>
      <c r="F536" s="163"/>
    </row>
    <row r="537" spans="1:6" x14ac:dyDescent="0.3">
      <c r="A537" s="163" t="s">
        <v>8657</v>
      </c>
      <c r="B537" s="167" t="s">
        <v>73</v>
      </c>
      <c r="C537" s="163" t="s">
        <v>8712</v>
      </c>
      <c r="D537" s="177">
        <v>0.17135709818636641</v>
      </c>
      <c r="E537" s="163" t="s">
        <v>8684</v>
      </c>
      <c r="F537" s="163"/>
    </row>
    <row r="538" spans="1:6" x14ac:dyDescent="0.3">
      <c r="A538" t="s">
        <v>8657</v>
      </c>
      <c r="B538" s="149" t="s">
        <v>76</v>
      </c>
      <c r="C538" t="s">
        <v>8734</v>
      </c>
      <c r="D538" s="161">
        <v>0.25510204081632648</v>
      </c>
      <c r="E538" t="s">
        <v>8684</v>
      </c>
    </row>
    <row r="539" spans="1:6" x14ac:dyDescent="0.3">
      <c r="A539" t="s">
        <v>8657</v>
      </c>
      <c r="B539" s="149" t="s">
        <v>76</v>
      </c>
      <c r="C539" t="s">
        <v>8725</v>
      </c>
      <c r="D539" s="161">
        <v>5.1020408163265307E-2</v>
      </c>
      <c r="E539" t="s">
        <v>8684</v>
      </c>
    </row>
    <row r="540" spans="1:6" x14ac:dyDescent="0.3">
      <c r="A540" t="s">
        <v>8657</v>
      </c>
      <c r="B540" s="149" t="s">
        <v>76</v>
      </c>
      <c r="C540" t="s">
        <v>8719</v>
      </c>
      <c r="D540" s="161">
        <v>0.30612244897959179</v>
      </c>
      <c r="E540" t="s">
        <v>8684</v>
      </c>
    </row>
    <row r="541" spans="1:6" x14ac:dyDescent="0.3">
      <c r="A541" t="s">
        <v>8657</v>
      </c>
      <c r="B541" s="149" t="s">
        <v>76</v>
      </c>
      <c r="C541" t="s">
        <v>8723</v>
      </c>
      <c r="D541" s="161">
        <v>0.38775510204081631</v>
      </c>
      <c r="E541" t="s">
        <v>8684</v>
      </c>
    </row>
    <row r="542" spans="1:6" x14ac:dyDescent="0.3">
      <c r="A542" s="163" t="s">
        <v>8657</v>
      </c>
      <c r="B542" s="167" t="s">
        <v>113</v>
      </c>
      <c r="C542" s="163" t="s">
        <v>8725</v>
      </c>
      <c r="D542" s="177">
        <v>8.0808080808080815E-2</v>
      </c>
      <c r="E542" s="163" t="s">
        <v>8684</v>
      </c>
      <c r="F542" s="163"/>
    </row>
    <row r="543" spans="1:6" x14ac:dyDescent="0.3">
      <c r="A543" s="163" t="s">
        <v>8657</v>
      </c>
      <c r="B543" s="167" t="s">
        <v>113</v>
      </c>
      <c r="C543" s="163" t="s">
        <v>8718</v>
      </c>
      <c r="D543" s="177">
        <v>6.0606060606060608E-2</v>
      </c>
      <c r="E543" s="163" t="s">
        <v>8684</v>
      </c>
      <c r="F543" s="163" t="s">
        <v>7812</v>
      </c>
    </row>
    <row r="544" spans="1:6" x14ac:dyDescent="0.3">
      <c r="A544" s="163" t="s">
        <v>8657</v>
      </c>
      <c r="B544" s="167" t="s">
        <v>113</v>
      </c>
      <c r="C544" s="163" t="s">
        <v>8726</v>
      </c>
      <c r="D544" s="177">
        <v>0.2121212121212121</v>
      </c>
      <c r="E544" s="163" t="s">
        <v>8684</v>
      </c>
      <c r="F544" s="163"/>
    </row>
    <row r="545" spans="1:6" x14ac:dyDescent="0.3">
      <c r="A545" s="163" t="s">
        <v>8657</v>
      </c>
      <c r="B545" s="167" t="s">
        <v>113</v>
      </c>
      <c r="C545" s="163" t="s">
        <v>8719</v>
      </c>
      <c r="D545" s="177">
        <v>7.0707070707070718E-2</v>
      </c>
      <c r="E545" s="163" t="s">
        <v>8684</v>
      </c>
      <c r="F545" s="163"/>
    </row>
    <row r="546" spans="1:6" x14ac:dyDescent="0.3">
      <c r="A546" s="163" t="s">
        <v>8657</v>
      </c>
      <c r="B546" s="167" t="s">
        <v>113</v>
      </c>
      <c r="C546" s="163" t="s">
        <v>8723</v>
      </c>
      <c r="D546" s="177">
        <v>0.50505050505050508</v>
      </c>
      <c r="E546" s="163" t="s">
        <v>8684</v>
      </c>
      <c r="F546" s="163"/>
    </row>
    <row r="547" spans="1:6" x14ac:dyDescent="0.3">
      <c r="A547" s="163" t="s">
        <v>8657</v>
      </c>
      <c r="B547" s="167" t="s">
        <v>113</v>
      </c>
      <c r="C547" s="163" t="s">
        <v>8727</v>
      </c>
      <c r="D547" s="177">
        <v>7.0707070707070718E-2</v>
      </c>
      <c r="E547" s="163" t="s">
        <v>8684</v>
      </c>
      <c r="F547" s="163" t="s">
        <v>7812</v>
      </c>
    </row>
    <row r="548" spans="1:6" x14ac:dyDescent="0.3">
      <c r="A548" t="s">
        <v>8657</v>
      </c>
      <c r="B548" s="149" t="s">
        <v>8636</v>
      </c>
      <c r="C548" t="s">
        <v>8735</v>
      </c>
      <c r="D548" s="161">
        <v>4.8851978505129463E-2</v>
      </c>
      <c r="E548" t="s">
        <v>8684</v>
      </c>
    </row>
    <row r="549" spans="1:6" x14ac:dyDescent="0.3">
      <c r="A549" t="s">
        <v>8657</v>
      </c>
      <c r="B549" s="149" t="s">
        <v>8636</v>
      </c>
      <c r="C549" t="s">
        <v>8717</v>
      </c>
      <c r="D549" s="161">
        <v>7.4255007327796788E-2</v>
      </c>
      <c r="E549" t="s">
        <v>8684</v>
      </c>
    </row>
    <row r="550" spans="1:6" x14ac:dyDescent="0.3">
      <c r="A550" t="s">
        <v>8657</v>
      </c>
      <c r="B550" s="149" t="s">
        <v>8636</v>
      </c>
      <c r="C550" t="s">
        <v>8711</v>
      </c>
      <c r="D550" s="161">
        <v>7.3277967757694185E-2</v>
      </c>
      <c r="E550" t="s">
        <v>8684</v>
      </c>
    </row>
    <row r="551" spans="1:6" x14ac:dyDescent="0.3">
      <c r="A551" t="s">
        <v>8657</v>
      </c>
      <c r="B551" s="149" t="s">
        <v>8636</v>
      </c>
      <c r="C551" t="s">
        <v>8712</v>
      </c>
      <c r="D551" s="161">
        <v>7.0835368832437712E-2</v>
      </c>
      <c r="E551" t="s">
        <v>8684</v>
      </c>
    </row>
    <row r="552" spans="1:6" x14ac:dyDescent="0.3">
      <c r="A552" t="s">
        <v>8657</v>
      </c>
      <c r="B552" s="149" t="s">
        <v>8636</v>
      </c>
      <c r="C552" t="s">
        <v>8715</v>
      </c>
      <c r="D552" s="161">
        <v>0.73277967757694196</v>
      </c>
      <c r="E552" t="s">
        <v>8684</v>
      </c>
    </row>
    <row r="553" spans="1:6" x14ac:dyDescent="0.3">
      <c r="A553" s="163" t="s">
        <v>8154</v>
      </c>
      <c r="B553" s="167" t="s">
        <v>67</v>
      </c>
      <c r="C553" s="163" t="s">
        <v>8728</v>
      </c>
      <c r="D553" s="177">
        <v>0.12894736842105259</v>
      </c>
      <c r="E553" s="163" t="s">
        <v>8684</v>
      </c>
      <c r="F553" s="163" t="s">
        <v>7812</v>
      </c>
    </row>
    <row r="554" spans="1:6" x14ac:dyDescent="0.3">
      <c r="A554" s="163" t="s">
        <v>8154</v>
      </c>
      <c r="B554" s="167" t="s">
        <v>67</v>
      </c>
      <c r="C554" s="163" t="s">
        <v>8708</v>
      </c>
      <c r="D554" s="177">
        <v>0.1033684210526316</v>
      </c>
      <c r="E554" s="163" t="s">
        <v>8684</v>
      </c>
      <c r="F554" s="163" t="s">
        <v>7812</v>
      </c>
    </row>
    <row r="555" spans="1:6" x14ac:dyDescent="0.3">
      <c r="A555" s="163" t="s">
        <v>8154</v>
      </c>
      <c r="B555" s="167" t="s">
        <v>67</v>
      </c>
      <c r="C555" s="163" t="s">
        <v>8709</v>
      </c>
      <c r="D555" s="177">
        <v>5.2526315789473678E-2</v>
      </c>
      <c r="E555" s="163" t="s">
        <v>8684</v>
      </c>
      <c r="F555" s="163" t="s">
        <v>7812</v>
      </c>
    </row>
    <row r="556" spans="1:6" x14ac:dyDescent="0.3">
      <c r="A556" s="163" t="s">
        <v>8154</v>
      </c>
      <c r="B556" s="167" t="s">
        <v>67</v>
      </c>
      <c r="C556" s="163" t="s">
        <v>8710</v>
      </c>
      <c r="D556" s="177">
        <v>0.21557894736842109</v>
      </c>
      <c r="E556" s="163" t="s">
        <v>8684</v>
      </c>
      <c r="F556" s="163" t="s">
        <v>7812</v>
      </c>
    </row>
    <row r="557" spans="1:6" x14ac:dyDescent="0.3">
      <c r="A557" s="163" t="s">
        <v>8154</v>
      </c>
      <c r="B557" s="167" t="s">
        <v>67</v>
      </c>
      <c r="C557" s="163" t="s">
        <v>8711</v>
      </c>
      <c r="D557" s="177">
        <v>0.1723157894736842</v>
      </c>
      <c r="E557" s="163" t="s">
        <v>8684</v>
      </c>
      <c r="F557" s="163"/>
    </row>
    <row r="558" spans="1:6" x14ac:dyDescent="0.3">
      <c r="A558" s="163" t="s">
        <v>8154</v>
      </c>
      <c r="B558" s="167" t="s">
        <v>67</v>
      </c>
      <c r="C558" s="163" t="s">
        <v>8714</v>
      </c>
      <c r="D558" s="177">
        <v>0.22736842105263161</v>
      </c>
      <c r="E558" s="163" t="s">
        <v>8684</v>
      </c>
      <c r="F558" s="163"/>
    </row>
    <row r="559" spans="1:6" x14ac:dyDescent="0.3">
      <c r="A559" s="163" t="s">
        <v>8154</v>
      </c>
      <c r="B559" s="167" t="s">
        <v>67</v>
      </c>
      <c r="C559" s="163" t="s">
        <v>8715</v>
      </c>
      <c r="D559" s="177">
        <v>9.9894736842105272E-2</v>
      </c>
      <c r="E559" s="163" t="s">
        <v>8684</v>
      </c>
      <c r="F559" s="163"/>
    </row>
    <row r="560" spans="1:6" x14ac:dyDescent="0.3">
      <c r="A560" t="s">
        <v>8154</v>
      </c>
      <c r="B560" s="149" t="s">
        <v>70</v>
      </c>
      <c r="C560" t="s">
        <v>8734</v>
      </c>
      <c r="D560" s="161">
        <v>4.0816326530612249E-2</v>
      </c>
      <c r="E560" t="s">
        <v>8684</v>
      </c>
    </row>
    <row r="561" spans="1:6" x14ac:dyDescent="0.3">
      <c r="A561" t="s">
        <v>8154</v>
      </c>
      <c r="B561" s="149" t="s">
        <v>70</v>
      </c>
      <c r="C561" t="s">
        <v>8716</v>
      </c>
      <c r="D561" s="161">
        <v>0.25510204081632648</v>
      </c>
      <c r="E561" t="s">
        <v>8684</v>
      </c>
    </row>
    <row r="562" spans="1:6" x14ac:dyDescent="0.3">
      <c r="A562" t="s">
        <v>8154</v>
      </c>
      <c r="B562" s="149" t="s">
        <v>70</v>
      </c>
      <c r="C562" t="s">
        <v>8717</v>
      </c>
      <c r="D562" s="161">
        <v>5.1020408163265307E-2</v>
      </c>
      <c r="E562" t="s">
        <v>8684</v>
      </c>
    </row>
    <row r="563" spans="1:6" x14ac:dyDescent="0.3">
      <c r="A563" t="s">
        <v>8154</v>
      </c>
      <c r="B563" s="149" t="s">
        <v>70</v>
      </c>
      <c r="C563" t="s">
        <v>8718</v>
      </c>
      <c r="D563" s="161">
        <v>5.1020408163265307E-2</v>
      </c>
      <c r="E563" t="s">
        <v>8684</v>
      </c>
      <c r="F563" t="s">
        <v>7812</v>
      </c>
    </row>
    <row r="564" spans="1:6" x14ac:dyDescent="0.3">
      <c r="A564" t="s">
        <v>8154</v>
      </c>
      <c r="B564" s="149" t="s">
        <v>70</v>
      </c>
      <c r="C564" t="s">
        <v>8719</v>
      </c>
      <c r="D564" s="161">
        <v>0.24489795918367349</v>
      </c>
      <c r="E564" t="s">
        <v>8684</v>
      </c>
    </row>
    <row r="565" spans="1:6" x14ac:dyDescent="0.3">
      <c r="A565" t="s">
        <v>8154</v>
      </c>
      <c r="B565" s="149" t="s">
        <v>70</v>
      </c>
      <c r="C565" t="s">
        <v>8721</v>
      </c>
      <c r="D565" s="161">
        <v>0.2040816326530612</v>
      </c>
      <c r="E565" t="s">
        <v>8684</v>
      </c>
    </row>
    <row r="566" spans="1:6" x14ac:dyDescent="0.3">
      <c r="A566" t="s">
        <v>8154</v>
      </c>
      <c r="B566" s="149" t="s">
        <v>70</v>
      </c>
      <c r="C566" t="s">
        <v>8724</v>
      </c>
      <c r="D566" s="161">
        <v>0.15306122448979589</v>
      </c>
      <c r="E566" t="s">
        <v>8684</v>
      </c>
    </row>
    <row r="567" spans="1:6" x14ac:dyDescent="0.3">
      <c r="A567" s="163" t="s">
        <v>8154</v>
      </c>
      <c r="B567" s="167" t="s">
        <v>73</v>
      </c>
      <c r="C567" s="163" t="s">
        <v>8728</v>
      </c>
      <c r="D567" s="177">
        <v>0.12894736842105259</v>
      </c>
      <c r="E567" s="163" t="s">
        <v>8684</v>
      </c>
      <c r="F567" s="163" t="s">
        <v>7812</v>
      </c>
    </row>
    <row r="568" spans="1:6" x14ac:dyDescent="0.3">
      <c r="A568" s="163" t="s">
        <v>8154</v>
      </c>
      <c r="B568" s="167" t="s">
        <v>73</v>
      </c>
      <c r="C568" s="163" t="s">
        <v>8708</v>
      </c>
      <c r="D568" s="177">
        <v>0.1033684210526316</v>
      </c>
      <c r="E568" s="163" t="s">
        <v>8684</v>
      </c>
      <c r="F568" s="163" t="s">
        <v>7812</v>
      </c>
    </row>
    <row r="569" spans="1:6" x14ac:dyDescent="0.3">
      <c r="A569" s="163" t="s">
        <v>8154</v>
      </c>
      <c r="B569" s="167" t="s">
        <v>73</v>
      </c>
      <c r="C569" s="163" t="s">
        <v>8709</v>
      </c>
      <c r="D569" s="177">
        <v>5.2526315789473678E-2</v>
      </c>
      <c r="E569" s="163" t="s">
        <v>8684</v>
      </c>
      <c r="F569" s="163" t="s">
        <v>7812</v>
      </c>
    </row>
    <row r="570" spans="1:6" x14ac:dyDescent="0.3">
      <c r="A570" s="163" t="s">
        <v>8154</v>
      </c>
      <c r="B570" s="167" t="s">
        <v>73</v>
      </c>
      <c r="C570" s="163" t="s">
        <v>8710</v>
      </c>
      <c r="D570" s="177">
        <v>0.21557894736842109</v>
      </c>
      <c r="E570" s="163" t="s">
        <v>8684</v>
      </c>
      <c r="F570" s="163" t="s">
        <v>7812</v>
      </c>
    </row>
    <row r="571" spans="1:6" x14ac:dyDescent="0.3">
      <c r="A571" s="163" t="s">
        <v>8154</v>
      </c>
      <c r="B571" s="167" t="s">
        <v>73</v>
      </c>
      <c r="C571" s="163" t="s">
        <v>8711</v>
      </c>
      <c r="D571" s="177">
        <v>0.1723157894736842</v>
      </c>
      <c r="E571" s="163" t="s">
        <v>8684</v>
      </c>
      <c r="F571" s="163"/>
    </row>
    <row r="572" spans="1:6" x14ac:dyDescent="0.3">
      <c r="A572" s="163" t="s">
        <v>8154</v>
      </c>
      <c r="B572" s="167" t="s">
        <v>73</v>
      </c>
      <c r="C572" s="163" t="s">
        <v>8714</v>
      </c>
      <c r="D572" s="177">
        <v>0.22736842105263161</v>
      </c>
      <c r="E572" s="163" t="s">
        <v>8684</v>
      </c>
      <c r="F572" s="163"/>
    </row>
    <row r="573" spans="1:6" x14ac:dyDescent="0.3">
      <c r="A573" s="163" t="s">
        <v>8154</v>
      </c>
      <c r="B573" s="167" t="s">
        <v>73</v>
      </c>
      <c r="C573" s="163" t="s">
        <v>8715</v>
      </c>
      <c r="D573" s="177">
        <v>9.9894736842105272E-2</v>
      </c>
      <c r="E573" s="163" t="s">
        <v>8684</v>
      </c>
      <c r="F573" s="163"/>
    </row>
    <row r="574" spans="1:6" x14ac:dyDescent="0.3">
      <c r="A574" t="s">
        <v>8154</v>
      </c>
      <c r="B574" s="149" t="s">
        <v>113</v>
      </c>
      <c r="C574" t="s">
        <v>8734</v>
      </c>
      <c r="D574" s="161">
        <v>0.20202020202020199</v>
      </c>
      <c r="E574" t="s">
        <v>8684</v>
      </c>
    </row>
    <row r="575" spans="1:6" x14ac:dyDescent="0.3">
      <c r="A575" t="s">
        <v>8154</v>
      </c>
      <c r="B575" s="149" t="s">
        <v>113</v>
      </c>
      <c r="C575" t="s">
        <v>8719</v>
      </c>
      <c r="D575" s="161">
        <v>0.32323232323232332</v>
      </c>
      <c r="E575" t="s">
        <v>8684</v>
      </c>
    </row>
    <row r="576" spans="1:6" x14ac:dyDescent="0.3">
      <c r="A576" t="s">
        <v>8154</v>
      </c>
      <c r="B576" s="149" t="s">
        <v>113</v>
      </c>
      <c r="C576" t="s">
        <v>8723</v>
      </c>
      <c r="D576" s="161">
        <v>0.30303030303030298</v>
      </c>
      <c r="E576" t="s">
        <v>8684</v>
      </c>
    </row>
    <row r="577" spans="1:6" x14ac:dyDescent="0.3">
      <c r="A577" t="s">
        <v>8154</v>
      </c>
      <c r="B577" s="149" t="s">
        <v>113</v>
      </c>
      <c r="C577" t="s">
        <v>8727</v>
      </c>
      <c r="D577" s="161">
        <v>7.0707070707070718E-2</v>
      </c>
      <c r="E577" t="s">
        <v>8684</v>
      </c>
      <c r="F577" t="s">
        <v>7812</v>
      </c>
    </row>
    <row r="578" spans="1:6" x14ac:dyDescent="0.3">
      <c r="A578" t="s">
        <v>8154</v>
      </c>
      <c r="B578" s="149" t="s">
        <v>113</v>
      </c>
      <c r="C578" t="s">
        <v>8738</v>
      </c>
      <c r="D578" s="161">
        <v>0.10101010101010099</v>
      </c>
      <c r="E578" t="s">
        <v>8684</v>
      </c>
    </row>
    <row r="579" spans="1:6" x14ac:dyDescent="0.3">
      <c r="A579" s="163" t="s">
        <v>8154</v>
      </c>
      <c r="B579" s="167" t="s">
        <v>8636</v>
      </c>
      <c r="C579" s="163" t="s">
        <v>8728</v>
      </c>
      <c r="D579" s="177">
        <v>0.12894736842105259</v>
      </c>
      <c r="E579" s="163" t="s">
        <v>8684</v>
      </c>
      <c r="F579" s="163" t="s">
        <v>7812</v>
      </c>
    </row>
    <row r="580" spans="1:6" x14ac:dyDescent="0.3">
      <c r="A580" s="163" t="s">
        <v>8154</v>
      </c>
      <c r="B580" s="167" t="s">
        <v>8636</v>
      </c>
      <c r="C580" s="163" t="s">
        <v>8708</v>
      </c>
      <c r="D580" s="177">
        <v>0.1033684210526316</v>
      </c>
      <c r="E580" s="163" t="s">
        <v>8684</v>
      </c>
      <c r="F580" s="163" t="s">
        <v>7812</v>
      </c>
    </row>
    <row r="581" spans="1:6" x14ac:dyDescent="0.3">
      <c r="A581" s="163" t="s">
        <v>8154</v>
      </c>
      <c r="B581" s="167" t="s">
        <v>8636</v>
      </c>
      <c r="C581" s="163" t="s">
        <v>8709</v>
      </c>
      <c r="D581" s="177">
        <v>5.2526315789473678E-2</v>
      </c>
      <c r="E581" s="163" t="s">
        <v>8684</v>
      </c>
      <c r="F581" s="163" t="s">
        <v>7812</v>
      </c>
    </row>
    <row r="582" spans="1:6" x14ac:dyDescent="0.3">
      <c r="A582" s="163" t="s">
        <v>8154</v>
      </c>
      <c r="B582" s="167" t="s">
        <v>8636</v>
      </c>
      <c r="C582" s="163" t="s">
        <v>8710</v>
      </c>
      <c r="D582" s="177">
        <v>0.21557894736842109</v>
      </c>
      <c r="E582" s="163" t="s">
        <v>8684</v>
      </c>
      <c r="F582" s="163" t="s">
        <v>7812</v>
      </c>
    </row>
    <row r="583" spans="1:6" x14ac:dyDescent="0.3">
      <c r="A583" s="163" t="s">
        <v>8154</v>
      </c>
      <c r="B583" s="167" t="s">
        <v>8636</v>
      </c>
      <c r="C583" s="163" t="s">
        <v>8711</v>
      </c>
      <c r="D583" s="177">
        <v>0.1723157894736842</v>
      </c>
      <c r="E583" s="163" t="s">
        <v>8684</v>
      </c>
      <c r="F583" s="163"/>
    </row>
    <row r="584" spans="1:6" x14ac:dyDescent="0.3">
      <c r="A584" s="163" t="s">
        <v>8154</v>
      </c>
      <c r="B584" s="167" t="s">
        <v>8636</v>
      </c>
      <c r="C584" s="163" t="s">
        <v>8714</v>
      </c>
      <c r="D584" s="177">
        <v>0.22736842105263161</v>
      </c>
      <c r="E584" s="163" t="s">
        <v>8684</v>
      </c>
      <c r="F584" s="163"/>
    </row>
    <row r="585" spans="1:6" x14ac:dyDescent="0.3">
      <c r="A585" s="163" t="s">
        <v>8154</v>
      </c>
      <c r="B585" s="167" t="s">
        <v>8636</v>
      </c>
      <c r="C585" s="163" t="s">
        <v>8715</v>
      </c>
      <c r="D585" s="177">
        <v>9.9894736842105272E-2</v>
      </c>
      <c r="E585" s="163" t="s">
        <v>8684</v>
      </c>
      <c r="F585" s="163"/>
    </row>
    <row r="586" spans="1:6" x14ac:dyDescent="0.3">
      <c r="A586" t="s">
        <v>8161</v>
      </c>
      <c r="B586" s="149" t="s">
        <v>67</v>
      </c>
      <c r="C586" t="s">
        <v>8728</v>
      </c>
      <c r="D586" s="161">
        <v>5.4802389705882339E-2</v>
      </c>
      <c r="E586" t="s">
        <v>8684</v>
      </c>
      <c r="F586" t="s">
        <v>7812</v>
      </c>
    </row>
    <row r="587" spans="1:6" x14ac:dyDescent="0.3">
      <c r="A587" t="s">
        <v>8161</v>
      </c>
      <c r="B587" s="149" t="s">
        <v>67</v>
      </c>
      <c r="C587" t="s">
        <v>8708</v>
      </c>
      <c r="D587" s="161">
        <v>4.3198529411764691E-2</v>
      </c>
      <c r="E587" t="s">
        <v>8684</v>
      </c>
      <c r="F587" t="s">
        <v>7812</v>
      </c>
    </row>
    <row r="588" spans="1:6" x14ac:dyDescent="0.3">
      <c r="A588" t="s">
        <v>8161</v>
      </c>
      <c r="B588" s="149" t="s">
        <v>67</v>
      </c>
      <c r="C588" t="s">
        <v>8729</v>
      </c>
      <c r="D588" s="161">
        <v>7.8929227941176461E-2</v>
      </c>
      <c r="E588" t="s">
        <v>8684</v>
      </c>
      <c r="F588" t="s">
        <v>7812</v>
      </c>
    </row>
    <row r="589" spans="1:6" x14ac:dyDescent="0.3">
      <c r="A589" t="s">
        <v>8161</v>
      </c>
      <c r="B589" s="149" t="s">
        <v>67</v>
      </c>
      <c r="C589" t="s">
        <v>8709</v>
      </c>
      <c r="D589" s="161">
        <v>4.147518382352941E-2</v>
      </c>
      <c r="E589" t="s">
        <v>8684</v>
      </c>
      <c r="F589" t="s">
        <v>7812</v>
      </c>
    </row>
    <row r="590" spans="1:6" x14ac:dyDescent="0.3">
      <c r="A590" t="s">
        <v>8161</v>
      </c>
      <c r="B590" s="149" t="s">
        <v>67</v>
      </c>
      <c r="C590" t="s">
        <v>8730</v>
      </c>
      <c r="D590" s="161">
        <v>9.0303308823529424E-2</v>
      </c>
      <c r="E590" t="s">
        <v>8684</v>
      </c>
      <c r="F590" t="s">
        <v>7812</v>
      </c>
    </row>
    <row r="591" spans="1:6" x14ac:dyDescent="0.3">
      <c r="A591" t="s">
        <v>8161</v>
      </c>
      <c r="B591" s="149" t="s">
        <v>67</v>
      </c>
      <c r="C591" t="s">
        <v>8710</v>
      </c>
      <c r="D591" s="161">
        <v>4.8943014705882353E-2</v>
      </c>
      <c r="E591" t="s">
        <v>8684</v>
      </c>
      <c r="F591" t="s">
        <v>7812</v>
      </c>
    </row>
    <row r="592" spans="1:6" x14ac:dyDescent="0.3">
      <c r="A592" t="s">
        <v>8161</v>
      </c>
      <c r="B592" s="149" t="s">
        <v>67</v>
      </c>
      <c r="C592" t="s">
        <v>8717</v>
      </c>
      <c r="D592" s="161">
        <v>2.1599264705882349E-2</v>
      </c>
      <c r="E592" t="s">
        <v>8684</v>
      </c>
    </row>
    <row r="593" spans="1:6" x14ac:dyDescent="0.3">
      <c r="A593" t="s">
        <v>8161</v>
      </c>
      <c r="B593" s="149" t="s">
        <v>67</v>
      </c>
      <c r="C593" t="s">
        <v>8711</v>
      </c>
      <c r="D593" s="161">
        <v>0.11500459558823529</v>
      </c>
      <c r="E593" t="s">
        <v>8684</v>
      </c>
    </row>
    <row r="594" spans="1:6" x14ac:dyDescent="0.3">
      <c r="A594" t="s">
        <v>8161</v>
      </c>
      <c r="B594" s="149" t="s">
        <v>67</v>
      </c>
      <c r="C594" t="s">
        <v>8712</v>
      </c>
      <c r="D594" s="161">
        <v>0.11167279411764711</v>
      </c>
      <c r="E594" t="s">
        <v>8684</v>
      </c>
    </row>
    <row r="595" spans="1:6" x14ac:dyDescent="0.3">
      <c r="A595" t="s">
        <v>8161</v>
      </c>
      <c r="B595" s="149" t="s">
        <v>67</v>
      </c>
      <c r="C595" t="s">
        <v>8731</v>
      </c>
      <c r="D595" s="161">
        <v>5.7444852941176468E-2</v>
      </c>
      <c r="E595" t="s">
        <v>8684</v>
      </c>
    </row>
    <row r="596" spans="1:6" x14ac:dyDescent="0.3">
      <c r="A596" t="s">
        <v>8161</v>
      </c>
      <c r="B596" s="149" t="s">
        <v>67</v>
      </c>
      <c r="C596" t="s">
        <v>8713</v>
      </c>
      <c r="D596" s="161">
        <v>0.11167279411764711</v>
      </c>
      <c r="E596" t="s">
        <v>8684</v>
      </c>
    </row>
    <row r="597" spans="1:6" x14ac:dyDescent="0.3">
      <c r="A597" t="s">
        <v>8161</v>
      </c>
      <c r="B597" s="149" t="s">
        <v>67</v>
      </c>
      <c r="C597" t="s">
        <v>8732</v>
      </c>
      <c r="D597" s="161">
        <v>2.297794117647059E-2</v>
      </c>
      <c r="E597" t="s">
        <v>8684</v>
      </c>
    </row>
    <row r="598" spans="1:6" x14ac:dyDescent="0.3">
      <c r="A598" t="s">
        <v>8161</v>
      </c>
      <c r="B598" s="149" t="s">
        <v>67</v>
      </c>
      <c r="C598" t="s">
        <v>7909</v>
      </c>
      <c r="D598" s="161">
        <v>3.2973345588235288E-2</v>
      </c>
      <c r="E598" t="s">
        <v>8684</v>
      </c>
    </row>
    <row r="599" spans="1:6" x14ac:dyDescent="0.3">
      <c r="A599" t="s">
        <v>8161</v>
      </c>
      <c r="B599" s="149" t="s">
        <v>67</v>
      </c>
      <c r="C599" t="s">
        <v>8714</v>
      </c>
      <c r="D599" s="161">
        <v>9.122242647058823E-2</v>
      </c>
      <c r="E599" t="s">
        <v>8684</v>
      </c>
    </row>
    <row r="600" spans="1:6" x14ac:dyDescent="0.3">
      <c r="A600" t="s">
        <v>8161</v>
      </c>
      <c r="B600" s="149" t="s">
        <v>67</v>
      </c>
      <c r="C600" t="s">
        <v>8715</v>
      </c>
      <c r="D600" s="161">
        <v>7.7665441176470576E-2</v>
      </c>
      <c r="E600" t="s">
        <v>8684</v>
      </c>
    </row>
    <row r="601" spans="1:6" x14ac:dyDescent="0.3">
      <c r="A601" s="163" t="s">
        <v>8161</v>
      </c>
      <c r="B601" s="167" t="s">
        <v>70</v>
      </c>
      <c r="C601" s="163" t="s">
        <v>8734</v>
      </c>
      <c r="D601" s="177">
        <v>0.1020408163265306</v>
      </c>
      <c r="E601" s="163" t="s">
        <v>8684</v>
      </c>
      <c r="F601" s="163"/>
    </row>
    <row r="602" spans="1:6" x14ac:dyDescent="0.3">
      <c r="A602" s="163" t="s">
        <v>8161</v>
      </c>
      <c r="B602" s="167" t="s">
        <v>70</v>
      </c>
      <c r="C602" s="163" t="s">
        <v>8716</v>
      </c>
      <c r="D602" s="177">
        <v>0.25510204081632648</v>
      </c>
      <c r="E602" s="163" t="s">
        <v>8684</v>
      </c>
      <c r="F602" s="163"/>
    </row>
    <row r="603" spans="1:6" x14ac:dyDescent="0.3">
      <c r="A603" s="163" t="s">
        <v>8161</v>
      </c>
      <c r="B603" s="167" t="s">
        <v>70</v>
      </c>
      <c r="C603" s="163" t="s">
        <v>8717</v>
      </c>
      <c r="D603" s="177">
        <v>5.1020408163265307E-2</v>
      </c>
      <c r="E603" s="163" t="s">
        <v>8684</v>
      </c>
      <c r="F603" s="163"/>
    </row>
    <row r="604" spans="1:6" x14ac:dyDescent="0.3">
      <c r="A604" s="163" t="s">
        <v>8161</v>
      </c>
      <c r="B604" s="167" t="s">
        <v>70</v>
      </c>
      <c r="C604" s="163" t="s">
        <v>8718</v>
      </c>
      <c r="D604" s="177">
        <v>4.0816326530612249E-2</v>
      </c>
      <c r="E604" s="163" t="s">
        <v>8684</v>
      </c>
      <c r="F604" s="163" t="s">
        <v>7812</v>
      </c>
    </row>
    <row r="605" spans="1:6" x14ac:dyDescent="0.3">
      <c r="A605" s="163" t="s">
        <v>8161</v>
      </c>
      <c r="B605" s="167" t="s">
        <v>70</v>
      </c>
      <c r="C605" s="163" t="s">
        <v>8719</v>
      </c>
      <c r="D605" s="177">
        <v>0.2040816326530612</v>
      </c>
      <c r="E605" s="163" t="s">
        <v>8684</v>
      </c>
      <c r="F605" s="163"/>
    </row>
    <row r="606" spans="1:6" x14ac:dyDescent="0.3">
      <c r="A606" s="163" t="s">
        <v>8161</v>
      </c>
      <c r="B606" s="167" t="s">
        <v>70</v>
      </c>
      <c r="C606" s="163" t="s">
        <v>8721</v>
      </c>
      <c r="D606" s="177">
        <v>5.1020408163265307E-2</v>
      </c>
      <c r="E606" s="163" t="s">
        <v>8684</v>
      </c>
      <c r="F606" s="163"/>
    </row>
    <row r="607" spans="1:6" x14ac:dyDescent="0.3">
      <c r="A607" s="163" t="s">
        <v>8161</v>
      </c>
      <c r="B607" s="167" t="s">
        <v>70</v>
      </c>
      <c r="C607" s="163" t="s">
        <v>8723</v>
      </c>
      <c r="D607" s="177">
        <v>0.24489795918367349</v>
      </c>
      <c r="E607" s="163" t="s">
        <v>8684</v>
      </c>
      <c r="F607" s="163"/>
    </row>
    <row r="608" spans="1:6" x14ac:dyDescent="0.3">
      <c r="A608" s="163" t="s">
        <v>8161</v>
      </c>
      <c r="B608" s="167" t="s">
        <v>70</v>
      </c>
      <c r="C608" s="163" t="s">
        <v>8724</v>
      </c>
      <c r="D608" s="177">
        <v>5.1020408163265307E-2</v>
      </c>
      <c r="E608" s="163" t="s">
        <v>8684</v>
      </c>
      <c r="F608" s="163"/>
    </row>
    <row r="609" spans="1:6" x14ac:dyDescent="0.3">
      <c r="A609" t="s">
        <v>8161</v>
      </c>
      <c r="B609" s="149" t="s">
        <v>73</v>
      </c>
      <c r="C609" t="s">
        <v>8728</v>
      </c>
      <c r="D609" s="161">
        <v>6.1250287290278087E-2</v>
      </c>
      <c r="E609" t="s">
        <v>8684</v>
      </c>
      <c r="F609" t="s">
        <v>7812</v>
      </c>
    </row>
    <row r="610" spans="1:6" x14ac:dyDescent="0.3">
      <c r="A610" t="s">
        <v>8161</v>
      </c>
      <c r="B610" s="149" t="s">
        <v>73</v>
      </c>
      <c r="C610" t="s">
        <v>8708</v>
      </c>
      <c r="D610" s="161">
        <v>4.8264766720294193E-2</v>
      </c>
      <c r="E610" t="s">
        <v>8684</v>
      </c>
      <c r="F610" t="s">
        <v>7812</v>
      </c>
    </row>
    <row r="611" spans="1:6" x14ac:dyDescent="0.3">
      <c r="A611" t="s">
        <v>8161</v>
      </c>
      <c r="B611" s="149" t="s">
        <v>73</v>
      </c>
      <c r="C611" t="s">
        <v>8729</v>
      </c>
      <c r="D611" s="161">
        <v>8.8255573431395062E-2</v>
      </c>
      <c r="E611" t="s">
        <v>8684</v>
      </c>
      <c r="F611" t="s">
        <v>7812</v>
      </c>
    </row>
    <row r="612" spans="1:6" x14ac:dyDescent="0.3">
      <c r="A612" t="s">
        <v>8161</v>
      </c>
      <c r="B612" s="149" t="s">
        <v>73</v>
      </c>
      <c r="C612" t="s">
        <v>8709</v>
      </c>
      <c r="D612" s="161">
        <v>4.6311192829234661E-2</v>
      </c>
      <c r="E612" t="s">
        <v>8684</v>
      </c>
      <c r="F612" t="s">
        <v>7812</v>
      </c>
    </row>
    <row r="613" spans="1:6" x14ac:dyDescent="0.3">
      <c r="A613" t="s">
        <v>8161</v>
      </c>
      <c r="B613" s="149" t="s">
        <v>73</v>
      </c>
      <c r="C613" t="s">
        <v>8730</v>
      </c>
      <c r="D613" s="161">
        <v>0.10101126177890141</v>
      </c>
      <c r="E613" t="s">
        <v>8684</v>
      </c>
      <c r="F613" t="s">
        <v>7812</v>
      </c>
    </row>
    <row r="614" spans="1:6" x14ac:dyDescent="0.3">
      <c r="A614" t="s">
        <v>8161</v>
      </c>
      <c r="B614" s="149" t="s">
        <v>73</v>
      </c>
      <c r="C614" t="s">
        <v>8710</v>
      </c>
      <c r="D614" s="161">
        <v>5.4814985060905527E-2</v>
      </c>
      <c r="E614" t="s">
        <v>8684</v>
      </c>
      <c r="F614" t="s">
        <v>7812</v>
      </c>
    </row>
    <row r="615" spans="1:6" x14ac:dyDescent="0.3">
      <c r="A615" t="s">
        <v>8161</v>
      </c>
      <c r="B615" s="149" t="s">
        <v>73</v>
      </c>
      <c r="C615" t="s">
        <v>8711</v>
      </c>
      <c r="D615" s="161">
        <v>0.12847621236497361</v>
      </c>
      <c r="E615" t="s">
        <v>8684</v>
      </c>
    </row>
    <row r="616" spans="1:6" x14ac:dyDescent="0.3">
      <c r="A616" t="s">
        <v>8161</v>
      </c>
      <c r="B616" s="149" t="s">
        <v>73</v>
      </c>
      <c r="C616" t="s">
        <v>8712</v>
      </c>
      <c r="D616" s="161">
        <v>0.1247988968053321</v>
      </c>
      <c r="E616" t="s">
        <v>8684</v>
      </c>
    </row>
    <row r="617" spans="1:6" x14ac:dyDescent="0.3">
      <c r="A617" t="s">
        <v>8161</v>
      </c>
      <c r="B617" s="149" t="s">
        <v>73</v>
      </c>
      <c r="C617" t="s">
        <v>8713</v>
      </c>
      <c r="D617" s="161">
        <v>0.1247988968053321</v>
      </c>
      <c r="E617" t="s">
        <v>8684</v>
      </c>
    </row>
    <row r="618" spans="1:6" x14ac:dyDescent="0.3">
      <c r="A618" t="s">
        <v>8161</v>
      </c>
      <c r="B618" s="149" t="s">
        <v>73</v>
      </c>
      <c r="C618" t="s">
        <v>7909</v>
      </c>
      <c r="D618" s="161">
        <v>3.298092392553436E-2</v>
      </c>
      <c r="E618" t="s">
        <v>8684</v>
      </c>
    </row>
    <row r="619" spans="1:6" x14ac:dyDescent="0.3">
      <c r="A619" t="s">
        <v>8161</v>
      </c>
      <c r="B619" s="149" t="s">
        <v>73</v>
      </c>
      <c r="C619" t="s">
        <v>8714</v>
      </c>
      <c r="D619" s="161">
        <v>0.1020455067800506</v>
      </c>
      <c r="E619" t="s">
        <v>8684</v>
      </c>
    </row>
    <row r="620" spans="1:6" x14ac:dyDescent="0.3">
      <c r="A620" t="s">
        <v>8161</v>
      </c>
      <c r="B620" s="149" t="s">
        <v>73</v>
      </c>
      <c r="C620" t="s">
        <v>8715</v>
      </c>
      <c r="D620" s="161">
        <v>8.6876580096529529E-2</v>
      </c>
      <c r="E620" t="s">
        <v>8684</v>
      </c>
    </row>
    <row r="621" spans="1:6" x14ac:dyDescent="0.3">
      <c r="A621" s="163" t="s">
        <v>8161</v>
      </c>
      <c r="B621" s="167" t="s">
        <v>76</v>
      </c>
      <c r="C621" s="163" t="s">
        <v>8716</v>
      </c>
      <c r="D621" s="177">
        <v>0.27551020408163268</v>
      </c>
      <c r="E621" s="163" t="s">
        <v>8684</v>
      </c>
      <c r="F621" s="163"/>
    </row>
    <row r="622" spans="1:6" x14ac:dyDescent="0.3">
      <c r="A622" s="163" t="s">
        <v>8161</v>
      </c>
      <c r="B622" s="167" t="s">
        <v>76</v>
      </c>
      <c r="C622" s="163" t="s">
        <v>8719</v>
      </c>
      <c r="D622" s="177">
        <v>0.72448979591836737</v>
      </c>
      <c r="E622" s="163" t="s">
        <v>8684</v>
      </c>
      <c r="F622" s="163"/>
    </row>
    <row r="623" spans="1:6" x14ac:dyDescent="0.3">
      <c r="A623" t="s">
        <v>8161</v>
      </c>
      <c r="B623" s="149" t="s">
        <v>113</v>
      </c>
      <c r="C623" t="s">
        <v>8716</v>
      </c>
      <c r="D623" s="161">
        <v>0.25773195876288663</v>
      </c>
      <c r="E623" t="s">
        <v>8684</v>
      </c>
    </row>
    <row r="624" spans="1:6" x14ac:dyDescent="0.3">
      <c r="A624" t="s">
        <v>8161</v>
      </c>
      <c r="B624" s="149" t="s">
        <v>113</v>
      </c>
      <c r="C624" t="s">
        <v>8719</v>
      </c>
      <c r="D624" s="161">
        <v>0.56701030927835061</v>
      </c>
      <c r="E624" t="s">
        <v>8684</v>
      </c>
    </row>
    <row r="625" spans="1:6" x14ac:dyDescent="0.3">
      <c r="A625" t="s">
        <v>8161</v>
      </c>
      <c r="B625" s="149" t="s">
        <v>113</v>
      </c>
      <c r="C625" t="s">
        <v>8723</v>
      </c>
      <c r="D625" s="161">
        <v>0.10309278350515461</v>
      </c>
      <c r="E625" t="s">
        <v>8684</v>
      </c>
    </row>
    <row r="626" spans="1:6" x14ac:dyDescent="0.3">
      <c r="A626" t="s">
        <v>8161</v>
      </c>
      <c r="B626" s="149" t="s">
        <v>113</v>
      </c>
      <c r="C626" t="s">
        <v>8727</v>
      </c>
      <c r="D626" s="161">
        <v>7.2164948453608255E-2</v>
      </c>
      <c r="E626" t="s">
        <v>8684</v>
      </c>
      <c r="F626" t="s">
        <v>7812</v>
      </c>
    </row>
    <row r="627" spans="1:6" x14ac:dyDescent="0.3">
      <c r="A627" s="163" t="s">
        <v>8161</v>
      </c>
      <c r="B627" s="167" t="s">
        <v>8636</v>
      </c>
      <c r="C627" s="163" t="s">
        <v>8728</v>
      </c>
      <c r="D627" s="177">
        <v>5.2282254308337217E-2</v>
      </c>
      <c r="E627" s="163" t="s">
        <v>8684</v>
      </c>
      <c r="F627" s="163" t="s">
        <v>7812</v>
      </c>
    </row>
    <row r="628" spans="1:6" x14ac:dyDescent="0.3">
      <c r="A628" s="163" t="s">
        <v>8161</v>
      </c>
      <c r="B628" s="167" t="s">
        <v>8636</v>
      </c>
      <c r="C628" s="163" t="s">
        <v>8708</v>
      </c>
      <c r="D628" s="177">
        <v>4.1220307405682353E-2</v>
      </c>
      <c r="E628" s="163" t="s">
        <v>8684</v>
      </c>
      <c r="F628" s="163" t="s">
        <v>7812</v>
      </c>
    </row>
    <row r="629" spans="1:6" x14ac:dyDescent="0.3">
      <c r="A629" s="163" t="s">
        <v>8161</v>
      </c>
      <c r="B629" s="167" t="s">
        <v>8636</v>
      </c>
      <c r="C629" s="163" t="s">
        <v>8729</v>
      </c>
      <c r="D629" s="177">
        <v>7.5337680484396832E-2</v>
      </c>
      <c r="E629" s="163" t="s">
        <v>8684</v>
      </c>
      <c r="F629" s="163" t="s">
        <v>7812</v>
      </c>
    </row>
    <row r="630" spans="1:6" x14ac:dyDescent="0.3">
      <c r="A630" s="163" t="s">
        <v>8161</v>
      </c>
      <c r="B630" s="167" t="s">
        <v>8636</v>
      </c>
      <c r="C630" s="163" t="s">
        <v>8709</v>
      </c>
      <c r="D630" s="177">
        <v>3.9473684210526321E-2</v>
      </c>
      <c r="E630" s="163" t="s">
        <v>8684</v>
      </c>
      <c r="F630" s="163" t="s">
        <v>7812</v>
      </c>
    </row>
    <row r="631" spans="1:6" x14ac:dyDescent="0.3">
      <c r="A631" s="163" t="s">
        <v>8161</v>
      </c>
      <c r="B631" s="167" t="s">
        <v>8636</v>
      </c>
      <c r="C631" s="163" t="s">
        <v>8730</v>
      </c>
      <c r="D631" s="177">
        <v>8.6166744294364245E-2</v>
      </c>
      <c r="E631" s="163" t="s">
        <v>8684</v>
      </c>
      <c r="F631" s="163" t="s">
        <v>7812</v>
      </c>
    </row>
    <row r="632" spans="1:6" x14ac:dyDescent="0.3">
      <c r="A632" s="163" t="s">
        <v>8161</v>
      </c>
      <c r="B632" s="167" t="s">
        <v>8636</v>
      </c>
      <c r="C632" s="163" t="s">
        <v>8710</v>
      </c>
      <c r="D632" s="177">
        <v>4.669306008383791E-2</v>
      </c>
      <c r="E632" s="163" t="s">
        <v>8684</v>
      </c>
      <c r="F632" s="163" t="s">
        <v>7812</v>
      </c>
    </row>
    <row r="633" spans="1:6" x14ac:dyDescent="0.3">
      <c r="A633" s="163" t="s">
        <v>8161</v>
      </c>
      <c r="B633" s="167" t="s">
        <v>8636</v>
      </c>
      <c r="C633" s="163" t="s">
        <v>8717</v>
      </c>
      <c r="D633" s="177">
        <v>2.6432231020027949E-2</v>
      </c>
      <c r="E633" s="163" t="s">
        <v>8684</v>
      </c>
      <c r="F633" s="163"/>
    </row>
    <row r="634" spans="1:6" x14ac:dyDescent="0.3">
      <c r="A634" s="163" t="s">
        <v>8161</v>
      </c>
      <c r="B634" s="167" t="s">
        <v>8636</v>
      </c>
      <c r="C634" s="163" t="s">
        <v>8711</v>
      </c>
      <c r="D634" s="177">
        <v>0.1096879366557988</v>
      </c>
      <c r="E634" s="163" t="s">
        <v>8684</v>
      </c>
      <c r="F634" s="163"/>
    </row>
    <row r="635" spans="1:6" x14ac:dyDescent="0.3">
      <c r="A635" s="163" t="s">
        <v>8161</v>
      </c>
      <c r="B635" s="167" t="s">
        <v>8636</v>
      </c>
      <c r="C635" s="163" t="s">
        <v>8712</v>
      </c>
      <c r="D635" s="177">
        <v>0.1065440149045179</v>
      </c>
      <c r="E635" s="163" t="s">
        <v>8684</v>
      </c>
      <c r="F635" s="163"/>
    </row>
    <row r="636" spans="1:6" x14ac:dyDescent="0.3">
      <c r="A636" s="163" t="s">
        <v>8161</v>
      </c>
      <c r="B636" s="167" t="s">
        <v>8636</v>
      </c>
      <c r="C636" s="163" t="s">
        <v>8731</v>
      </c>
      <c r="D636" s="177">
        <v>5.8220773171867718E-2</v>
      </c>
      <c r="E636" s="163" t="s">
        <v>8684</v>
      </c>
      <c r="F636" s="163"/>
    </row>
    <row r="637" spans="1:6" x14ac:dyDescent="0.3">
      <c r="A637" s="163" t="s">
        <v>8161</v>
      </c>
      <c r="B637" s="167" t="s">
        <v>8636</v>
      </c>
      <c r="C637" s="163" t="s">
        <v>8713</v>
      </c>
      <c r="D637" s="177">
        <v>0.1065440149045179</v>
      </c>
      <c r="E637" s="163" t="s">
        <v>8684</v>
      </c>
      <c r="F637" s="163"/>
    </row>
    <row r="638" spans="1:6" x14ac:dyDescent="0.3">
      <c r="A638" s="163" t="s">
        <v>8161</v>
      </c>
      <c r="B638" s="167" t="s">
        <v>8636</v>
      </c>
      <c r="C638" s="163" t="s">
        <v>8732</v>
      </c>
      <c r="D638" s="177">
        <v>2.3288309268747091E-2</v>
      </c>
      <c r="E638" s="163" t="s">
        <v>8684</v>
      </c>
      <c r="F638" s="163"/>
    </row>
    <row r="639" spans="1:6" x14ac:dyDescent="0.3">
      <c r="A639" s="163" t="s">
        <v>8161</v>
      </c>
      <c r="B639" s="167" t="s">
        <v>8636</v>
      </c>
      <c r="C639" s="163" t="s">
        <v>7909</v>
      </c>
      <c r="D639" s="177">
        <v>6.6837447601304154E-2</v>
      </c>
      <c r="E639" s="163" t="s">
        <v>8684</v>
      </c>
      <c r="F639" s="163"/>
    </row>
    <row r="640" spans="1:6" x14ac:dyDescent="0.3">
      <c r="A640" s="163" t="s">
        <v>8161</v>
      </c>
      <c r="B640" s="167" t="s">
        <v>8636</v>
      </c>
      <c r="C640" s="163" t="s">
        <v>8714</v>
      </c>
      <c r="D640" s="177">
        <v>8.7098276665114119E-2</v>
      </c>
      <c r="E640" s="163" t="s">
        <v>8684</v>
      </c>
      <c r="F640" s="163"/>
    </row>
    <row r="641" spans="1:6" x14ac:dyDescent="0.3">
      <c r="A641" s="163" t="s">
        <v>8161</v>
      </c>
      <c r="B641" s="167" t="s">
        <v>8636</v>
      </c>
      <c r="C641" s="163" t="s">
        <v>8715</v>
      </c>
      <c r="D641" s="177">
        <v>7.4173265020959486E-2</v>
      </c>
      <c r="E641" s="163" t="s">
        <v>8684</v>
      </c>
      <c r="F641" s="163"/>
    </row>
    <row r="642" spans="1:6" x14ac:dyDescent="0.3">
      <c r="A642" t="s">
        <v>8172</v>
      </c>
      <c r="B642" s="149" t="s">
        <v>67</v>
      </c>
      <c r="C642" t="s">
        <v>8736</v>
      </c>
      <c r="D642" s="161">
        <v>0.10795674005407491</v>
      </c>
      <c r="E642" t="s">
        <v>8684</v>
      </c>
    </row>
    <row r="643" spans="1:6" x14ac:dyDescent="0.3">
      <c r="A643" t="s">
        <v>8172</v>
      </c>
      <c r="B643" s="149" t="s">
        <v>67</v>
      </c>
      <c r="C643" t="s">
        <v>8716</v>
      </c>
      <c r="D643" s="161">
        <v>0.10795674005407491</v>
      </c>
      <c r="E643" t="s">
        <v>8684</v>
      </c>
    </row>
    <row r="644" spans="1:6" x14ac:dyDescent="0.3">
      <c r="A644" t="s">
        <v>8172</v>
      </c>
      <c r="B644" s="149" t="s">
        <v>67</v>
      </c>
      <c r="C644" t="s">
        <v>8712</v>
      </c>
      <c r="D644" s="161">
        <v>5.5040556199304758E-2</v>
      </c>
      <c r="E644" t="s">
        <v>8684</v>
      </c>
    </row>
    <row r="645" spans="1:6" x14ac:dyDescent="0.3">
      <c r="A645" t="s">
        <v>8172</v>
      </c>
      <c r="B645" s="149" t="s">
        <v>67</v>
      </c>
      <c r="C645" t="s">
        <v>8731</v>
      </c>
      <c r="D645" s="161">
        <v>0.33217458478176898</v>
      </c>
      <c r="E645" t="s">
        <v>8684</v>
      </c>
    </row>
    <row r="646" spans="1:6" x14ac:dyDescent="0.3">
      <c r="A646" t="s">
        <v>8172</v>
      </c>
      <c r="B646" s="149" t="s">
        <v>67</v>
      </c>
      <c r="C646" t="s">
        <v>8732</v>
      </c>
      <c r="D646" s="161">
        <v>0.16608729239088449</v>
      </c>
      <c r="E646" t="s">
        <v>8684</v>
      </c>
    </row>
    <row r="647" spans="1:6" x14ac:dyDescent="0.3">
      <c r="A647" t="s">
        <v>8172</v>
      </c>
      <c r="B647" s="149" t="s">
        <v>67</v>
      </c>
      <c r="C647" t="s">
        <v>8737</v>
      </c>
      <c r="D647" s="161">
        <v>9.9652375434530718E-2</v>
      </c>
      <c r="E647" t="s">
        <v>8684</v>
      </c>
    </row>
    <row r="648" spans="1:6" x14ac:dyDescent="0.3">
      <c r="A648" t="s">
        <v>8172</v>
      </c>
      <c r="B648" s="149" t="s">
        <v>67</v>
      </c>
      <c r="C648" t="s">
        <v>8715</v>
      </c>
      <c r="D648" s="161">
        <v>0.1311317110853612</v>
      </c>
      <c r="E648" t="s">
        <v>8684</v>
      </c>
    </row>
    <row r="649" spans="1:6" x14ac:dyDescent="0.3">
      <c r="A649" s="163" t="s">
        <v>8172</v>
      </c>
      <c r="B649" s="167" t="s">
        <v>70</v>
      </c>
      <c r="C649" s="163" t="s">
        <v>8734</v>
      </c>
      <c r="D649" s="177">
        <v>4.0816326530612249E-2</v>
      </c>
      <c r="E649" s="163" t="s">
        <v>8684</v>
      </c>
      <c r="F649" s="163"/>
    </row>
    <row r="650" spans="1:6" x14ac:dyDescent="0.3">
      <c r="A650" s="163" t="s">
        <v>8172</v>
      </c>
      <c r="B650" s="167" t="s">
        <v>70</v>
      </c>
      <c r="C650" s="163" t="s">
        <v>8716</v>
      </c>
      <c r="D650" s="177">
        <v>0.25510204081632648</v>
      </c>
      <c r="E650" s="163" t="s">
        <v>8684</v>
      </c>
      <c r="F650" s="163"/>
    </row>
    <row r="651" spans="1:6" x14ac:dyDescent="0.3">
      <c r="A651" s="163" t="s">
        <v>8172</v>
      </c>
      <c r="B651" s="167" t="s">
        <v>70</v>
      </c>
      <c r="C651" s="163" t="s">
        <v>8717</v>
      </c>
      <c r="D651" s="177">
        <v>5.1020408163265307E-2</v>
      </c>
      <c r="E651" s="163" t="s">
        <v>8684</v>
      </c>
      <c r="F651" s="163"/>
    </row>
    <row r="652" spans="1:6" x14ac:dyDescent="0.3">
      <c r="A652" s="163" t="s">
        <v>8172</v>
      </c>
      <c r="B652" s="167" t="s">
        <v>70</v>
      </c>
      <c r="C652" s="163" t="s">
        <v>8718</v>
      </c>
      <c r="D652" s="177">
        <v>5.1020408163265307E-2</v>
      </c>
      <c r="E652" s="163" t="s">
        <v>8684</v>
      </c>
      <c r="F652" s="163" t="s">
        <v>7812</v>
      </c>
    </row>
    <row r="653" spans="1:6" x14ac:dyDescent="0.3">
      <c r="A653" s="163" t="s">
        <v>8172</v>
      </c>
      <c r="B653" s="167" t="s">
        <v>70</v>
      </c>
      <c r="C653" s="163" t="s">
        <v>8719</v>
      </c>
      <c r="D653" s="177">
        <v>0.24489795918367349</v>
      </c>
      <c r="E653" s="163" t="s">
        <v>8684</v>
      </c>
      <c r="F653" s="163"/>
    </row>
    <row r="654" spans="1:6" x14ac:dyDescent="0.3">
      <c r="A654" s="163" t="s">
        <v>8172</v>
      </c>
      <c r="B654" s="167" t="s">
        <v>70</v>
      </c>
      <c r="C654" s="163" t="s">
        <v>8721</v>
      </c>
      <c r="D654" s="177">
        <v>0.2040816326530612</v>
      </c>
      <c r="E654" s="163" t="s">
        <v>8684</v>
      </c>
      <c r="F654" s="163"/>
    </row>
    <row r="655" spans="1:6" x14ac:dyDescent="0.3">
      <c r="A655" s="163" t="s">
        <v>8172</v>
      </c>
      <c r="B655" s="167" t="s">
        <v>70</v>
      </c>
      <c r="C655" s="163" t="s">
        <v>8724</v>
      </c>
      <c r="D655" s="177">
        <v>0.15306122448979589</v>
      </c>
      <c r="E655" s="163" t="s">
        <v>8684</v>
      </c>
      <c r="F655" s="163"/>
    </row>
    <row r="656" spans="1:6" x14ac:dyDescent="0.3">
      <c r="A656" t="s">
        <v>8172</v>
      </c>
      <c r="B656" s="149" t="s">
        <v>73</v>
      </c>
      <c r="C656" t="s">
        <v>8735</v>
      </c>
      <c r="D656" s="161">
        <v>0.20049140049140041</v>
      </c>
      <c r="E656" t="s">
        <v>8684</v>
      </c>
    </row>
    <row r="657" spans="1:6" x14ac:dyDescent="0.3">
      <c r="A657" t="s">
        <v>8172</v>
      </c>
      <c r="B657" s="149" t="s">
        <v>73</v>
      </c>
      <c r="C657" t="s">
        <v>8708</v>
      </c>
      <c r="D657" s="161">
        <v>0.10663390663390659</v>
      </c>
      <c r="E657" t="s">
        <v>8684</v>
      </c>
      <c r="F657" t="s">
        <v>7812</v>
      </c>
    </row>
    <row r="658" spans="1:6" x14ac:dyDescent="0.3">
      <c r="A658" t="s">
        <v>8172</v>
      </c>
      <c r="B658" s="149" t="s">
        <v>73</v>
      </c>
      <c r="C658" t="s">
        <v>8710</v>
      </c>
      <c r="D658" s="161">
        <v>0.21277641277641271</v>
      </c>
      <c r="E658" t="s">
        <v>8684</v>
      </c>
      <c r="F658" t="s">
        <v>7812</v>
      </c>
    </row>
    <row r="659" spans="1:6" x14ac:dyDescent="0.3">
      <c r="A659" t="s">
        <v>8172</v>
      </c>
      <c r="B659" s="149" t="s">
        <v>73</v>
      </c>
      <c r="C659" t="s">
        <v>8717</v>
      </c>
      <c r="D659" s="161">
        <v>0.20343980343980331</v>
      </c>
      <c r="E659" t="s">
        <v>8684</v>
      </c>
    </row>
    <row r="660" spans="1:6" x14ac:dyDescent="0.3">
      <c r="A660" t="s">
        <v>8172</v>
      </c>
      <c r="B660" s="149" t="s">
        <v>73</v>
      </c>
      <c r="C660" t="s">
        <v>8712</v>
      </c>
      <c r="D660" s="161">
        <v>0.27665847665847648</v>
      </c>
      <c r="E660" t="s">
        <v>8684</v>
      </c>
    </row>
    <row r="661" spans="1:6" x14ac:dyDescent="0.3">
      <c r="A661" s="163" t="s">
        <v>8172</v>
      </c>
      <c r="B661" s="167" t="s">
        <v>76</v>
      </c>
      <c r="C661" s="163" t="s">
        <v>8734</v>
      </c>
      <c r="D661" s="177">
        <v>0.16326530612244899</v>
      </c>
      <c r="E661" s="163" t="s">
        <v>8684</v>
      </c>
      <c r="F661" s="163"/>
    </row>
    <row r="662" spans="1:6" x14ac:dyDescent="0.3">
      <c r="A662" s="163" t="s">
        <v>8172</v>
      </c>
      <c r="B662" s="167" t="s">
        <v>76</v>
      </c>
      <c r="C662" s="163" t="s">
        <v>8725</v>
      </c>
      <c r="D662" s="177">
        <v>5.1020408163265307E-2</v>
      </c>
      <c r="E662" s="163" t="s">
        <v>8684</v>
      </c>
      <c r="F662" s="163"/>
    </row>
    <row r="663" spans="1:6" x14ac:dyDescent="0.3">
      <c r="A663" s="163" t="s">
        <v>8172</v>
      </c>
      <c r="B663" s="167" t="s">
        <v>76</v>
      </c>
      <c r="C663" s="163" t="s">
        <v>8716</v>
      </c>
      <c r="D663" s="177">
        <v>8.1632653061224497E-2</v>
      </c>
      <c r="E663" s="163" t="s">
        <v>8684</v>
      </c>
      <c r="F663" s="163"/>
    </row>
    <row r="664" spans="1:6" x14ac:dyDescent="0.3">
      <c r="A664" s="163" t="s">
        <v>8172</v>
      </c>
      <c r="B664" s="167" t="s">
        <v>76</v>
      </c>
      <c r="C664" s="163" t="s">
        <v>8719</v>
      </c>
      <c r="D664" s="177">
        <v>0.2040816326530612</v>
      </c>
      <c r="E664" s="163" t="s">
        <v>8684</v>
      </c>
      <c r="F664" s="163"/>
    </row>
    <row r="665" spans="1:6" x14ac:dyDescent="0.3">
      <c r="A665" s="163" t="s">
        <v>8172</v>
      </c>
      <c r="B665" s="167" t="s">
        <v>76</v>
      </c>
      <c r="C665" s="163" t="s">
        <v>8723</v>
      </c>
      <c r="D665" s="177">
        <v>0.5</v>
      </c>
      <c r="E665" s="163" t="s">
        <v>8684</v>
      </c>
      <c r="F665" s="163"/>
    </row>
    <row r="666" spans="1:6" x14ac:dyDescent="0.3">
      <c r="A666" t="s">
        <v>8172</v>
      </c>
      <c r="B666" s="149" t="s">
        <v>113</v>
      </c>
      <c r="C666" t="s">
        <v>8734</v>
      </c>
      <c r="D666" s="161">
        <v>0.20833333333333329</v>
      </c>
      <c r="E666" t="s">
        <v>8684</v>
      </c>
    </row>
    <row r="667" spans="1:6" x14ac:dyDescent="0.3">
      <c r="A667" t="s">
        <v>8172</v>
      </c>
      <c r="B667" s="149" t="s">
        <v>113</v>
      </c>
      <c r="C667" t="s">
        <v>8725</v>
      </c>
      <c r="D667" s="161">
        <v>6.25E-2</v>
      </c>
      <c r="E667" t="s">
        <v>8684</v>
      </c>
    </row>
    <row r="668" spans="1:6" x14ac:dyDescent="0.3">
      <c r="A668" t="s">
        <v>8172</v>
      </c>
      <c r="B668" s="149" t="s">
        <v>113</v>
      </c>
      <c r="C668" t="s">
        <v>8719</v>
      </c>
      <c r="D668" s="161">
        <v>0.35416666666666669</v>
      </c>
      <c r="E668" t="s">
        <v>8684</v>
      </c>
    </row>
    <row r="669" spans="1:6" x14ac:dyDescent="0.3">
      <c r="A669" t="s">
        <v>8172</v>
      </c>
      <c r="B669" s="149" t="s">
        <v>113</v>
      </c>
      <c r="C669" t="s">
        <v>8723</v>
      </c>
      <c r="D669" s="161">
        <v>0.29166666666666669</v>
      </c>
      <c r="E669" t="s">
        <v>8684</v>
      </c>
    </row>
    <row r="670" spans="1:6" x14ac:dyDescent="0.3">
      <c r="A670" t="s">
        <v>8172</v>
      </c>
      <c r="B670" s="149" t="s">
        <v>113</v>
      </c>
      <c r="C670" t="s">
        <v>8727</v>
      </c>
      <c r="D670" s="161">
        <v>8.3333333333333343E-2</v>
      </c>
      <c r="E670" t="s">
        <v>8684</v>
      </c>
      <c r="F670" t="s">
        <v>7812</v>
      </c>
    </row>
    <row r="671" spans="1:6" x14ac:dyDescent="0.3">
      <c r="A671" s="163" t="s">
        <v>8172</v>
      </c>
      <c r="B671" s="167" t="s">
        <v>8636</v>
      </c>
      <c r="C671" s="163" t="s">
        <v>8736</v>
      </c>
      <c r="D671" s="177">
        <v>9.2741935483870941E-2</v>
      </c>
      <c r="E671" s="163" t="s">
        <v>8684</v>
      </c>
      <c r="F671" s="163"/>
    </row>
    <row r="672" spans="1:6" x14ac:dyDescent="0.3">
      <c r="A672" s="163" t="s">
        <v>8172</v>
      </c>
      <c r="B672" s="167" t="s">
        <v>8636</v>
      </c>
      <c r="C672" s="163" t="s">
        <v>8716</v>
      </c>
      <c r="D672" s="177">
        <v>9.2741935483870941E-2</v>
      </c>
      <c r="E672" s="163" t="s">
        <v>8684</v>
      </c>
      <c r="F672" s="163"/>
    </row>
    <row r="673" spans="1:6" x14ac:dyDescent="0.3">
      <c r="A673" s="163" t="s">
        <v>8172</v>
      </c>
      <c r="B673" s="167" t="s">
        <v>8636</v>
      </c>
      <c r="C673" s="163" t="s">
        <v>8710</v>
      </c>
      <c r="D673" s="177">
        <v>8.0645161290322551E-2</v>
      </c>
      <c r="E673" s="163" t="s">
        <v>8684</v>
      </c>
      <c r="F673" s="163" t="s">
        <v>7812</v>
      </c>
    </row>
    <row r="674" spans="1:6" x14ac:dyDescent="0.3">
      <c r="A674" s="163" t="s">
        <v>8172</v>
      </c>
      <c r="B674" s="167" t="s">
        <v>8636</v>
      </c>
      <c r="C674" s="163" t="s">
        <v>8712</v>
      </c>
      <c r="D674" s="177">
        <v>0.16935483870967741</v>
      </c>
      <c r="E674" s="163" t="s">
        <v>8684</v>
      </c>
      <c r="F674" s="163"/>
    </row>
    <row r="675" spans="1:6" x14ac:dyDescent="0.3">
      <c r="A675" s="163" t="s">
        <v>8172</v>
      </c>
      <c r="B675" s="167" t="s">
        <v>8636</v>
      </c>
      <c r="C675" s="163" t="s">
        <v>8731</v>
      </c>
      <c r="D675" s="177">
        <v>0.1612903225806451</v>
      </c>
      <c r="E675" s="163" t="s">
        <v>8684</v>
      </c>
      <c r="F675" s="163"/>
    </row>
    <row r="676" spans="1:6" x14ac:dyDescent="0.3">
      <c r="A676" s="163" t="s">
        <v>8172</v>
      </c>
      <c r="B676" s="167" t="s">
        <v>8636</v>
      </c>
      <c r="C676" s="163" t="s">
        <v>8715</v>
      </c>
      <c r="D676" s="177">
        <v>0.40322580645161282</v>
      </c>
      <c r="E676" s="163" t="s">
        <v>8684</v>
      </c>
      <c r="F676" s="163"/>
    </row>
    <row r="677" spans="1:6" x14ac:dyDescent="0.3">
      <c r="A677" t="s">
        <v>8175</v>
      </c>
      <c r="B677" s="149" t="s">
        <v>67</v>
      </c>
      <c r="C677" t="s">
        <v>8728</v>
      </c>
      <c r="D677" s="161">
        <v>0.12821075740944021</v>
      </c>
      <c r="E677" t="s">
        <v>8684</v>
      </c>
      <c r="F677" t="s">
        <v>7812</v>
      </c>
    </row>
    <row r="678" spans="1:6" x14ac:dyDescent="0.3">
      <c r="A678" t="s">
        <v>8175</v>
      </c>
      <c r="B678" s="149" t="s">
        <v>67</v>
      </c>
      <c r="C678" t="s">
        <v>8708</v>
      </c>
      <c r="D678" s="161">
        <v>6.2678375411635567E-2</v>
      </c>
      <c r="E678" t="s">
        <v>8684</v>
      </c>
      <c r="F678" t="s">
        <v>7812</v>
      </c>
    </row>
    <row r="679" spans="1:6" x14ac:dyDescent="0.3">
      <c r="A679" t="s">
        <v>8175</v>
      </c>
      <c r="B679" s="149" t="s">
        <v>67</v>
      </c>
      <c r="C679" t="s">
        <v>8729</v>
      </c>
      <c r="D679" s="161">
        <v>7.870472008781558E-2</v>
      </c>
      <c r="E679" t="s">
        <v>8684</v>
      </c>
      <c r="F679" t="s">
        <v>7812</v>
      </c>
    </row>
    <row r="680" spans="1:6" x14ac:dyDescent="0.3">
      <c r="A680" t="s">
        <v>8175</v>
      </c>
      <c r="B680" s="149" t="s">
        <v>67</v>
      </c>
      <c r="C680" t="s">
        <v>8730</v>
      </c>
      <c r="D680" s="161">
        <v>7.0691547749725581E-2</v>
      </c>
      <c r="E680" t="s">
        <v>8684</v>
      </c>
      <c r="F680" t="s">
        <v>7812</v>
      </c>
    </row>
    <row r="681" spans="1:6" x14ac:dyDescent="0.3">
      <c r="A681" t="s">
        <v>8175</v>
      </c>
      <c r="B681" s="149" t="s">
        <v>67</v>
      </c>
      <c r="C681" t="s">
        <v>8710</v>
      </c>
      <c r="D681" s="161">
        <v>9.0889132821075747E-2</v>
      </c>
      <c r="E681" t="s">
        <v>8684</v>
      </c>
      <c r="F681" t="s">
        <v>7812</v>
      </c>
    </row>
    <row r="682" spans="1:6" x14ac:dyDescent="0.3">
      <c r="A682" t="s">
        <v>8175</v>
      </c>
      <c r="B682" s="149" t="s">
        <v>67</v>
      </c>
      <c r="C682" t="s">
        <v>8711</v>
      </c>
      <c r="D682" s="161">
        <v>0.24445664105378709</v>
      </c>
      <c r="E682" t="s">
        <v>8684</v>
      </c>
    </row>
    <row r="683" spans="1:6" x14ac:dyDescent="0.3">
      <c r="A683" t="s">
        <v>8175</v>
      </c>
      <c r="B683" s="149" t="s">
        <v>67</v>
      </c>
      <c r="C683" t="s">
        <v>8712</v>
      </c>
      <c r="D683" s="161">
        <v>4.8188803512623488E-2</v>
      </c>
      <c r="E683" t="s">
        <v>8684</v>
      </c>
    </row>
    <row r="684" spans="1:6" x14ac:dyDescent="0.3">
      <c r="A684" t="s">
        <v>8175</v>
      </c>
      <c r="B684" s="149" t="s">
        <v>67</v>
      </c>
      <c r="C684" t="s">
        <v>8731</v>
      </c>
      <c r="D684" s="161">
        <v>2.7442371020856209E-2</v>
      </c>
      <c r="E684" t="s">
        <v>8684</v>
      </c>
    </row>
    <row r="685" spans="1:6" x14ac:dyDescent="0.3">
      <c r="A685" t="s">
        <v>8175</v>
      </c>
      <c r="B685" s="149" t="s">
        <v>67</v>
      </c>
      <c r="C685" t="s">
        <v>8713</v>
      </c>
      <c r="D685" s="161">
        <v>4.8188803512623488E-2</v>
      </c>
      <c r="E685" t="s">
        <v>8684</v>
      </c>
    </row>
    <row r="686" spans="1:6" x14ac:dyDescent="0.3">
      <c r="A686" t="s">
        <v>8175</v>
      </c>
      <c r="B686" s="149" t="s">
        <v>67</v>
      </c>
      <c r="C686" t="s">
        <v>8714</v>
      </c>
      <c r="D686" s="161">
        <v>0.12645444566410541</v>
      </c>
      <c r="E686" t="s">
        <v>8684</v>
      </c>
    </row>
    <row r="687" spans="1:6" x14ac:dyDescent="0.3">
      <c r="A687" t="s">
        <v>8175</v>
      </c>
      <c r="B687" s="149" t="s">
        <v>67</v>
      </c>
      <c r="C687" t="s">
        <v>8715</v>
      </c>
      <c r="D687" s="161">
        <v>7.4094401756311754E-2</v>
      </c>
      <c r="E687" t="s">
        <v>8684</v>
      </c>
    </row>
    <row r="688" spans="1:6" x14ac:dyDescent="0.3">
      <c r="A688" s="163" t="s">
        <v>8175</v>
      </c>
      <c r="B688" s="167" t="s">
        <v>70</v>
      </c>
      <c r="C688" s="163" t="s">
        <v>8734</v>
      </c>
      <c r="D688" s="177">
        <v>4.1237113402061848E-2</v>
      </c>
      <c r="E688" s="163" t="s">
        <v>8684</v>
      </c>
      <c r="F688" s="163"/>
    </row>
    <row r="689" spans="1:6" x14ac:dyDescent="0.3">
      <c r="A689" s="163" t="s">
        <v>8175</v>
      </c>
      <c r="B689" s="167" t="s">
        <v>70</v>
      </c>
      <c r="C689" s="163" t="s">
        <v>8716</v>
      </c>
      <c r="D689" s="177">
        <v>0.16494845360824739</v>
      </c>
      <c r="E689" s="163" t="s">
        <v>8684</v>
      </c>
      <c r="F689" s="163"/>
    </row>
    <row r="690" spans="1:6" x14ac:dyDescent="0.3">
      <c r="A690" s="163" t="s">
        <v>8175</v>
      </c>
      <c r="B690" s="167" t="s">
        <v>70</v>
      </c>
      <c r="C690" s="163" t="s">
        <v>8717</v>
      </c>
      <c r="D690" s="177">
        <v>0.10309278350515461</v>
      </c>
      <c r="E690" s="163" t="s">
        <v>8684</v>
      </c>
      <c r="F690" s="163"/>
    </row>
    <row r="691" spans="1:6" x14ac:dyDescent="0.3">
      <c r="A691" s="163" t="s">
        <v>8175</v>
      </c>
      <c r="B691" s="167" t="s">
        <v>70</v>
      </c>
      <c r="C691" s="163" t="s">
        <v>8726</v>
      </c>
      <c r="D691" s="177">
        <v>4.1237113402061848E-2</v>
      </c>
      <c r="E691" s="163" t="s">
        <v>8684</v>
      </c>
      <c r="F691" s="163"/>
    </row>
    <row r="692" spans="1:6" x14ac:dyDescent="0.3">
      <c r="A692" s="163" t="s">
        <v>8175</v>
      </c>
      <c r="B692" s="167" t="s">
        <v>70</v>
      </c>
      <c r="C692" s="163" t="s">
        <v>8719</v>
      </c>
      <c r="D692" s="177">
        <v>0.59793814432989689</v>
      </c>
      <c r="E692" s="163" t="s">
        <v>8684</v>
      </c>
      <c r="F692" s="163"/>
    </row>
    <row r="693" spans="1:6" x14ac:dyDescent="0.3">
      <c r="A693" s="163" t="s">
        <v>8175</v>
      </c>
      <c r="B693" s="167" t="s">
        <v>70</v>
      </c>
      <c r="C693" s="163" t="s">
        <v>8723</v>
      </c>
      <c r="D693" s="177">
        <v>5.1546391752577317E-2</v>
      </c>
      <c r="E693" s="163" t="s">
        <v>8684</v>
      </c>
      <c r="F693" s="163"/>
    </row>
    <row r="694" spans="1:6" x14ac:dyDescent="0.3">
      <c r="A694" t="s">
        <v>8175</v>
      </c>
      <c r="B694" s="149" t="s">
        <v>73</v>
      </c>
      <c r="C694" t="s">
        <v>8716</v>
      </c>
      <c r="D694" s="161">
        <v>1.5784489108702511E-2</v>
      </c>
      <c r="E694" t="s">
        <v>8684</v>
      </c>
    </row>
    <row r="695" spans="1:6" x14ac:dyDescent="0.3">
      <c r="A695" t="s">
        <v>8175</v>
      </c>
      <c r="B695" s="149" t="s">
        <v>73</v>
      </c>
      <c r="C695" t="s">
        <v>8728</v>
      </c>
      <c r="D695" s="161">
        <v>9.9126591602651803E-2</v>
      </c>
      <c r="E695" t="s">
        <v>8684</v>
      </c>
      <c r="F695" t="s">
        <v>7812</v>
      </c>
    </row>
    <row r="696" spans="1:6" x14ac:dyDescent="0.3">
      <c r="A696" t="s">
        <v>8175</v>
      </c>
      <c r="B696" s="149" t="s">
        <v>73</v>
      </c>
      <c r="C696" t="s">
        <v>8708</v>
      </c>
      <c r="D696" s="161">
        <v>4.8405766600021043E-2</v>
      </c>
      <c r="E696" t="s">
        <v>8684</v>
      </c>
      <c r="F696" t="s">
        <v>7812</v>
      </c>
    </row>
    <row r="697" spans="1:6" x14ac:dyDescent="0.3">
      <c r="A697" t="s">
        <v>8175</v>
      </c>
      <c r="B697" s="149" t="s">
        <v>73</v>
      </c>
      <c r="C697" t="s">
        <v>8729</v>
      </c>
      <c r="D697" s="161">
        <v>6.0928127959591703E-2</v>
      </c>
      <c r="E697" t="s">
        <v>8684</v>
      </c>
      <c r="F697" t="s">
        <v>7812</v>
      </c>
    </row>
    <row r="698" spans="1:6" x14ac:dyDescent="0.3">
      <c r="A698" t="s">
        <v>8175</v>
      </c>
      <c r="B698" s="149" t="s">
        <v>73</v>
      </c>
      <c r="C698" t="s">
        <v>8730</v>
      </c>
      <c r="D698" s="161">
        <v>5.4614332316110702E-2</v>
      </c>
      <c r="E698" t="s">
        <v>8684</v>
      </c>
      <c r="F698" t="s">
        <v>7812</v>
      </c>
    </row>
    <row r="699" spans="1:6" x14ac:dyDescent="0.3">
      <c r="A699" t="s">
        <v>8175</v>
      </c>
      <c r="B699" s="149" t="s">
        <v>73</v>
      </c>
      <c r="C699" t="s">
        <v>8710</v>
      </c>
      <c r="D699" s="161">
        <v>7.0293591497421856E-2</v>
      </c>
      <c r="E699" t="s">
        <v>8684</v>
      </c>
      <c r="F699" t="s">
        <v>7812</v>
      </c>
    </row>
    <row r="700" spans="1:6" x14ac:dyDescent="0.3">
      <c r="A700" t="s">
        <v>8175</v>
      </c>
      <c r="B700" s="149" t="s">
        <v>73</v>
      </c>
      <c r="C700" t="s">
        <v>8717</v>
      </c>
      <c r="D700" s="161">
        <v>3.8408923497842792E-2</v>
      </c>
      <c r="E700" t="s">
        <v>8684</v>
      </c>
    </row>
    <row r="701" spans="1:6" x14ac:dyDescent="0.3">
      <c r="A701" t="s">
        <v>8175</v>
      </c>
      <c r="B701" s="149" t="s">
        <v>73</v>
      </c>
      <c r="C701" t="s">
        <v>8711</v>
      </c>
      <c r="D701" s="161">
        <v>0.18899294959486479</v>
      </c>
      <c r="E701" t="s">
        <v>8684</v>
      </c>
    </row>
    <row r="702" spans="1:6" x14ac:dyDescent="0.3">
      <c r="A702" t="s">
        <v>8175</v>
      </c>
      <c r="B702" s="149" t="s">
        <v>73</v>
      </c>
      <c r="C702" t="s">
        <v>8712</v>
      </c>
      <c r="D702" s="161">
        <v>3.7251394296537933E-2</v>
      </c>
      <c r="E702" t="s">
        <v>8684</v>
      </c>
    </row>
    <row r="703" spans="1:6" x14ac:dyDescent="0.3">
      <c r="A703" t="s">
        <v>8175</v>
      </c>
      <c r="B703" s="149" t="s">
        <v>73</v>
      </c>
      <c r="C703" t="s">
        <v>8731</v>
      </c>
      <c r="D703" s="161">
        <v>7.8922445543512576E-2</v>
      </c>
      <c r="E703" t="s">
        <v>8684</v>
      </c>
    </row>
    <row r="704" spans="1:6" x14ac:dyDescent="0.3">
      <c r="A704" t="s">
        <v>8175</v>
      </c>
      <c r="B704" s="149" t="s">
        <v>73</v>
      </c>
      <c r="C704" t="s">
        <v>8713</v>
      </c>
      <c r="D704" s="161">
        <v>3.7251394296537933E-2</v>
      </c>
      <c r="E704" t="s">
        <v>8684</v>
      </c>
    </row>
    <row r="705" spans="1:6" x14ac:dyDescent="0.3">
      <c r="A705" t="s">
        <v>8175</v>
      </c>
      <c r="B705" s="149" t="s">
        <v>73</v>
      </c>
      <c r="C705" t="s">
        <v>8732</v>
      </c>
      <c r="D705" s="161">
        <v>3.1568978217405029E-2</v>
      </c>
      <c r="E705" t="s">
        <v>8684</v>
      </c>
    </row>
    <row r="706" spans="1:6" x14ac:dyDescent="0.3">
      <c r="A706" t="s">
        <v>8175</v>
      </c>
      <c r="B706" s="149" t="s">
        <v>73</v>
      </c>
      <c r="C706" t="s">
        <v>7909</v>
      </c>
      <c r="D706" s="161">
        <v>6.1454277596548458E-2</v>
      </c>
      <c r="E706" t="s">
        <v>8684</v>
      </c>
    </row>
    <row r="707" spans="1:6" x14ac:dyDescent="0.3">
      <c r="A707" t="s">
        <v>8175</v>
      </c>
      <c r="B707" s="149" t="s">
        <v>73</v>
      </c>
      <c r="C707" t="s">
        <v>8733</v>
      </c>
      <c r="D707" s="161">
        <v>2.209828475218352E-2</v>
      </c>
      <c r="E707" t="s">
        <v>8684</v>
      </c>
    </row>
    <row r="708" spans="1:6" x14ac:dyDescent="0.3">
      <c r="A708" t="s">
        <v>8175</v>
      </c>
      <c r="B708" s="149" t="s">
        <v>73</v>
      </c>
      <c r="C708" t="s">
        <v>8714</v>
      </c>
      <c r="D708" s="161">
        <v>9.7758602546564238E-2</v>
      </c>
      <c r="E708" t="s">
        <v>8684</v>
      </c>
    </row>
    <row r="709" spans="1:6" x14ac:dyDescent="0.3">
      <c r="A709" t="s">
        <v>8175</v>
      </c>
      <c r="B709" s="149" t="s">
        <v>73</v>
      </c>
      <c r="C709" t="s">
        <v>8715</v>
      </c>
      <c r="D709" s="161">
        <v>5.7350310428285797E-2</v>
      </c>
      <c r="E709" t="s">
        <v>8684</v>
      </c>
    </row>
    <row r="710" spans="1:6" x14ac:dyDescent="0.3">
      <c r="A710" s="163" t="s">
        <v>8175</v>
      </c>
      <c r="B710" s="167" t="s">
        <v>76</v>
      </c>
      <c r="C710" s="163" t="s">
        <v>8716</v>
      </c>
      <c r="D710" s="177">
        <v>0.27551020408163268</v>
      </c>
      <c r="E710" s="163" t="s">
        <v>8684</v>
      </c>
      <c r="F710" s="163"/>
    </row>
    <row r="711" spans="1:6" x14ac:dyDescent="0.3">
      <c r="A711" s="163" t="s">
        <v>8175</v>
      </c>
      <c r="B711" s="167" t="s">
        <v>76</v>
      </c>
      <c r="C711" s="163" t="s">
        <v>8719</v>
      </c>
      <c r="D711" s="177">
        <v>0.72448979591836737</v>
      </c>
      <c r="E711" s="163" t="s">
        <v>8684</v>
      </c>
      <c r="F711" s="163"/>
    </row>
    <row r="712" spans="1:6" x14ac:dyDescent="0.3">
      <c r="A712" t="s">
        <v>8175</v>
      </c>
      <c r="B712" s="149" t="s">
        <v>113</v>
      </c>
      <c r="C712" t="s">
        <v>8734</v>
      </c>
      <c r="D712" s="161">
        <v>0.1313131313131313</v>
      </c>
      <c r="E712" t="s">
        <v>8684</v>
      </c>
    </row>
    <row r="713" spans="1:6" x14ac:dyDescent="0.3">
      <c r="A713" t="s">
        <v>8175</v>
      </c>
      <c r="B713" s="149" t="s">
        <v>113</v>
      </c>
      <c r="C713" t="s">
        <v>8716</v>
      </c>
      <c r="D713" s="161">
        <v>0.14141414141414141</v>
      </c>
      <c r="E713" t="s">
        <v>8684</v>
      </c>
    </row>
    <row r="714" spans="1:6" x14ac:dyDescent="0.3">
      <c r="A714" t="s">
        <v>8175</v>
      </c>
      <c r="B714" s="149" t="s">
        <v>113</v>
      </c>
      <c r="C714" t="s">
        <v>8719</v>
      </c>
      <c r="D714" s="161">
        <v>0.58585858585858586</v>
      </c>
      <c r="E714" t="s">
        <v>8684</v>
      </c>
    </row>
    <row r="715" spans="1:6" x14ac:dyDescent="0.3">
      <c r="A715" t="s">
        <v>8175</v>
      </c>
      <c r="B715" s="149" t="s">
        <v>113</v>
      </c>
      <c r="C715" t="s">
        <v>8722</v>
      </c>
      <c r="D715" s="161">
        <v>7.0707070707070718E-2</v>
      </c>
      <c r="E715" t="s">
        <v>8684</v>
      </c>
    </row>
    <row r="716" spans="1:6" x14ac:dyDescent="0.3">
      <c r="A716" t="s">
        <v>8175</v>
      </c>
      <c r="B716" s="149" t="s">
        <v>113</v>
      </c>
      <c r="C716" t="s">
        <v>8727</v>
      </c>
      <c r="D716" s="161">
        <v>7.0707070707070718E-2</v>
      </c>
      <c r="E716" t="s">
        <v>8684</v>
      </c>
      <c r="F716" t="s">
        <v>7812</v>
      </c>
    </row>
    <row r="717" spans="1:6" x14ac:dyDescent="0.3">
      <c r="A717" s="163" t="s">
        <v>8175</v>
      </c>
      <c r="B717" s="167" t="s">
        <v>8636</v>
      </c>
      <c r="C717" s="163" t="s">
        <v>8728</v>
      </c>
      <c r="D717" s="177">
        <v>0.10686941726924711</v>
      </c>
      <c r="E717" s="163" t="s">
        <v>8684</v>
      </c>
      <c r="F717" s="163" t="s">
        <v>7812</v>
      </c>
    </row>
    <row r="718" spans="1:6" x14ac:dyDescent="0.3">
      <c r="A718" s="163" t="s">
        <v>8175</v>
      </c>
      <c r="B718" s="167" t="s">
        <v>8636</v>
      </c>
      <c r="C718" s="163" t="s">
        <v>8708</v>
      </c>
      <c r="D718" s="177">
        <v>5.2211824755423228E-2</v>
      </c>
      <c r="E718" s="163" t="s">
        <v>8684</v>
      </c>
      <c r="F718" s="163" t="s">
        <v>7812</v>
      </c>
    </row>
    <row r="719" spans="1:6" x14ac:dyDescent="0.3">
      <c r="A719" s="163" t="s">
        <v>8175</v>
      </c>
      <c r="B719" s="167" t="s">
        <v>8636</v>
      </c>
      <c r="C719" s="163" t="s">
        <v>8729</v>
      </c>
      <c r="D719" s="177">
        <v>6.5610378562313901E-2</v>
      </c>
      <c r="E719" s="163" t="s">
        <v>8684</v>
      </c>
      <c r="F719" s="163" t="s">
        <v>7812</v>
      </c>
    </row>
    <row r="720" spans="1:6" x14ac:dyDescent="0.3">
      <c r="A720" s="163" t="s">
        <v>8175</v>
      </c>
      <c r="B720" s="167" t="s">
        <v>8636</v>
      </c>
      <c r="C720" s="163" t="s">
        <v>8730</v>
      </c>
      <c r="D720" s="177">
        <v>5.8911101658868557E-2</v>
      </c>
      <c r="E720" s="163" t="s">
        <v>8684</v>
      </c>
      <c r="F720" s="163" t="s">
        <v>7812</v>
      </c>
    </row>
    <row r="721" spans="1:6" x14ac:dyDescent="0.3">
      <c r="A721" s="163" t="s">
        <v>8175</v>
      </c>
      <c r="B721" s="167" t="s">
        <v>8636</v>
      </c>
      <c r="C721" s="163" t="s">
        <v>8710</v>
      </c>
      <c r="D721" s="177">
        <v>7.58188005104211E-2</v>
      </c>
      <c r="E721" s="163" t="s">
        <v>8684</v>
      </c>
      <c r="F721" s="163" t="s">
        <v>7812</v>
      </c>
    </row>
    <row r="722" spans="1:6" x14ac:dyDescent="0.3">
      <c r="A722" s="163" t="s">
        <v>8175</v>
      </c>
      <c r="B722" s="167" t="s">
        <v>8636</v>
      </c>
      <c r="C722" s="163" t="s">
        <v>8717</v>
      </c>
      <c r="D722" s="177">
        <v>3.0837941301573791E-2</v>
      </c>
      <c r="E722" s="163" t="s">
        <v>8684</v>
      </c>
      <c r="F722" s="163"/>
    </row>
    <row r="723" spans="1:6" x14ac:dyDescent="0.3">
      <c r="A723" s="163" t="s">
        <v>8175</v>
      </c>
      <c r="B723" s="167" t="s">
        <v>8636</v>
      </c>
      <c r="C723" s="163" t="s">
        <v>8711</v>
      </c>
      <c r="D723" s="177">
        <v>0.2037430880476393</v>
      </c>
      <c r="E723" s="163" t="s">
        <v>8684</v>
      </c>
      <c r="F723" s="163"/>
    </row>
    <row r="724" spans="1:6" x14ac:dyDescent="0.3">
      <c r="A724" s="163" t="s">
        <v>8175</v>
      </c>
      <c r="B724" s="167" t="s">
        <v>8636</v>
      </c>
      <c r="C724" s="163" t="s">
        <v>8712</v>
      </c>
      <c r="D724" s="177">
        <v>4.0195661420672053E-2</v>
      </c>
      <c r="E724" s="163" t="s">
        <v>8684</v>
      </c>
      <c r="F724" s="163"/>
    </row>
    <row r="725" spans="1:6" x14ac:dyDescent="0.3">
      <c r="A725" s="163" t="s">
        <v>8175</v>
      </c>
      <c r="B725" s="167" t="s">
        <v>8636</v>
      </c>
      <c r="C725" s="163" t="s">
        <v>8731</v>
      </c>
      <c r="D725" s="177">
        <v>5.316886431305827E-2</v>
      </c>
      <c r="E725" s="163" t="s">
        <v>8684</v>
      </c>
      <c r="F725" s="163"/>
    </row>
    <row r="726" spans="1:6" x14ac:dyDescent="0.3">
      <c r="A726" s="163" t="s">
        <v>8175</v>
      </c>
      <c r="B726" s="167" t="s">
        <v>8636</v>
      </c>
      <c r="C726" s="163" t="s">
        <v>8713</v>
      </c>
      <c r="D726" s="177">
        <v>4.0195661420672053E-2</v>
      </c>
      <c r="E726" s="163" t="s">
        <v>8684</v>
      </c>
      <c r="F726" s="163"/>
    </row>
    <row r="727" spans="1:6" x14ac:dyDescent="0.3">
      <c r="A727" s="163" t="s">
        <v>8175</v>
      </c>
      <c r="B727" s="167" t="s">
        <v>8636</v>
      </c>
      <c r="C727" s="163" t="s">
        <v>8732</v>
      </c>
      <c r="D727" s="177">
        <v>2.1267545725223311E-2</v>
      </c>
      <c r="E727" s="163" t="s">
        <v>8684</v>
      </c>
      <c r="F727" s="163"/>
    </row>
    <row r="728" spans="1:6" x14ac:dyDescent="0.3">
      <c r="A728" s="163" t="s">
        <v>8175</v>
      </c>
      <c r="B728" s="167" t="s">
        <v>8636</v>
      </c>
      <c r="C728" s="163" t="s">
        <v>7909</v>
      </c>
      <c r="D728" s="177">
        <v>6.2101233517652059E-2</v>
      </c>
      <c r="E728" s="163" t="s">
        <v>8684</v>
      </c>
      <c r="F728" s="163"/>
    </row>
    <row r="729" spans="1:6" x14ac:dyDescent="0.3">
      <c r="A729" s="163" t="s">
        <v>8175</v>
      </c>
      <c r="B729" s="167" t="s">
        <v>8636</v>
      </c>
      <c r="C729" s="163" t="s">
        <v>8733</v>
      </c>
      <c r="D729" s="177">
        <v>2.2330923011484479E-2</v>
      </c>
      <c r="E729" s="163" t="s">
        <v>8684</v>
      </c>
      <c r="F729" s="163"/>
    </row>
    <row r="730" spans="1:6" x14ac:dyDescent="0.3">
      <c r="A730" s="163" t="s">
        <v>8175</v>
      </c>
      <c r="B730" s="167" t="s">
        <v>8636</v>
      </c>
      <c r="C730" s="163" t="s">
        <v>8714</v>
      </c>
      <c r="D730" s="177">
        <v>0.1053806890684815</v>
      </c>
      <c r="E730" s="163" t="s">
        <v>8684</v>
      </c>
      <c r="F730" s="163"/>
    </row>
    <row r="731" spans="1:6" x14ac:dyDescent="0.3">
      <c r="A731" s="163" t="s">
        <v>8175</v>
      </c>
      <c r="B731" s="167" t="s">
        <v>8636</v>
      </c>
      <c r="C731" s="163" t="s">
        <v>8715</v>
      </c>
      <c r="D731" s="177">
        <v>6.1782220331773698E-2</v>
      </c>
      <c r="E731" s="163" t="s">
        <v>8684</v>
      </c>
      <c r="F731" s="163"/>
    </row>
    <row r="732" spans="1:6" x14ac:dyDescent="0.3">
      <c r="A732" t="s">
        <v>8177</v>
      </c>
      <c r="B732" s="149" t="s">
        <v>67</v>
      </c>
      <c r="C732" t="s">
        <v>8728</v>
      </c>
      <c r="D732" s="178">
        <v>7.6725772276123566E-2</v>
      </c>
      <c r="E732" t="s">
        <v>8684</v>
      </c>
      <c r="F732" t="s">
        <v>7812</v>
      </c>
    </row>
    <row r="733" spans="1:6" x14ac:dyDescent="0.3">
      <c r="A733" t="s">
        <v>8177</v>
      </c>
      <c r="B733" s="149" t="s">
        <v>67</v>
      </c>
      <c r="C733" t="s">
        <v>8742</v>
      </c>
      <c r="D733" s="178">
        <v>1.9069923051187689E-2</v>
      </c>
      <c r="E733" t="s">
        <v>8684</v>
      </c>
      <c r="F733" t="s">
        <v>7812</v>
      </c>
    </row>
    <row r="734" spans="1:6" x14ac:dyDescent="0.3">
      <c r="A734" t="s">
        <v>8177</v>
      </c>
      <c r="B734" s="149" t="s">
        <v>67</v>
      </c>
      <c r="C734" t="s">
        <v>8708</v>
      </c>
      <c r="D734" s="178">
        <v>2.576112412177986E-2</v>
      </c>
      <c r="E734" t="s">
        <v>8684</v>
      </c>
      <c r="F734" t="s">
        <v>7812</v>
      </c>
    </row>
    <row r="735" spans="1:6" x14ac:dyDescent="0.3">
      <c r="A735" t="s">
        <v>8177</v>
      </c>
      <c r="B735" s="149" t="s">
        <v>67</v>
      </c>
      <c r="C735" t="s">
        <v>8729</v>
      </c>
      <c r="D735" s="178">
        <v>0.1116315378610461</v>
      </c>
      <c r="E735" t="s">
        <v>8684</v>
      </c>
      <c r="F735" t="s">
        <v>7812</v>
      </c>
    </row>
    <row r="736" spans="1:6" x14ac:dyDescent="0.3">
      <c r="A736" t="s">
        <v>8177</v>
      </c>
      <c r="B736" s="149" t="s">
        <v>67</v>
      </c>
      <c r="C736" t="s">
        <v>8709</v>
      </c>
      <c r="D736" s="178">
        <v>3.1225604996096799E-2</v>
      </c>
      <c r="E736" t="s">
        <v>8684</v>
      </c>
      <c r="F736" t="s">
        <v>7812</v>
      </c>
    </row>
    <row r="737" spans="1:6" x14ac:dyDescent="0.3">
      <c r="A737" t="s">
        <v>8177</v>
      </c>
      <c r="B737" s="149" t="s">
        <v>67</v>
      </c>
      <c r="C737" t="s">
        <v>8730</v>
      </c>
      <c r="D737" s="178">
        <v>8.2413293186126904E-2</v>
      </c>
      <c r="E737" t="s">
        <v>8684</v>
      </c>
      <c r="F737" t="s">
        <v>7812</v>
      </c>
    </row>
    <row r="738" spans="1:6" x14ac:dyDescent="0.3">
      <c r="A738" t="s">
        <v>8177</v>
      </c>
      <c r="B738" s="149" t="s">
        <v>67</v>
      </c>
      <c r="C738" t="s">
        <v>8710</v>
      </c>
      <c r="D738" s="178">
        <v>9.6130255380840857E-2</v>
      </c>
      <c r="E738" t="s">
        <v>8684</v>
      </c>
      <c r="F738" t="s">
        <v>7812</v>
      </c>
    </row>
    <row r="739" spans="1:6" x14ac:dyDescent="0.3">
      <c r="A739" t="s">
        <v>8177</v>
      </c>
      <c r="B739" s="149" t="s">
        <v>67</v>
      </c>
      <c r="C739" t="s">
        <v>8711</v>
      </c>
      <c r="D739" s="178">
        <v>0.14932530389204859</v>
      </c>
      <c r="E739" t="s">
        <v>8684</v>
      </c>
    </row>
    <row r="740" spans="1:6" x14ac:dyDescent="0.3">
      <c r="A740" t="s">
        <v>8177</v>
      </c>
      <c r="B740" s="149" t="s">
        <v>67</v>
      </c>
      <c r="C740" t="s">
        <v>8712</v>
      </c>
      <c r="D740" s="178">
        <v>6.211664993866399E-2</v>
      </c>
      <c r="E740" t="s">
        <v>8684</v>
      </c>
    </row>
    <row r="741" spans="1:6" x14ac:dyDescent="0.3">
      <c r="A741" t="s">
        <v>8177</v>
      </c>
      <c r="B741" s="149" t="s">
        <v>67</v>
      </c>
      <c r="C741" t="s">
        <v>8731</v>
      </c>
      <c r="D741" s="178">
        <v>2.788000446080071E-2</v>
      </c>
      <c r="E741" t="s">
        <v>8684</v>
      </c>
    </row>
    <row r="742" spans="1:6" x14ac:dyDescent="0.3">
      <c r="A742" t="s">
        <v>8177</v>
      </c>
      <c r="B742" s="149" t="s">
        <v>67</v>
      </c>
      <c r="C742" t="s">
        <v>8713</v>
      </c>
      <c r="D742" s="178">
        <v>6.211664993866399E-2</v>
      </c>
      <c r="E742" t="s">
        <v>8684</v>
      </c>
    </row>
    <row r="743" spans="1:6" x14ac:dyDescent="0.3">
      <c r="A743" t="s">
        <v>8177</v>
      </c>
      <c r="B743" s="149" t="s">
        <v>67</v>
      </c>
      <c r="C743" t="s">
        <v>7909</v>
      </c>
      <c r="D743" s="178">
        <v>4.4942567190810752E-2</v>
      </c>
      <c r="E743" t="s">
        <v>8684</v>
      </c>
    </row>
    <row r="744" spans="1:6" x14ac:dyDescent="0.3">
      <c r="A744" t="s">
        <v>8177</v>
      </c>
      <c r="B744" s="149" t="s">
        <v>67</v>
      </c>
      <c r="C744" t="s">
        <v>8733</v>
      </c>
      <c r="D744" s="178">
        <v>1.9181443069030892E-2</v>
      </c>
      <c r="E744" t="s">
        <v>8684</v>
      </c>
    </row>
    <row r="745" spans="1:6" x14ac:dyDescent="0.3">
      <c r="A745" t="s">
        <v>8177</v>
      </c>
      <c r="B745" s="149" t="s">
        <v>67</v>
      </c>
      <c r="C745" t="s">
        <v>8714</v>
      </c>
      <c r="D745" s="178">
        <v>0.1285825805732129</v>
      </c>
      <c r="E745" t="s">
        <v>8684</v>
      </c>
    </row>
    <row r="746" spans="1:6" x14ac:dyDescent="0.3">
      <c r="A746" t="s">
        <v>8177</v>
      </c>
      <c r="B746" s="149" t="s">
        <v>67</v>
      </c>
      <c r="C746" t="s">
        <v>8715</v>
      </c>
      <c r="D746" s="178">
        <v>6.3008810081409614E-2</v>
      </c>
      <c r="E746" t="s">
        <v>8684</v>
      </c>
    </row>
    <row r="747" spans="1:6" x14ac:dyDescent="0.3">
      <c r="A747" s="163" t="s">
        <v>8177</v>
      </c>
      <c r="B747" s="167" t="s">
        <v>70</v>
      </c>
      <c r="C747" s="163" t="s">
        <v>8734</v>
      </c>
      <c r="D747" s="179">
        <v>0.1020408163265306</v>
      </c>
      <c r="E747" s="163" t="s">
        <v>8684</v>
      </c>
      <c r="F747" s="163"/>
    </row>
    <row r="748" spans="1:6" x14ac:dyDescent="0.3">
      <c r="A748" s="163" t="s">
        <v>8177</v>
      </c>
      <c r="B748" s="167" t="s">
        <v>70</v>
      </c>
      <c r="C748" s="163" t="s">
        <v>8716</v>
      </c>
      <c r="D748" s="179">
        <v>0.25510204081632648</v>
      </c>
      <c r="E748" s="163" t="s">
        <v>8684</v>
      </c>
      <c r="F748" s="163"/>
    </row>
    <row r="749" spans="1:6" x14ac:dyDescent="0.3">
      <c r="A749" s="163" t="s">
        <v>8177</v>
      </c>
      <c r="B749" s="167" t="s">
        <v>70</v>
      </c>
      <c r="C749" s="163" t="s">
        <v>8717</v>
      </c>
      <c r="D749" s="179">
        <v>5.1020408163265307E-2</v>
      </c>
      <c r="E749" s="163" t="s">
        <v>8684</v>
      </c>
      <c r="F749" s="163"/>
    </row>
    <row r="750" spans="1:6" x14ac:dyDescent="0.3">
      <c r="A750" s="163" t="s">
        <v>8177</v>
      </c>
      <c r="B750" s="167" t="s">
        <v>70</v>
      </c>
      <c r="C750" s="163" t="s">
        <v>8718</v>
      </c>
      <c r="D750" s="179">
        <v>4.0816326530612249E-2</v>
      </c>
      <c r="E750" s="163" t="s">
        <v>8684</v>
      </c>
      <c r="F750" s="163" t="s">
        <v>7812</v>
      </c>
    </row>
    <row r="751" spans="1:6" x14ac:dyDescent="0.3">
      <c r="A751" s="163" t="s">
        <v>8177</v>
      </c>
      <c r="B751" s="167" t="s">
        <v>70</v>
      </c>
      <c r="C751" s="163" t="s">
        <v>8719</v>
      </c>
      <c r="D751" s="179">
        <v>0.2040816326530612</v>
      </c>
      <c r="E751" s="163" t="s">
        <v>8684</v>
      </c>
      <c r="F751" s="163"/>
    </row>
    <row r="752" spans="1:6" x14ac:dyDescent="0.3">
      <c r="A752" s="163" t="s">
        <v>8177</v>
      </c>
      <c r="B752" s="167" t="s">
        <v>70</v>
      </c>
      <c r="C752" s="163" t="s">
        <v>8721</v>
      </c>
      <c r="D752" s="179">
        <v>5.1020408163265307E-2</v>
      </c>
      <c r="E752" s="163" t="s">
        <v>8684</v>
      </c>
      <c r="F752" s="163"/>
    </row>
    <row r="753" spans="1:6" x14ac:dyDescent="0.3">
      <c r="A753" s="163" t="s">
        <v>8177</v>
      </c>
      <c r="B753" s="167" t="s">
        <v>70</v>
      </c>
      <c r="C753" s="163" t="s">
        <v>8723</v>
      </c>
      <c r="D753" s="179">
        <v>0.24489795918367349</v>
      </c>
      <c r="E753" s="163" t="s">
        <v>8684</v>
      </c>
      <c r="F753" s="163"/>
    </row>
    <row r="754" spans="1:6" x14ac:dyDescent="0.3">
      <c r="A754" s="163" t="s">
        <v>8177</v>
      </c>
      <c r="B754" s="167" t="s">
        <v>70</v>
      </c>
      <c r="C754" s="163" t="s">
        <v>8724</v>
      </c>
      <c r="D754" s="179">
        <v>5.1020408163265307E-2</v>
      </c>
      <c r="E754" s="163" t="s">
        <v>8684</v>
      </c>
      <c r="F754" s="163"/>
    </row>
    <row r="755" spans="1:6" x14ac:dyDescent="0.3">
      <c r="A755" t="s">
        <v>8177</v>
      </c>
      <c r="B755" s="149" t="s">
        <v>73</v>
      </c>
      <c r="C755" t="s">
        <v>8728</v>
      </c>
      <c r="D755" s="178">
        <v>7.7890821573132041E-2</v>
      </c>
      <c r="E755" t="s">
        <v>8684</v>
      </c>
      <c r="F755" t="s">
        <v>7812</v>
      </c>
    </row>
    <row r="756" spans="1:6" x14ac:dyDescent="0.3">
      <c r="A756" t="s">
        <v>8177</v>
      </c>
      <c r="B756" s="149" t="s">
        <v>73</v>
      </c>
      <c r="C756" t="s">
        <v>8742</v>
      </c>
      <c r="D756" s="178">
        <v>1.9363308171972429E-2</v>
      </c>
      <c r="E756" t="s">
        <v>8684</v>
      </c>
      <c r="F756" t="s">
        <v>7812</v>
      </c>
    </row>
    <row r="757" spans="1:6" x14ac:dyDescent="0.3">
      <c r="A757" t="s">
        <v>8177</v>
      </c>
      <c r="B757" s="149" t="s">
        <v>73</v>
      </c>
      <c r="C757" t="s">
        <v>8708</v>
      </c>
      <c r="D757" s="178">
        <v>2.6145935893228309E-2</v>
      </c>
      <c r="E757" t="s">
        <v>8684</v>
      </c>
      <c r="F757" t="s">
        <v>7812</v>
      </c>
    </row>
    <row r="758" spans="1:6" x14ac:dyDescent="0.3">
      <c r="A758" t="s">
        <v>8177</v>
      </c>
      <c r="B758" s="149" t="s">
        <v>73</v>
      </c>
      <c r="C758" t="s">
        <v>8729</v>
      </c>
      <c r="D758" s="178">
        <v>0.1133355212777595</v>
      </c>
      <c r="E758" t="s">
        <v>8684</v>
      </c>
      <c r="F758" t="s">
        <v>7812</v>
      </c>
    </row>
    <row r="759" spans="1:6" x14ac:dyDescent="0.3">
      <c r="A759" t="s">
        <v>8177</v>
      </c>
      <c r="B759" s="149" t="s">
        <v>73</v>
      </c>
      <c r="C759" t="s">
        <v>8709</v>
      </c>
      <c r="D759" s="178">
        <v>3.1615796958757249E-2</v>
      </c>
      <c r="E759" t="s">
        <v>8684</v>
      </c>
      <c r="F759" t="s">
        <v>7812</v>
      </c>
    </row>
    <row r="760" spans="1:6" x14ac:dyDescent="0.3">
      <c r="A760" t="s">
        <v>8177</v>
      </c>
      <c r="B760" s="149" t="s">
        <v>73</v>
      </c>
      <c r="C760" t="s">
        <v>8730</v>
      </c>
      <c r="D760" s="178">
        <v>8.3688874302592711E-2</v>
      </c>
      <c r="E760" t="s">
        <v>8684</v>
      </c>
      <c r="F760" t="s">
        <v>7812</v>
      </c>
    </row>
    <row r="761" spans="1:6" x14ac:dyDescent="0.3">
      <c r="A761" t="s">
        <v>8177</v>
      </c>
      <c r="B761" s="149" t="s">
        <v>73</v>
      </c>
      <c r="C761" t="s">
        <v>8710</v>
      </c>
      <c r="D761" s="178">
        <v>9.7582321409036207E-2</v>
      </c>
      <c r="E761" t="s">
        <v>8684</v>
      </c>
      <c r="F761" t="s">
        <v>7812</v>
      </c>
    </row>
    <row r="762" spans="1:6" x14ac:dyDescent="0.3">
      <c r="A762" t="s">
        <v>8177</v>
      </c>
      <c r="B762" s="149" t="s">
        <v>73</v>
      </c>
      <c r="C762" t="s">
        <v>8711</v>
      </c>
      <c r="D762" s="178">
        <v>0.15151515151515149</v>
      </c>
      <c r="E762" t="s">
        <v>8684</v>
      </c>
    </row>
    <row r="763" spans="1:6" x14ac:dyDescent="0.3">
      <c r="A763" t="s">
        <v>8177</v>
      </c>
      <c r="B763" s="149" t="s">
        <v>73</v>
      </c>
      <c r="C763" t="s">
        <v>8712</v>
      </c>
      <c r="D763" s="178">
        <v>6.3012799474893341E-2</v>
      </c>
      <c r="E763" t="s">
        <v>8684</v>
      </c>
    </row>
    <row r="764" spans="1:6" x14ac:dyDescent="0.3">
      <c r="A764" t="s">
        <v>8177</v>
      </c>
      <c r="B764" s="149" t="s">
        <v>73</v>
      </c>
      <c r="C764" t="s">
        <v>8713</v>
      </c>
      <c r="D764" s="178">
        <v>6.3012799474893341E-2</v>
      </c>
      <c r="E764" t="s">
        <v>8684</v>
      </c>
    </row>
    <row r="765" spans="1:6" x14ac:dyDescent="0.3">
      <c r="A765" t="s">
        <v>8177</v>
      </c>
      <c r="B765" s="149" t="s">
        <v>73</v>
      </c>
      <c r="C765" t="s">
        <v>7909</v>
      </c>
      <c r="D765" s="178">
        <v>5.5026802319221087E-2</v>
      </c>
      <c r="E765" t="s">
        <v>8684</v>
      </c>
    </row>
    <row r="766" spans="1:6" x14ac:dyDescent="0.3">
      <c r="A766" t="s">
        <v>8177</v>
      </c>
      <c r="B766" s="149" t="s">
        <v>73</v>
      </c>
      <c r="C766" t="s">
        <v>8733</v>
      </c>
      <c r="D766" s="178">
        <v>2.3411005360463841E-2</v>
      </c>
      <c r="E766" t="s">
        <v>8684</v>
      </c>
    </row>
    <row r="767" spans="1:6" x14ac:dyDescent="0.3">
      <c r="A767" t="s">
        <v>8177</v>
      </c>
      <c r="B767" s="149" t="s">
        <v>73</v>
      </c>
      <c r="C767" t="s">
        <v>8714</v>
      </c>
      <c r="D767" s="178">
        <v>0.1305108850235204</v>
      </c>
      <c r="E767" t="s">
        <v>8684</v>
      </c>
    </row>
    <row r="768" spans="1:6" x14ac:dyDescent="0.3">
      <c r="A768" t="s">
        <v>8177</v>
      </c>
      <c r="B768" s="149" t="s">
        <v>73</v>
      </c>
      <c r="C768" t="s">
        <v>8715</v>
      </c>
      <c r="D768" s="178">
        <v>6.3997374466688531E-2</v>
      </c>
      <c r="E768" t="s">
        <v>8684</v>
      </c>
    </row>
    <row r="769" spans="1:6" x14ac:dyDescent="0.3">
      <c r="A769" s="163" t="s">
        <v>8177</v>
      </c>
      <c r="B769" s="167" t="s">
        <v>76</v>
      </c>
      <c r="C769" s="163" t="s">
        <v>8725</v>
      </c>
      <c r="D769" s="179">
        <v>2.0833333333333339E-2</v>
      </c>
      <c r="E769" s="163" t="s">
        <v>8684</v>
      </c>
      <c r="F769" s="163"/>
    </row>
    <row r="770" spans="1:6" x14ac:dyDescent="0.3">
      <c r="A770" s="163" t="s">
        <v>8177</v>
      </c>
      <c r="B770" s="167" t="s">
        <v>76</v>
      </c>
      <c r="C770" s="163" t="s">
        <v>8716</v>
      </c>
      <c r="D770" s="179">
        <v>0.23958333333333329</v>
      </c>
      <c r="E770" s="163" t="s">
        <v>8684</v>
      </c>
      <c r="F770" s="163"/>
    </row>
    <row r="771" spans="1:6" x14ac:dyDescent="0.3">
      <c r="A771" s="163" t="s">
        <v>8177</v>
      </c>
      <c r="B771" s="167" t="s">
        <v>76</v>
      </c>
      <c r="C771" s="163" t="s">
        <v>8726</v>
      </c>
      <c r="D771" s="179">
        <v>5.2083333333333343E-2</v>
      </c>
      <c r="E771" s="163" t="s">
        <v>8684</v>
      </c>
      <c r="F771" s="163"/>
    </row>
    <row r="772" spans="1:6" x14ac:dyDescent="0.3">
      <c r="A772" s="163" t="s">
        <v>8177</v>
      </c>
      <c r="B772" s="167" t="s">
        <v>76</v>
      </c>
      <c r="C772" s="163" t="s">
        <v>8719</v>
      </c>
      <c r="D772" s="179">
        <v>0.40625000000000011</v>
      </c>
      <c r="E772" s="163" t="s">
        <v>8684</v>
      </c>
      <c r="F772" s="163"/>
    </row>
    <row r="773" spans="1:6" x14ac:dyDescent="0.3">
      <c r="A773" s="163" t="s">
        <v>8177</v>
      </c>
      <c r="B773" s="167" t="s">
        <v>76</v>
      </c>
      <c r="C773" s="163" t="s">
        <v>8722</v>
      </c>
      <c r="D773" s="179">
        <v>9.375E-2</v>
      </c>
      <c r="E773" s="163" t="s">
        <v>8684</v>
      </c>
      <c r="F773" s="163"/>
    </row>
    <row r="774" spans="1:6" x14ac:dyDescent="0.3">
      <c r="A774" s="163" t="s">
        <v>8177</v>
      </c>
      <c r="B774" s="167" t="s">
        <v>76</v>
      </c>
      <c r="C774" s="163" t="s">
        <v>8723</v>
      </c>
      <c r="D774" s="179">
        <v>0.1875</v>
      </c>
      <c r="E774" s="163" t="s">
        <v>8684</v>
      </c>
      <c r="F774" s="163"/>
    </row>
    <row r="775" spans="1:6" x14ac:dyDescent="0.3">
      <c r="A775" t="s">
        <v>8177</v>
      </c>
      <c r="B775" s="149" t="s">
        <v>8046</v>
      </c>
      <c r="C775" t="s">
        <v>8734</v>
      </c>
      <c r="D775" s="178">
        <v>0.23157894736842111</v>
      </c>
      <c r="E775" t="s">
        <v>8684</v>
      </c>
    </row>
    <row r="776" spans="1:6" x14ac:dyDescent="0.3">
      <c r="A776" t="s">
        <v>8177</v>
      </c>
      <c r="B776" s="149" t="s">
        <v>8046</v>
      </c>
      <c r="C776" t="s">
        <v>8719</v>
      </c>
      <c r="D776" s="178">
        <v>0.63157894736842102</v>
      </c>
      <c r="E776" t="s">
        <v>8684</v>
      </c>
    </row>
    <row r="777" spans="1:6" x14ac:dyDescent="0.3">
      <c r="A777" t="s">
        <v>8177</v>
      </c>
      <c r="B777" s="149" t="s">
        <v>8046</v>
      </c>
      <c r="C777" t="s">
        <v>8727</v>
      </c>
      <c r="D777" s="178">
        <v>8.4210526315789486E-2</v>
      </c>
      <c r="E777" t="s">
        <v>8684</v>
      </c>
      <c r="F777" t="s">
        <v>7812</v>
      </c>
    </row>
    <row r="778" spans="1:6" x14ac:dyDescent="0.3">
      <c r="A778" t="s">
        <v>8177</v>
      </c>
      <c r="B778" s="149" t="s">
        <v>8046</v>
      </c>
      <c r="C778" t="s">
        <v>8743</v>
      </c>
      <c r="D778" s="178">
        <v>5.2631578947368432E-2</v>
      </c>
      <c r="E778" t="s">
        <v>8684</v>
      </c>
    </row>
    <row r="779" spans="1:6" x14ac:dyDescent="0.3">
      <c r="A779" s="163" t="s">
        <v>8177</v>
      </c>
      <c r="B779" s="167" t="s">
        <v>8636</v>
      </c>
      <c r="C779" s="163" t="s">
        <v>8736</v>
      </c>
      <c r="D779" s="179">
        <v>1.7404546937887521E-2</v>
      </c>
      <c r="E779" s="163" t="s">
        <v>8684</v>
      </c>
      <c r="F779" s="163"/>
    </row>
    <row r="780" spans="1:6" x14ac:dyDescent="0.3">
      <c r="A780" s="163" t="s">
        <v>8177</v>
      </c>
      <c r="B780" s="167" t="s">
        <v>8636</v>
      </c>
      <c r="C780" s="163" t="s">
        <v>8716</v>
      </c>
      <c r="D780" s="179">
        <v>1.696943326444033E-2</v>
      </c>
      <c r="E780" s="163" t="s">
        <v>8684</v>
      </c>
      <c r="F780" s="163"/>
    </row>
    <row r="781" spans="1:6" x14ac:dyDescent="0.3">
      <c r="A781" s="163" t="s">
        <v>8177</v>
      </c>
      <c r="B781" s="167" t="s">
        <v>8636</v>
      </c>
      <c r="C781" s="163" t="s">
        <v>8728</v>
      </c>
      <c r="D781" s="179">
        <v>6.4505602088545624E-2</v>
      </c>
      <c r="E781" s="163" t="s">
        <v>8684</v>
      </c>
      <c r="F781" s="163" t="s">
        <v>7812</v>
      </c>
    </row>
    <row r="782" spans="1:6" x14ac:dyDescent="0.3">
      <c r="A782" s="163" t="s">
        <v>8177</v>
      </c>
      <c r="B782" s="167" t="s">
        <v>8636</v>
      </c>
      <c r="C782" s="163" t="s">
        <v>8708</v>
      </c>
      <c r="D782" s="179">
        <v>2.1646905253997609E-2</v>
      </c>
      <c r="E782" s="163" t="s">
        <v>8684</v>
      </c>
      <c r="F782" s="163" t="s">
        <v>7812</v>
      </c>
    </row>
    <row r="783" spans="1:6" x14ac:dyDescent="0.3">
      <c r="A783" s="163" t="s">
        <v>8177</v>
      </c>
      <c r="B783" s="167" t="s">
        <v>8636</v>
      </c>
      <c r="C783" s="163" t="s">
        <v>8729</v>
      </c>
      <c r="D783" s="179">
        <v>9.3875775046230819E-2</v>
      </c>
      <c r="E783" s="163" t="s">
        <v>8684</v>
      </c>
      <c r="F783" s="163" t="s">
        <v>7812</v>
      </c>
    </row>
    <row r="784" spans="1:6" x14ac:dyDescent="0.3">
      <c r="A784" s="163" t="s">
        <v>8177</v>
      </c>
      <c r="B784" s="167" t="s">
        <v>8636</v>
      </c>
      <c r="C784" s="163" t="s">
        <v>8709</v>
      </c>
      <c r="D784" s="179">
        <v>2.621559882519308E-2</v>
      </c>
      <c r="E784" s="163" t="s">
        <v>8684</v>
      </c>
      <c r="F784" s="163" t="s">
        <v>7812</v>
      </c>
    </row>
    <row r="785" spans="1:6" x14ac:dyDescent="0.3">
      <c r="A785" s="163" t="s">
        <v>8177</v>
      </c>
      <c r="B785" s="167" t="s">
        <v>8636</v>
      </c>
      <c r="C785" s="163" t="s">
        <v>8730</v>
      </c>
      <c r="D785" s="179">
        <v>6.9291852496464718E-2</v>
      </c>
      <c r="E785" s="163" t="s">
        <v>8684</v>
      </c>
      <c r="F785" s="163" t="s">
        <v>7812</v>
      </c>
    </row>
    <row r="786" spans="1:6" x14ac:dyDescent="0.3">
      <c r="A786" s="163" t="s">
        <v>8177</v>
      </c>
      <c r="B786" s="167" t="s">
        <v>8636</v>
      </c>
      <c r="C786" s="163" t="s">
        <v>8710</v>
      </c>
      <c r="D786" s="179">
        <v>8.0822364842815173E-2</v>
      </c>
      <c r="E786" s="163" t="s">
        <v>8684</v>
      </c>
      <c r="F786" s="163" t="s">
        <v>7812</v>
      </c>
    </row>
    <row r="787" spans="1:6" x14ac:dyDescent="0.3">
      <c r="A787" s="163" t="s">
        <v>8177</v>
      </c>
      <c r="B787" s="167" t="s">
        <v>8636</v>
      </c>
      <c r="C787" s="163" t="s">
        <v>8717</v>
      </c>
      <c r="D787" s="179">
        <v>2.480147938648972E-2</v>
      </c>
      <c r="E787" s="163" t="s">
        <v>8684</v>
      </c>
      <c r="F787" s="163"/>
    </row>
    <row r="788" spans="1:6" x14ac:dyDescent="0.3">
      <c r="A788" s="163" t="s">
        <v>8177</v>
      </c>
      <c r="B788" s="167" t="s">
        <v>8636</v>
      </c>
      <c r="C788" s="163" t="s">
        <v>8711</v>
      </c>
      <c r="D788" s="179">
        <v>0.12553029478951369</v>
      </c>
      <c r="E788" s="163" t="s">
        <v>8684</v>
      </c>
      <c r="F788" s="163"/>
    </row>
    <row r="789" spans="1:6" x14ac:dyDescent="0.3">
      <c r="A789" s="163" t="s">
        <v>8177</v>
      </c>
      <c r="B789" s="167" t="s">
        <v>8636</v>
      </c>
      <c r="C789" s="163" t="s">
        <v>8712</v>
      </c>
      <c r="D789" s="179">
        <v>5.2213640813662567E-2</v>
      </c>
      <c r="E789" s="163" t="s">
        <v>8684</v>
      </c>
      <c r="F789" s="163"/>
    </row>
    <row r="790" spans="1:6" x14ac:dyDescent="0.3">
      <c r="A790" s="163" t="s">
        <v>8177</v>
      </c>
      <c r="B790" s="167" t="s">
        <v>8636</v>
      </c>
      <c r="C790" s="163" t="s">
        <v>8731</v>
      </c>
      <c r="D790" s="179">
        <v>5.4389209180898512E-2</v>
      </c>
      <c r="E790" s="163" t="s">
        <v>8684</v>
      </c>
      <c r="F790" s="163"/>
    </row>
    <row r="791" spans="1:6" x14ac:dyDescent="0.3">
      <c r="A791" s="163" t="s">
        <v>8177</v>
      </c>
      <c r="B791" s="167" t="s">
        <v>8636</v>
      </c>
      <c r="C791" s="163" t="s">
        <v>8713</v>
      </c>
      <c r="D791" s="179">
        <v>5.2213640813662567E-2</v>
      </c>
      <c r="E791" s="163" t="s">
        <v>8684</v>
      </c>
      <c r="F791" s="163"/>
    </row>
    <row r="792" spans="1:6" x14ac:dyDescent="0.3">
      <c r="A792" s="163" t="s">
        <v>8177</v>
      </c>
      <c r="B792" s="167" t="s">
        <v>8636</v>
      </c>
      <c r="C792" s="163" t="s">
        <v>8732</v>
      </c>
      <c r="D792" s="179">
        <v>2.1755683672359399E-2</v>
      </c>
      <c r="E792" s="163" t="s">
        <v>8684</v>
      </c>
      <c r="F792" s="163"/>
    </row>
    <row r="793" spans="1:6" x14ac:dyDescent="0.3">
      <c r="A793" s="163" t="s">
        <v>8177</v>
      </c>
      <c r="B793" s="167" t="s">
        <v>8636</v>
      </c>
      <c r="C793" s="163" t="s">
        <v>7909</v>
      </c>
      <c r="D793" s="179">
        <v>8.2127705863156736E-2</v>
      </c>
      <c r="E793" s="163" t="s">
        <v>8684</v>
      </c>
      <c r="F793" s="163"/>
    </row>
    <row r="794" spans="1:6" x14ac:dyDescent="0.3">
      <c r="A794" s="163" t="s">
        <v>8177</v>
      </c>
      <c r="B794" s="167" t="s">
        <v>8636</v>
      </c>
      <c r="C794" s="163" t="s">
        <v>8733</v>
      </c>
      <c r="D794" s="179">
        <v>3.5026650712498643E-2</v>
      </c>
      <c r="E794" s="163" t="s">
        <v>8684</v>
      </c>
      <c r="F794" s="163"/>
    </row>
    <row r="795" spans="1:6" x14ac:dyDescent="0.3">
      <c r="A795" s="163" t="s">
        <v>8177</v>
      </c>
      <c r="B795" s="167" t="s">
        <v>8636</v>
      </c>
      <c r="C795" s="163" t="s">
        <v>8714</v>
      </c>
      <c r="D795" s="179">
        <v>0.10812574785162619</v>
      </c>
      <c r="E795" s="163" t="s">
        <v>8684</v>
      </c>
      <c r="F795" s="163"/>
    </row>
    <row r="796" spans="1:6" x14ac:dyDescent="0.3">
      <c r="A796" s="163" t="s">
        <v>8177</v>
      </c>
      <c r="B796" s="167" t="s">
        <v>8636</v>
      </c>
      <c r="C796" s="163" t="s">
        <v>8715</v>
      </c>
      <c r="D796" s="179">
        <v>5.2975089742195149E-2</v>
      </c>
      <c r="E796" s="163" t="s">
        <v>8684</v>
      </c>
      <c r="F796" s="163"/>
    </row>
    <row r="797" spans="1:6" x14ac:dyDescent="0.3">
      <c r="A797" t="s">
        <v>8658</v>
      </c>
      <c r="B797" s="149" t="s">
        <v>67</v>
      </c>
      <c r="C797" t="s">
        <v>8708</v>
      </c>
      <c r="D797" s="161">
        <v>6.1912054255086411E-2</v>
      </c>
      <c r="E797" t="s">
        <v>8684</v>
      </c>
      <c r="F797" t="s">
        <v>7812</v>
      </c>
    </row>
    <row r="798" spans="1:6" x14ac:dyDescent="0.3">
      <c r="A798" t="s">
        <v>8658</v>
      </c>
      <c r="B798" s="149" t="s">
        <v>67</v>
      </c>
      <c r="C798" t="s">
        <v>8710</v>
      </c>
      <c r="D798" s="161">
        <v>0.11474513235615839</v>
      </c>
      <c r="E798" t="s">
        <v>8684</v>
      </c>
      <c r="F798" t="s">
        <v>7812</v>
      </c>
    </row>
    <row r="799" spans="1:6" x14ac:dyDescent="0.3">
      <c r="A799" t="s">
        <v>8658</v>
      </c>
      <c r="B799" s="149" t="s">
        <v>67</v>
      </c>
      <c r="C799" t="s">
        <v>8711</v>
      </c>
      <c r="D799" s="161">
        <v>0.23036534675125789</v>
      </c>
      <c r="E799" t="s">
        <v>8684</v>
      </c>
    </row>
    <row r="800" spans="1:6" x14ac:dyDescent="0.3">
      <c r="A800" t="s">
        <v>8658</v>
      </c>
      <c r="B800" s="149" t="s">
        <v>67</v>
      </c>
      <c r="C800" t="s">
        <v>8712</v>
      </c>
      <c r="D800" s="161">
        <v>7.4928899584336017E-2</v>
      </c>
      <c r="E800" t="s">
        <v>8684</v>
      </c>
    </row>
    <row r="801" spans="1:6" x14ac:dyDescent="0.3">
      <c r="A801" t="s">
        <v>8658</v>
      </c>
      <c r="B801" s="149" t="s">
        <v>67</v>
      </c>
      <c r="C801" t="s">
        <v>8713</v>
      </c>
      <c r="D801" s="161">
        <v>7.4928899584336017E-2</v>
      </c>
      <c r="E801" t="s">
        <v>8684</v>
      </c>
    </row>
    <row r="802" spans="1:6" x14ac:dyDescent="0.3">
      <c r="A802" t="s">
        <v>8658</v>
      </c>
      <c r="B802" s="149" t="s">
        <v>67</v>
      </c>
      <c r="C802" t="s">
        <v>7909</v>
      </c>
      <c r="D802" s="161">
        <v>3.5768978341719528E-2</v>
      </c>
      <c r="E802" t="s">
        <v>8684</v>
      </c>
    </row>
    <row r="803" spans="1:6" x14ac:dyDescent="0.3">
      <c r="A803" t="s">
        <v>8658</v>
      </c>
      <c r="B803" s="149" t="s">
        <v>67</v>
      </c>
      <c r="C803" t="s">
        <v>8714</v>
      </c>
      <c r="D803" s="161">
        <v>0.29862174578866768</v>
      </c>
      <c r="E803" t="s">
        <v>8684</v>
      </c>
    </row>
    <row r="804" spans="1:6" x14ac:dyDescent="0.3">
      <c r="A804" t="s">
        <v>8658</v>
      </c>
      <c r="B804" s="149" t="s">
        <v>67</v>
      </c>
      <c r="C804" t="s">
        <v>8715</v>
      </c>
      <c r="D804" s="161">
        <v>0.10872894333843799</v>
      </c>
      <c r="E804" t="s">
        <v>8684</v>
      </c>
    </row>
    <row r="805" spans="1:6" x14ac:dyDescent="0.3">
      <c r="A805" s="163" t="s">
        <v>8658</v>
      </c>
      <c r="B805" s="167" t="s">
        <v>70</v>
      </c>
      <c r="C805" s="163" t="s">
        <v>8725</v>
      </c>
      <c r="D805" s="177">
        <v>0.1020408163265306</v>
      </c>
      <c r="E805" s="163" t="s">
        <v>8684</v>
      </c>
      <c r="F805" s="163"/>
    </row>
    <row r="806" spans="1:6" x14ac:dyDescent="0.3">
      <c r="A806" s="163" t="s">
        <v>8658</v>
      </c>
      <c r="B806" s="167" t="s">
        <v>70</v>
      </c>
      <c r="C806" s="163" t="s">
        <v>8716</v>
      </c>
      <c r="D806" s="177">
        <v>0.15306122448979589</v>
      </c>
      <c r="E806" s="163" t="s">
        <v>8684</v>
      </c>
      <c r="F806" s="163"/>
    </row>
    <row r="807" spans="1:6" x14ac:dyDescent="0.3">
      <c r="A807" s="163" t="s">
        <v>8658</v>
      </c>
      <c r="B807" s="167" t="s">
        <v>70</v>
      </c>
      <c r="C807" s="163" t="s">
        <v>8717</v>
      </c>
      <c r="D807" s="177">
        <v>5.1020408163265307E-2</v>
      </c>
      <c r="E807" s="163" t="s">
        <v>8684</v>
      </c>
      <c r="F807" s="163"/>
    </row>
    <row r="808" spans="1:6" x14ac:dyDescent="0.3">
      <c r="A808" s="163" t="s">
        <v>8658</v>
      </c>
      <c r="B808" s="167" t="s">
        <v>70</v>
      </c>
      <c r="C808" s="163" t="s">
        <v>8718</v>
      </c>
      <c r="D808" s="177">
        <v>4.0816326530612249E-2</v>
      </c>
      <c r="E808" s="163" t="s">
        <v>8684</v>
      </c>
      <c r="F808" s="163" t="s">
        <v>7812</v>
      </c>
    </row>
    <row r="809" spans="1:6" x14ac:dyDescent="0.3">
      <c r="A809" s="163" t="s">
        <v>8658</v>
      </c>
      <c r="B809" s="167" t="s">
        <v>70</v>
      </c>
      <c r="C809" s="163" t="s">
        <v>8726</v>
      </c>
      <c r="D809" s="177">
        <v>0.1020408163265306</v>
      </c>
      <c r="E809" s="163" t="s">
        <v>8684</v>
      </c>
      <c r="F809" s="163"/>
    </row>
    <row r="810" spans="1:6" x14ac:dyDescent="0.3">
      <c r="A810" s="163" t="s">
        <v>8658</v>
      </c>
      <c r="B810" s="167" t="s">
        <v>70</v>
      </c>
      <c r="C810" s="163" t="s">
        <v>8719</v>
      </c>
      <c r="D810" s="177">
        <v>0.2040816326530612</v>
      </c>
      <c r="E810" s="163" t="s">
        <v>8684</v>
      </c>
      <c r="F810" s="163"/>
    </row>
    <row r="811" spans="1:6" x14ac:dyDescent="0.3">
      <c r="A811" s="163" t="s">
        <v>8658</v>
      </c>
      <c r="B811" s="167" t="s">
        <v>70</v>
      </c>
      <c r="C811" s="163" t="s">
        <v>8723</v>
      </c>
      <c r="D811" s="177">
        <v>0.34693877551020408</v>
      </c>
      <c r="E811" s="163" t="s">
        <v>8684</v>
      </c>
      <c r="F811" s="163"/>
    </row>
    <row r="812" spans="1:6" x14ac:dyDescent="0.3">
      <c r="A812" t="s">
        <v>8658</v>
      </c>
      <c r="B812" s="149" t="s">
        <v>73</v>
      </c>
      <c r="C812" t="s">
        <v>8708</v>
      </c>
      <c r="D812" s="161">
        <v>6.1912054255086411E-2</v>
      </c>
      <c r="E812" t="s">
        <v>8684</v>
      </c>
      <c r="F812" t="s">
        <v>7812</v>
      </c>
    </row>
    <row r="813" spans="1:6" x14ac:dyDescent="0.3">
      <c r="A813" t="s">
        <v>8658</v>
      </c>
      <c r="B813" s="149" t="s">
        <v>73</v>
      </c>
      <c r="C813" t="s">
        <v>8710</v>
      </c>
      <c r="D813" s="161">
        <v>0.11474513235615839</v>
      </c>
      <c r="E813" t="s">
        <v>8684</v>
      </c>
      <c r="F813" t="s">
        <v>7812</v>
      </c>
    </row>
    <row r="814" spans="1:6" x14ac:dyDescent="0.3">
      <c r="A814" t="s">
        <v>8658</v>
      </c>
      <c r="B814" s="149" t="s">
        <v>73</v>
      </c>
      <c r="C814" t="s">
        <v>8711</v>
      </c>
      <c r="D814" s="161">
        <v>0.23036534675125789</v>
      </c>
      <c r="E814" t="s">
        <v>8684</v>
      </c>
    </row>
    <row r="815" spans="1:6" x14ac:dyDescent="0.3">
      <c r="A815" t="s">
        <v>8658</v>
      </c>
      <c r="B815" s="149" t="s">
        <v>73</v>
      </c>
      <c r="C815" t="s">
        <v>8712</v>
      </c>
      <c r="D815" s="161">
        <v>7.4928899584336017E-2</v>
      </c>
      <c r="E815" t="s">
        <v>8684</v>
      </c>
    </row>
    <row r="816" spans="1:6" x14ac:dyDescent="0.3">
      <c r="A816" t="s">
        <v>8658</v>
      </c>
      <c r="B816" s="149" t="s">
        <v>73</v>
      </c>
      <c r="C816" t="s">
        <v>8713</v>
      </c>
      <c r="D816" s="161">
        <v>7.4928899584336017E-2</v>
      </c>
      <c r="E816" t="s">
        <v>8684</v>
      </c>
    </row>
    <row r="817" spans="1:6" x14ac:dyDescent="0.3">
      <c r="A817" t="s">
        <v>8658</v>
      </c>
      <c r="B817" s="149" t="s">
        <v>73</v>
      </c>
      <c r="C817" t="s">
        <v>7909</v>
      </c>
      <c r="D817" s="161">
        <v>3.5768978341719528E-2</v>
      </c>
      <c r="E817" t="s">
        <v>8684</v>
      </c>
    </row>
    <row r="818" spans="1:6" x14ac:dyDescent="0.3">
      <c r="A818" t="s">
        <v>8658</v>
      </c>
      <c r="B818" s="149" t="s">
        <v>73</v>
      </c>
      <c r="C818" t="s">
        <v>8714</v>
      </c>
      <c r="D818" s="161">
        <v>0.29862174578866768</v>
      </c>
      <c r="E818" t="s">
        <v>8684</v>
      </c>
    </row>
    <row r="819" spans="1:6" x14ac:dyDescent="0.3">
      <c r="A819" t="s">
        <v>8658</v>
      </c>
      <c r="B819" s="149" t="s">
        <v>73</v>
      </c>
      <c r="C819" t="s">
        <v>8715</v>
      </c>
      <c r="D819" s="161">
        <v>0.10872894333843799</v>
      </c>
      <c r="E819" t="s">
        <v>8684</v>
      </c>
    </row>
    <row r="820" spans="1:6" x14ac:dyDescent="0.3">
      <c r="A820" s="163" t="s">
        <v>8658</v>
      </c>
      <c r="B820" s="167" t="s">
        <v>76</v>
      </c>
      <c r="C820" s="163" t="s">
        <v>8716</v>
      </c>
      <c r="D820" s="177">
        <v>0.23958333333333329</v>
      </c>
      <c r="E820" s="163" t="s">
        <v>8684</v>
      </c>
      <c r="F820" s="163"/>
    </row>
    <row r="821" spans="1:6" x14ac:dyDescent="0.3">
      <c r="A821" s="163" t="s">
        <v>8658</v>
      </c>
      <c r="B821" s="167" t="s">
        <v>76</v>
      </c>
      <c r="C821" s="163" t="s">
        <v>8718</v>
      </c>
      <c r="D821" s="177">
        <v>2.0833333333333339E-2</v>
      </c>
      <c r="E821" s="163" t="s">
        <v>8684</v>
      </c>
      <c r="F821" s="163" t="s">
        <v>7812</v>
      </c>
    </row>
    <row r="822" spans="1:6" x14ac:dyDescent="0.3">
      <c r="A822" s="163" t="s">
        <v>8658</v>
      </c>
      <c r="B822" s="167" t="s">
        <v>76</v>
      </c>
      <c r="C822" s="163" t="s">
        <v>8726</v>
      </c>
      <c r="D822" s="177">
        <v>5.2083333333333343E-2</v>
      </c>
      <c r="E822" s="163" t="s">
        <v>8684</v>
      </c>
      <c r="F822" s="163"/>
    </row>
    <row r="823" spans="1:6" x14ac:dyDescent="0.3">
      <c r="A823" s="163" t="s">
        <v>8658</v>
      </c>
      <c r="B823" s="167" t="s">
        <v>76</v>
      </c>
      <c r="C823" s="163" t="s">
        <v>8719</v>
      </c>
      <c r="D823" s="177">
        <v>0.40625000000000011</v>
      </c>
      <c r="E823" s="163" t="s">
        <v>8684</v>
      </c>
      <c r="F823" s="163"/>
    </row>
    <row r="824" spans="1:6" x14ac:dyDescent="0.3">
      <c r="A824" s="163" t="s">
        <v>8658</v>
      </c>
      <c r="B824" s="167" t="s">
        <v>76</v>
      </c>
      <c r="C824" s="163" t="s">
        <v>8722</v>
      </c>
      <c r="D824" s="177">
        <v>9.375E-2</v>
      </c>
      <c r="E824" s="163" t="s">
        <v>8684</v>
      </c>
      <c r="F824" s="163"/>
    </row>
    <row r="825" spans="1:6" x14ac:dyDescent="0.3">
      <c r="A825" s="163" t="s">
        <v>8658</v>
      </c>
      <c r="B825" s="167" t="s">
        <v>76</v>
      </c>
      <c r="C825" s="163" t="s">
        <v>8723</v>
      </c>
      <c r="D825" s="177">
        <v>0.1875</v>
      </c>
      <c r="E825" s="163" t="s">
        <v>8684</v>
      </c>
      <c r="F825" s="163"/>
    </row>
    <row r="826" spans="1:6" x14ac:dyDescent="0.3">
      <c r="A826" t="s">
        <v>8658</v>
      </c>
      <c r="B826" s="149" t="s">
        <v>113</v>
      </c>
      <c r="C826" t="s">
        <v>8734</v>
      </c>
      <c r="D826" s="161">
        <v>0.20202020202020199</v>
      </c>
      <c r="E826" t="s">
        <v>8684</v>
      </c>
    </row>
    <row r="827" spans="1:6" x14ac:dyDescent="0.3">
      <c r="A827" t="s">
        <v>8658</v>
      </c>
      <c r="B827" s="149" t="s">
        <v>113</v>
      </c>
      <c r="C827" t="s">
        <v>8719</v>
      </c>
      <c r="D827" s="161">
        <v>0.32323232323232332</v>
      </c>
      <c r="E827" t="s">
        <v>8684</v>
      </c>
    </row>
    <row r="828" spans="1:6" x14ac:dyDescent="0.3">
      <c r="A828" t="s">
        <v>8658</v>
      </c>
      <c r="B828" s="149" t="s">
        <v>113</v>
      </c>
      <c r="C828" t="s">
        <v>8723</v>
      </c>
      <c r="D828" s="161">
        <v>0.30303030303030298</v>
      </c>
      <c r="E828" t="s">
        <v>8684</v>
      </c>
    </row>
    <row r="829" spans="1:6" x14ac:dyDescent="0.3">
      <c r="A829" t="s">
        <v>8658</v>
      </c>
      <c r="B829" s="149" t="s">
        <v>113</v>
      </c>
      <c r="C829" t="s">
        <v>8727</v>
      </c>
      <c r="D829" s="161">
        <v>7.0707070707070718E-2</v>
      </c>
      <c r="E829" t="s">
        <v>8684</v>
      </c>
      <c r="F829" t="s">
        <v>7812</v>
      </c>
    </row>
    <row r="830" spans="1:6" x14ac:dyDescent="0.3">
      <c r="A830" t="s">
        <v>8658</v>
      </c>
      <c r="B830" s="149" t="s">
        <v>113</v>
      </c>
      <c r="C830" t="s">
        <v>8738</v>
      </c>
      <c r="D830" s="161">
        <v>0.10101010101010099</v>
      </c>
      <c r="E830" t="s">
        <v>8684</v>
      </c>
    </row>
    <row r="831" spans="1:6" x14ac:dyDescent="0.3">
      <c r="A831" s="163" t="s">
        <v>8658</v>
      </c>
      <c r="B831" s="167" t="s">
        <v>8636</v>
      </c>
      <c r="C831" s="163" t="s">
        <v>8708</v>
      </c>
      <c r="D831" s="177">
        <v>6.1912054255086411E-2</v>
      </c>
      <c r="E831" s="163" t="s">
        <v>8684</v>
      </c>
      <c r="F831" s="163" t="s">
        <v>7812</v>
      </c>
    </row>
    <row r="832" spans="1:6" x14ac:dyDescent="0.3">
      <c r="A832" s="163" t="s">
        <v>8658</v>
      </c>
      <c r="B832" s="167" t="s">
        <v>8636</v>
      </c>
      <c r="C832" s="163" t="s">
        <v>8710</v>
      </c>
      <c r="D832" s="177">
        <v>0.11474513235615839</v>
      </c>
      <c r="E832" s="163" t="s">
        <v>8684</v>
      </c>
      <c r="F832" s="163" t="s">
        <v>7812</v>
      </c>
    </row>
    <row r="833" spans="1:6" x14ac:dyDescent="0.3">
      <c r="A833" s="163" t="s">
        <v>8658</v>
      </c>
      <c r="B833" s="167" t="s">
        <v>8636</v>
      </c>
      <c r="C833" s="163" t="s">
        <v>8711</v>
      </c>
      <c r="D833" s="177">
        <v>0.23036534675125789</v>
      </c>
      <c r="E833" s="163" t="s">
        <v>8684</v>
      </c>
      <c r="F833" s="163"/>
    </row>
    <row r="834" spans="1:6" x14ac:dyDescent="0.3">
      <c r="A834" s="163" t="s">
        <v>8658</v>
      </c>
      <c r="B834" s="167" t="s">
        <v>8636</v>
      </c>
      <c r="C834" s="163" t="s">
        <v>8712</v>
      </c>
      <c r="D834" s="177">
        <v>7.4928899584336017E-2</v>
      </c>
      <c r="E834" s="163" t="s">
        <v>8684</v>
      </c>
      <c r="F834" s="163"/>
    </row>
    <row r="835" spans="1:6" x14ac:dyDescent="0.3">
      <c r="A835" s="163" t="s">
        <v>8658</v>
      </c>
      <c r="B835" s="167" t="s">
        <v>8636</v>
      </c>
      <c r="C835" s="163" t="s">
        <v>8713</v>
      </c>
      <c r="D835" s="177">
        <v>7.4928899584336017E-2</v>
      </c>
      <c r="E835" s="163" t="s">
        <v>8684</v>
      </c>
      <c r="F835" s="163"/>
    </row>
    <row r="836" spans="1:6" x14ac:dyDescent="0.3">
      <c r="A836" s="163" t="s">
        <v>8658</v>
      </c>
      <c r="B836" s="167" t="s">
        <v>8636</v>
      </c>
      <c r="C836" s="163" t="s">
        <v>7909</v>
      </c>
      <c r="D836" s="177">
        <v>3.5768978341719528E-2</v>
      </c>
      <c r="E836" s="163" t="s">
        <v>8684</v>
      </c>
      <c r="F836" s="163"/>
    </row>
    <row r="837" spans="1:6" x14ac:dyDescent="0.3">
      <c r="A837" s="163" t="s">
        <v>8658</v>
      </c>
      <c r="B837" s="167" t="s">
        <v>8636</v>
      </c>
      <c r="C837" s="163" t="s">
        <v>8714</v>
      </c>
      <c r="D837" s="177">
        <v>0.29862174578866768</v>
      </c>
      <c r="E837" s="163" t="s">
        <v>8684</v>
      </c>
      <c r="F837" s="163"/>
    </row>
    <row r="838" spans="1:6" x14ac:dyDescent="0.3">
      <c r="A838" s="163" t="s">
        <v>8658</v>
      </c>
      <c r="B838" s="167" t="s">
        <v>8636</v>
      </c>
      <c r="C838" s="163" t="s">
        <v>8715</v>
      </c>
      <c r="D838" s="177">
        <v>0.10872894333843799</v>
      </c>
      <c r="E838" s="163" t="s">
        <v>8684</v>
      </c>
      <c r="F838" s="163"/>
    </row>
    <row r="839" spans="1:6" x14ac:dyDescent="0.3">
      <c r="A839" t="s">
        <v>8184</v>
      </c>
      <c r="B839" s="149" t="s">
        <v>67</v>
      </c>
      <c r="C839" t="s">
        <v>8717</v>
      </c>
      <c r="D839" s="161">
        <v>9.0533278214138049E-2</v>
      </c>
      <c r="E839" t="s">
        <v>8684</v>
      </c>
    </row>
    <row r="840" spans="1:6" x14ac:dyDescent="0.3">
      <c r="A840" t="s">
        <v>8184</v>
      </c>
      <c r="B840" s="149" t="s">
        <v>67</v>
      </c>
      <c r="C840" t="s">
        <v>8711</v>
      </c>
      <c r="D840" s="161">
        <v>9.0533278214138049E-2</v>
      </c>
      <c r="E840" t="s">
        <v>8684</v>
      </c>
    </row>
    <row r="841" spans="1:6" x14ac:dyDescent="0.3">
      <c r="A841" t="s">
        <v>8184</v>
      </c>
      <c r="B841" s="149" t="s">
        <v>67</v>
      </c>
      <c r="C841" t="s">
        <v>8731</v>
      </c>
      <c r="D841" s="161">
        <v>0.1240181893344357</v>
      </c>
      <c r="E841" t="s">
        <v>8684</v>
      </c>
    </row>
    <row r="842" spans="1:6" x14ac:dyDescent="0.3">
      <c r="A842" t="s">
        <v>8184</v>
      </c>
      <c r="B842" s="149" t="s">
        <v>67</v>
      </c>
      <c r="C842" t="s">
        <v>8715</v>
      </c>
      <c r="D842" s="161">
        <v>0.69491525423728795</v>
      </c>
      <c r="E842" t="s">
        <v>8684</v>
      </c>
    </row>
    <row r="843" spans="1:6" x14ac:dyDescent="0.3">
      <c r="A843" s="163" t="s">
        <v>8184</v>
      </c>
      <c r="B843" s="167" t="s">
        <v>70</v>
      </c>
      <c r="C843" s="163" t="s">
        <v>8734</v>
      </c>
      <c r="D843" s="177">
        <v>1.9218651543793319E-2</v>
      </c>
      <c r="E843" s="163" t="s">
        <v>8684</v>
      </c>
      <c r="F843" s="163"/>
    </row>
    <row r="844" spans="1:6" x14ac:dyDescent="0.3">
      <c r="A844" s="163" t="s">
        <v>8184</v>
      </c>
      <c r="B844" s="167" t="s">
        <v>70</v>
      </c>
      <c r="C844" s="163" t="s">
        <v>8716</v>
      </c>
      <c r="D844" s="177">
        <v>5.8601134215500943E-2</v>
      </c>
      <c r="E844" s="163" t="s">
        <v>8684</v>
      </c>
      <c r="F844" s="163"/>
    </row>
    <row r="845" spans="1:6" x14ac:dyDescent="0.3">
      <c r="A845" s="163" t="s">
        <v>8184</v>
      </c>
      <c r="B845" s="167" t="s">
        <v>70</v>
      </c>
      <c r="C845" s="163" t="s">
        <v>8739</v>
      </c>
      <c r="D845" s="177">
        <v>2.5939928586431429E-2</v>
      </c>
      <c r="E845" s="163" t="s">
        <v>8684</v>
      </c>
      <c r="F845" s="163" t="s">
        <v>7812</v>
      </c>
    </row>
    <row r="846" spans="1:6" x14ac:dyDescent="0.3">
      <c r="A846" s="163" t="s">
        <v>8184</v>
      </c>
      <c r="B846" s="167" t="s">
        <v>70</v>
      </c>
      <c r="C846" s="163" t="s">
        <v>8717</v>
      </c>
      <c r="D846" s="177">
        <v>3.864734299516908E-2</v>
      </c>
      <c r="E846" s="163" t="s">
        <v>8684</v>
      </c>
      <c r="F846" s="163"/>
    </row>
    <row r="847" spans="1:6" x14ac:dyDescent="0.3">
      <c r="A847" s="163" t="s">
        <v>8184</v>
      </c>
      <c r="B847" s="167" t="s">
        <v>70</v>
      </c>
      <c r="C847" s="163" t="s">
        <v>8718</v>
      </c>
      <c r="D847" s="177">
        <v>3.1505986137366097E-2</v>
      </c>
      <c r="E847" s="163" t="s">
        <v>8684</v>
      </c>
      <c r="F847" s="163" t="s">
        <v>7812</v>
      </c>
    </row>
    <row r="848" spans="1:6" x14ac:dyDescent="0.3">
      <c r="A848" s="163" t="s">
        <v>8184</v>
      </c>
      <c r="B848" s="167" t="s">
        <v>70</v>
      </c>
      <c r="C848" s="163" t="s">
        <v>8726</v>
      </c>
      <c r="D848" s="177">
        <v>3.2661205629069517E-2</v>
      </c>
      <c r="E848" s="163" t="s">
        <v>8684</v>
      </c>
      <c r="F848" s="163"/>
    </row>
    <row r="849" spans="1:6" x14ac:dyDescent="0.3">
      <c r="A849" s="163" t="s">
        <v>8184</v>
      </c>
      <c r="B849" s="167" t="s">
        <v>70</v>
      </c>
      <c r="C849" s="163" t="s">
        <v>8719</v>
      </c>
      <c r="D849" s="177">
        <v>0.2419659735349716</v>
      </c>
      <c r="E849" s="163" t="s">
        <v>8684</v>
      </c>
      <c r="F849" s="163"/>
    </row>
    <row r="850" spans="1:6" x14ac:dyDescent="0.3">
      <c r="A850" s="163" t="s">
        <v>8184</v>
      </c>
      <c r="B850" s="167" t="s">
        <v>70</v>
      </c>
      <c r="C850" s="163" t="s">
        <v>8720</v>
      </c>
      <c r="D850" s="177">
        <v>0.15752993068683049</v>
      </c>
      <c r="E850" s="163" t="s">
        <v>8684</v>
      </c>
      <c r="F850" s="163"/>
    </row>
    <row r="851" spans="1:6" x14ac:dyDescent="0.3">
      <c r="A851" s="163" t="s">
        <v>8184</v>
      </c>
      <c r="B851" s="167" t="s">
        <v>70</v>
      </c>
      <c r="C851" s="163" t="s">
        <v>8721</v>
      </c>
      <c r="D851" s="177">
        <v>7.8764965343415247E-2</v>
      </c>
      <c r="E851" s="163" t="s">
        <v>8684</v>
      </c>
      <c r="F851" s="163"/>
    </row>
    <row r="852" spans="1:6" x14ac:dyDescent="0.3">
      <c r="A852" s="163" t="s">
        <v>8184</v>
      </c>
      <c r="B852" s="167" t="s">
        <v>70</v>
      </c>
      <c r="C852" s="163" t="s">
        <v>8722</v>
      </c>
      <c r="D852" s="177">
        <v>0.11814744801512291</v>
      </c>
      <c r="E852" s="163" t="s">
        <v>8684</v>
      </c>
      <c r="F852" s="163"/>
    </row>
    <row r="853" spans="1:6" x14ac:dyDescent="0.3">
      <c r="A853" s="163" t="s">
        <v>8184</v>
      </c>
      <c r="B853" s="167" t="s">
        <v>70</v>
      </c>
      <c r="C853" s="163" t="s">
        <v>8723</v>
      </c>
      <c r="D853" s="177">
        <v>3.9592522579290058E-2</v>
      </c>
      <c r="E853" s="163" t="s">
        <v>8684</v>
      </c>
      <c r="F853" s="163"/>
    </row>
    <row r="854" spans="1:6" x14ac:dyDescent="0.3">
      <c r="A854" s="163" t="s">
        <v>8184</v>
      </c>
      <c r="B854" s="167" t="s">
        <v>70</v>
      </c>
      <c r="C854" s="163" t="s">
        <v>7909</v>
      </c>
      <c r="D854" s="177">
        <v>3.9382482671707623E-2</v>
      </c>
      <c r="E854" s="163" t="s">
        <v>8684</v>
      </c>
      <c r="F854" s="163"/>
    </row>
    <row r="855" spans="1:6" x14ac:dyDescent="0.3">
      <c r="A855" s="163" t="s">
        <v>8184</v>
      </c>
      <c r="B855" s="167" t="s">
        <v>70</v>
      </c>
      <c r="C855" s="163" t="s">
        <v>8724</v>
      </c>
      <c r="D855" s="177">
        <v>0.11814744801512291</v>
      </c>
      <c r="E855" s="163" t="s">
        <v>8684</v>
      </c>
      <c r="F855" s="163"/>
    </row>
    <row r="856" spans="1:6" x14ac:dyDescent="0.3">
      <c r="A856" t="s">
        <v>8184</v>
      </c>
      <c r="B856" s="149" t="s">
        <v>73</v>
      </c>
      <c r="C856" t="s">
        <v>8735</v>
      </c>
      <c r="D856" s="161">
        <v>0.15811331948976559</v>
      </c>
      <c r="E856" t="s">
        <v>8684</v>
      </c>
    </row>
    <row r="857" spans="1:6" x14ac:dyDescent="0.3">
      <c r="A857" t="s">
        <v>8184</v>
      </c>
      <c r="B857" s="149" t="s">
        <v>73</v>
      </c>
      <c r="C857" t="s">
        <v>8708</v>
      </c>
      <c r="D857" s="161">
        <v>0.15929991100563631</v>
      </c>
      <c r="E857" t="s">
        <v>8684</v>
      </c>
      <c r="F857" t="s">
        <v>7812</v>
      </c>
    </row>
    <row r="858" spans="1:6" x14ac:dyDescent="0.3">
      <c r="A858" t="s">
        <v>8184</v>
      </c>
      <c r="B858" s="149" t="s">
        <v>73</v>
      </c>
      <c r="C858" t="s">
        <v>8710</v>
      </c>
      <c r="D858" s="161">
        <v>0.22841886680510229</v>
      </c>
      <c r="E858" t="s">
        <v>8684</v>
      </c>
      <c r="F858" t="s">
        <v>7812</v>
      </c>
    </row>
    <row r="859" spans="1:6" x14ac:dyDescent="0.3">
      <c r="A859" t="s">
        <v>8184</v>
      </c>
      <c r="B859" s="149" t="s">
        <v>73</v>
      </c>
      <c r="C859" t="s">
        <v>8717</v>
      </c>
      <c r="D859" s="161">
        <v>0.19460100860278851</v>
      </c>
      <c r="E859" t="s">
        <v>8684</v>
      </c>
    </row>
    <row r="860" spans="1:6" x14ac:dyDescent="0.3">
      <c r="A860" t="s">
        <v>8184</v>
      </c>
      <c r="B860" s="149" t="s">
        <v>73</v>
      </c>
      <c r="C860" t="s">
        <v>8711</v>
      </c>
      <c r="D860" s="161">
        <v>0.1038267576386829</v>
      </c>
      <c r="E860" t="s">
        <v>8684</v>
      </c>
    </row>
    <row r="861" spans="1:6" x14ac:dyDescent="0.3">
      <c r="A861" t="s">
        <v>8184</v>
      </c>
      <c r="B861" s="149" t="s">
        <v>73</v>
      </c>
      <c r="C861" t="s">
        <v>8712</v>
      </c>
      <c r="D861" s="161">
        <v>0.15574013645802429</v>
      </c>
      <c r="E861" t="s">
        <v>8684</v>
      </c>
    </row>
    <row r="862" spans="1:6" x14ac:dyDescent="0.3">
      <c r="A862" s="163" t="s">
        <v>8184</v>
      </c>
      <c r="B862" s="167" t="s">
        <v>76</v>
      </c>
      <c r="C862" s="163" t="s">
        <v>8734</v>
      </c>
      <c r="D862" s="177">
        <v>0.25510204081632648</v>
      </c>
      <c r="E862" s="163" t="s">
        <v>8684</v>
      </c>
      <c r="F862" s="163"/>
    </row>
    <row r="863" spans="1:6" x14ac:dyDescent="0.3">
      <c r="A863" s="163" t="s">
        <v>8184</v>
      </c>
      <c r="B863" s="167" t="s">
        <v>76</v>
      </c>
      <c r="C863" s="163" t="s">
        <v>8725</v>
      </c>
      <c r="D863" s="177">
        <v>5.1020408163265307E-2</v>
      </c>
      <c r="E863" s="163" t="s">
        <v>8684</v>
      </c>
      <c r="F863" s="163"/>
    </row>
    <row r="864" spans="1:6" x14ac:dyDescent="0.3">
      <c r="A864" s="163" t="s">
        <v>8184</v>
      </c>
      <c r="B864" s="167" t="s">
        <v>76</v>
      </c>
      <c r="C864" s="163" t="s">
        <v>8719</v>
      </c>
      <c r="D864" s="177">
        <v>0.30612244897959179</v>
      </c>
      <c r="E864" s="163" t="s">
        <v>8684</v>
      </c>
      <c r="F864" s="163"/>
    </row>
    <row r="865" spans="1:6" x14ac:dyDescent="0.3">
      <c r="A865" s="163" t="s">
        <v>8184</v>
      </c>
      <c r="B865" s="167" t="s">
        <v>76</v>
      </c>
      <c r="C865" s="163" t="s">
        <v>8723</v>
      </c>
      <c r="D865" s="177">
        <v>0.38775510204081631</v>
      </c>
      <c r="E865" s="163" t="s">
        <v>8684</v>
      </c>
      <c r="F865" s="163"/>
    </row>
    <row r="866" spans="1:6" x14ac:dyDescent="0.3">
      <c r="A866" t="s">
        <v>8184</v>
      </c>
      <c r="B866" s="149" t="s">
        <v>113</v>
      </c>
      <c r="C866" t="s">
        <v>8716</v>
      </c>
      <c r="D866" s="161">
        <v>0.1818181818181818</v>
      </c>
      <c r="E866" t="s">
        <v>8684</v>
      </c>
    </row>
    <row r="867" spans="1:6" x14ac:dyDescent="0.3">
      <c r="A867" t="s">
        <v>8184</v>
      </c>
      <c r="B867" s="149" t="s">
        <v>113</v>
      </c>
      <c r="C867" t="s">
        <v>8719</v>
      </c>
      <c r="D867" s="161">
        <v>0.1212121212121212</v>
      </c>
      <c r="E867" t="s">
        <v>8684</v>
      </c>
    </row>
    <row r="868" spans="1:6" x14ac:dyDescent="0.3">
      <c r="A868" t="s">
        <v>8184</v>
      </c>
      <c r="B868" s="149" t="s">
        <v>113</v>
      </c>
      <c r="C868" t="s">
        <v>8723</v>
      </c>
      <c r="D868" s="161">
        <v>0.6262626262626263</v>
      </c>
      <c r="E868" t="s">
        <v>8684</v>
      </c>
    </row>
    <row r="869" spans="1:6" x14ac:dyDescent="0.3">
      <c r="A869" t="s">
        <v>8184</v>
      </c>
      <c r="B869" s="149" t="s">
        <v>113</v>
      </c>
      <c r="C869" t="s">
        <v>8727</v>
      </c>
      <c r="D869" s="161">
        <v>7.0707070707070718E-2</v>
      </c>
      <c r="E869" t="s">
        <v>8684</v>
      </c>
      <c r="F869" t="s">
        <v>7812</v>
      </c>
    </row>
    <row r="870" spans="1:6" x14ac:dyDescent="0.3">
      <c r="A870" s="163" t="s">
        <v>8184</v>
      </c>
      <c r="B870" s="167" t="s">
        <v>8636</v>
      </c>
      <c r="C870" s="163" t="s">
        <v>8735</v>
      </c>
      <c r="D870" s="177">
        <v>4.8309178743961359E-2</v>
      </c>
      <c r="E870" s="163" t="s">
        <v>8684</v>
      </c>
      <c r="F870" s="163"/>
    </row>
    <row r="871" spans="1:6" x14ac:dyDescent="0.3">
      <c r="A871" s="163" t="s">
        <v>8184</v>
      </c>
      <c r="B871" s="167" t="s">
        <v>8636</v>
      </c>
      <c r="C871" s="163" t="s">
        <v>8710</v>
      </c>
      <c r="D871" s="177">
        <v>4.8309178743961359E-2</v>
      </c>
      <c r="E871" s="163" t="s">
        <v>8684</v>
      </c>
      <c r="F871" s="163" t="s">
        <v>7812</v>
      </c>
    </row>
    <row r="872" spans="1:6" x14ac:dyDescent="0.3">
      <c r="A872" s="163" t="s">
        <v>8184</v>
      </c>
      <c r="B872" s="167" t="s">
        <v>8636</v>
      </c>
      <c r="C872" s="163" t="s">
        <v>8717</v>
      </c>
      <c r="D872" s="177">
        <v>7.7294685990338174E-2</v>
      </c>
      <c r="E872" s="163" t="s">
        <v>8684</v>
      </c>
      <c r="F872" s="163"/>
    </row>
    <row r="873" spans="1:6" x14ac:dyDescent="0.3">
      <c r="A873" s="163" t="s">
        <v>8184</v>
      </c>
      <c r="B873" s="167" t="s">
        <v>8636</v>
      </c>
      <c r="C873" s="163" t="s">
        <v>8711</v>
      </c>
      <c r="D873" s="177">
        <v>7.2463768115942032E-2</v>
      </c>
      <c r="E873" s="163" t="s">
        <v>8684</v>
      </c>
      <c r="F873" s="163"/>
    </row>
    <row r="874" spans="1:6" x14ac:dyDescent="0.3">
      <c r="A874" s="163" t="s">
        <v>8184</v>
      </c>
      <c r="B874" s="167" t="s">
        <v>8636</v>
      </c>
      <c r="C874" s="163" t="s">
        <v>8712</v>
      </c>
      <c r="D874" s="177">
        <v>5.3140096618357502E-2</v>
      </c>
      <c r="E874" s="163" t="s">
        <v>8684</v>
      </c>
      <c r="F874" s="163"/>
    </row>
    <row r="875" spans="1:6" x14ac:dyDescent="0.3">
      <c r="A875" s="163" t="s">
        <v>8184</v>
      </c>
      <c r="B875" s="167" t="s">
        <v>8636</v>
      </c>
      <c r="C875" s="163" t="s">
        <v>8731</v>
      </c>
      <c r="D875" s="177">
        <v>9.6618357487922718E-2</v>
      </c>
      <c r="E875" s="163" t="s">
        <v>8684</v>
      </c>
      <c r="F875" s="163"/>
    </row>
    <row r="876" spans="1:6" x14ac:dyDescent="0.3">
      <c r="A876" s="163" t="s">
        <v>8184</v>
      </c>
      <c r="B876" s="167" t="s">
        <v>8636</v>
      </c>
      <c r="C876" s="163" t="s">
        <v>8732</v>
      </c>
      <c r="D876" s="177">
        <v>4.8309178743961359E-2</v>
      </c>
      <c r="E876" s="163" t="s">
        <v>8684</v>
      </c>
      <c r="F876" s="163"/>
    </row>
    <row r="877" spans="1:6" x14ac:dyDescent="0.3">
      <c r="A877" s="163" t="s">
        <v>8184</v>
      </c>
      <c r="B877" s="167" t="s">
        <v>8636</v>
      </c>
      <c r="C877" s="163" t="s">
        <v>8715</v>
      </c>
      <c r="D877" s="177">
        <v>0.55555555555555558</v>
      </c>
      <c r="E877" s="163" t="s">
        <v>8684</v>
      </c>
      <c r="F877" s="163"/>
    </row>
    <row r="878" spans="1:6" x14ac:dyDescent="0.3">
      <c r="A878" t="s">
        <v>8659</v>
      </c>
      <c r="B878" s="149" t="s">
        <v>67</v>
      </c>
      <c r="C878" t="s">
        <v>8712</v>
      </c>
      <c r="D878" s="161">
        <v>0.24722222222222209</v>
      </c>
      <c r="E878" t="s">
        <v>8684</v>
      </c>
    </row>
    <row r="879" spans="1:6" x14ac:dyDescent="0.3">
      <c r="A879" t="s">
        <v>8659</v>
      </c>
      <c r="B879" s="149" t="s">
        <v>67</v>
      </c>
      <c r="C879" t="s">
        <v>8731</v>
      </c>
      <c r="D879" s="161">
        <v>0.2083333333333332</v>
      </c>
      <c r="E879" t="s">
        <v>8684</v>
      </c>
    </row>
    <row r="880" spans="1:6" x14ac:dyDescent="0.3">
      <c r="A880" t="s">
        <v>8659</v>
      </c>
      <c r="B880" s="149" t="s">
        <v>67</v>
      </c>
      <c r="C880" t="s">
        <v>8715</v>
      </c>
      <c r="D880" s="161">
        <v>0.54444444444444406</v>
      </c>
      <c r="E880" t="s">
        <v>8684</v>
      </c>
    </row>
    <row r="881" spans="1:6" x14ac:dyDescent="0.3">
      <c r="A881" s="163" t="s">
        <v>8659</v>
      </c>
      <c r="B881" s="167" t="s">
        <v>70</v>
      </c>
      <c r="C881" s="163" t="s">
        <v>8725</v>
      </c>
      <c r="D881" s="177">
        <v>0.1020408163265306</v>
      </c>
      <c r="E881" s="163" t="s">
        <v>8684</v>
      </c>
      <c r="F881" s="163"/>
    </row>
    <row r="882" spans="1:6" x14ac:dyDescent="0.3">
      <c r="A882" s="163" t="s">
        <v>8659</v>
      </c>
      <c r="B882" s="167" t="s">
        <v>70</v>
      </c>
      <c r="C882" s="163" t="s">
        <v>8716</v>
      </c>
      <c r="D882" s="177">
        <v>0.2040816326530612</v>
      </c>
      <c r="E882" s="163" t="s">
        <v>8684</v>
      </c>
      <c r="F882" s="163"/>
    </row>
    <row r="883" spans="1:6" x14ac:dyDescent="0.3">
      <c r="A883" s="163" t="s">
        <v>8659</v>
      </c>
      <c r="B883" s="167" t="s">
        <v>70</v>
      </c>
      <c r="C883" s="163" t="s">
        <v>8717</v>
      </c>
      <c r="D883" s="177">
        <v>5.1020408163265307E-2</v>
      </c>
      <c r="E883" s="163" t="s">
        <v>8684</v>
      </c>
      <c r="F883" s="163"/>
    </row>
    <row r="884" spans="1:6" x14ac:dyDescent="0.3">
      <c r="A884" s="163" t="s">
        <v>8659</v>
      </c>
      <c r="B884" s="167" t="s">
        <v>70</v>
      </c>
      <c r="C884" s="163" t="s">
        <v>8726</v>
      </c>
      <c r="D884" s="177">
        <v>0.15306122448979589</v>
      </c>
      <c r="E884" s="163" t="s">
        <v>8684</v>
      </c>
      <c r="F884" s="163"/>
    </row>
    <row r="885" spans="1:6" x14ac:dyDescent="0.3">
      <c r="A885" s="163" t="s">
        <v>8659</v>
      </c>
      <c r="B885" s="167" t="s">
        <v>70</v>
      </c>
      <c r="C885" s="163" t="s">
        <v>8719</v>
      </c>
      <c r="D885" s="177">
        <v>0.24489795918367349</v>
      </c>
      <c r="E885" s="163" t="s">
        <v>8684</v>
      </c>
      <c r="F885" s="163"/>
    </row>
    <row r="886" spans="1:6" x14ac:dyDescent="0.3">
      <c r="A886" s="163" t="s">
        <v>8659</v>
      </c>
      <c r="B886" s="167" t="s">
        <v>70</v>
      </c>
      <c r="C886" s="163" t="s">
        <v>8723</v>
      </c>
      <c r="D886" s="177">
        <v>0.15306122448979589</v>
      </c>
      <c r="E886" s="163" t="s">
        <v>8684</v>
      </c>
      <c r="F886" s="163"/>
    </row>
    <row r="887" spans="1:6" x14ac:dyDescent="0.3">
      <c r="A887" s="163" t="s">
        <v>8659</v>
      </c>
      <c r="B887" s="167" t="s">
        <v>70</v>
      </c>
      <c r="C887" s="163" t="s">
        <v>8744</v>
      </c>
      <c r="D887" s="177">
        <v>4.0816326530612249E-2</v>
      </c>
      <c r="E887" s="163" t="s">
        <v>8684</v>
      </c>
      <c r="F887" s="163"/>
    </row>
    <row r="888" spans="1:6" x14ac:dyDescent="0.3">
      <c r="A888" s="163" t="s">
        <v>8659</v>
      </c>
      <c r="B888" s="167" t="s">
        <v>70</v>
      </c>
      <c r="C888" s="163" t="s">
        <v>7909</v>
      </c>
      <c r="D888" s="177">
        <v>5.1020408163265307E-2</v>
      </c>
      <c r="E888" s="163" t="s">
        <v>8684</v>
      </c>
      <c r="F888" s="163"/>
    </row>
    <row r="889" spans="1:6" x14ac:dyDescent="0.3">
      <c r="A889" t="s">
        <v>8659</v>
      </c>
      <c r="B889" s="149" t="s">
        <v>73</v>
      </c>
      <c r="C889" t="s">
        <v>8735</v>
      </c>
      <c r="D889" s="161">
        <v>0.14005602240896339</v>
      </c>
      <c r="E889" t="s">
        <v>8684</v>
      </c>
    </row>
    <row r="890" spans="1:6" x14ac:dyDescent="0.3">
      <c r="A890" t="s">
        <v>8659</v>
      </c>
      <c r="B890" s="149" t="s">
        <v>73</v>
      </c>
      <c r="C890" t="s">
        <v>8708</v>
      </c>
      <c r="D890" s="161">
        <v>0.1167133520074696</v>
      </c>
      <c r="E890" t="s">
        <v>8684</v>
      </c>
      <c r="F890" t="s">
        <v>7812</v>
      </c>
    </row>
    <row r="891" spans="1:6" x14ac:dyDescent="0.3">
      <c r="A891" t="s">
        <v>8659</v>
      </c>
      <c r="B891" s="149" t="s">
        <v>73</v>
      </c>
      <c r="C891" t="s">
        <v>8710</v>
      </c>
      <c r="D891" s="161">
        <v>0.16993464052287571</v>
      </c>
      <c r="E891" t="s">
        <v>8684</v>
      </c>
      <c r="F891" t="s">
        <v>7812</v>
      </c>
    </row>
    <row r="892" spans="1:6" x14ac:dyDescent="0.3">
      <c r="A892" t="s">
        <v>8659</v>
      </c>
      <c r="B892" s="149" t="s">
        <v>73</v>
      </c>
      <c r="C892" t="s">
        <v>8717</v>
      </c>
      <c r="D892" s="161">
        <v>0.14285714285714271</v>
      </c>
      <c r="E892" t="s">
        <v>8684</v>
      </c>
    </row>
    <row r="893" spans="1:6" x14ac:dyDescent="0.3">
      <c r="A893" t="s">
        <v>8659</v>
      </c>
      <c r="B893" s="149" t="s">
        <v>73</v>
      </c>
      <c r="C893" t="s">
        <v>8711</v>
      </c>
      <c r="D893" s="161">
        <v>0.1064425770308122</v>
      </c>
      <c r="E893" t="s">
        <v>8684</v>
      </c>
    </row>
    <row r="894" spans="1:6" x14ac:dyDescent="0.3">
      <c r="A894" t="s">
        <v>8659</v>
      </c>
      <c r="B894" s="149" t="s">
        <v>73</v>
      </c>
      <c r="C894" t="s">
        <v>8712</v>
      </c>
      <c r="D894" s="161">
        <v>0.3239962651727355</v>
      </c>
      <c r="E894" t="s">
        <v>8684</v>
      </c>
    </row>
    <row r="895" spans="1:6" x14ac:dyDescent="0.3">
      <c r="A895" s="163" t="s">
        <v>8659</v>
      </c>
      <c r="B895" s="167" t="s">
        <v>76</v>
      </c>
      <c r="C895" s="163" t="s">
        <v>8734</v>
      </c>
      <c r="D895" s="177">
        <v>0.25510204081632648</v>
      </c>
      <c r="E895" s="163" t="s">
        <v>8684</v>
      </c>
      <c r="F895" s="163"/>
    </row>
    <row r="896" spans="1:6" x14ac:dyDescent="0.3">
      <c r="A896" s="163" t="s">
        <v>8659</v>
      </c>
      <c r="B896" s="167" t="s">
        <v>76</v>
      </c>
      <c r="C896" s="163" t="s">
        <v>8725</v>
      </c>
      <c r="D896" s="177">
        <v>5.1020408163265307E-2</v>
      </c>
      <c r="E896" s="163" t="s">
        <v>8684</v>
      </c>
      <c r="F896" s="163"/>
    </row>
    <row r="897" spans="1:6" x14ac:dyDescent="0.3">
      <c r="A897" s="163" t="s">
        <v>8659</v>
      </c>
      <c r="B897" s="167" t="s">
        <v>76</v>
      </c>
      <c r="C897" s="163" t="s">
        <v>8719</v>
      </c>
      <c r="D897" s="177">
        <v>0.1122448979591837</v>
      </c>
      <c r="E897" s="163" t="s">
        <v>8684</v>
      </c>
      <c r="F897" s="163"/>
    </row>
    <row r="898" spans="1:6" x14ac:dyDescent="0.3">
      <c r="A898" s="163" t="s">
        <v>8659</v>
      </c>
      <c r="B898" s="167" t="s">
        <v>76</v>
      </c>
      <c r="C898" s="163" t="s">
        <v>8723</v>
      </c>
      <c r="D898" s="177">
        <v>0.58163265306122447</v>
      </c>
      <c r="E898" s="163" t="s">
        <v>8684</v>
      </c>
      <c r="F898" s="163"/>
    </row>
    <row r="899" spans="1:6" x14ac:dyDescent="0.3">
      <c r="A899" t="s">
        <v>8659</v>
      </c>
      <c r="B899" s="149" t="s">
        <v>113</v>
      </c>
      <c r="C899" t="s">
        <v>8734</v>
      </c>
      <c r="D899" s="161">
        <v>0.15151515151515149</v>
      </c>
      <c r="E899" t="s">
        <v>8684</v>
      </c>
    </row>
    <row r="900" spans="1:6" x14ac:dyDescent="0.3">
      <c r="A900" t="s">
        <v>8659</v>
      </c>
      <c r="B900" s="149" t="s">
        <v>113</v>
      </c>
      <c r="C900" t="s">
        <v>8719</v>
      </c>
      <c r="D900" s="161">
        <v>0.37373737373737381</v>
      </c>
      <c r="E900" t="s">
        <v>8684</v>
      </c>
    </row>
    <row r="901" spans="1:6" x14ac:dyDescent="0.3">
      <c r="A901" t="s">
        <v>8659</v>
      </c>
      <c r="B901" s="149" t="s">
        <v>113</v>
      </c>
      <c r="C901" t="s">
        <v>8723</v>
      </c>
      <c r="D901" s="161">
        <v>0.39393939393939398</v>
      </c>
      <c r="E901" t="s">
        <v>8684</v>
      </c>
    </row>
    <row r="902" spans="1:6" x14ac:dyDescent="0.3">
      <c r="A902" t="s">
        <v>8659</v>
      </c>
      <c r="B902" s="149" t="s">
        <v>113</v>
      </c>
      <c r="C902" t="s">
        <v>8727</v>
      </c>
      <c r="D902" s="161">
        <v>8.0808080808080815E-2</v>
      </c>
      <c r="E902" t="s">
        <v>8684</v>
      </c>
      <c r="F902" t="s">
        <v>7812</v>
      </c>
    </row>
    <row r="903" spans="1:6" x14ac:dyDescent="0.3">
      <c r="A903" s="163" t="s">
        <v>8659</v>
      </c>
      <c r="B903" s="167" t="s">
        <v>8636</v>
      </c>
      <c r="C903" s="163" t="s">
        <v>8736</v>
      </c>
      <c r="D903" s="177">
        <v>7.3033707865168579E-2</v>
      </c>
      <c r="E903" s="163" t="s">
        <v>8684</v>
      </c>
      <c r="F903" s="163"/>
    </row>
    <row r="904" spans="1:6" x14ac:dyDescent="0.3">
      <c r="A904" s="163" t="s">
        <v>8659</v>
      </c>
      <c r="B904" s="167" t="s">
        <v>8636</v>
      </c>
      <c r="C904" s="163" t="s">
        <v>8716</v>
      </c>
      <c r="D904" s="177">
        <v>7.3033707865168579E-2</v>
      </c>
      <c r="E904" s="163" t="s">
        <v>8684</v>
      </c>
      <c r="F904" s="163"/>
    </row>
    <row r="905" spans="1:6" x14ac:dyDescent="0.3">
      <c r="A905" s="163" t="s">
        <v>8659</v>
      </c>
      <c r="B905" s="167" t="s">
        <v>8636</v>
      </c>
      <c r="C905" s="163" t="s">
        <v>8712</v>
      </c>
      <c r="D905" s="177">
        <v>0.14044943820224731</v>
      </c>
      <c r="E905" s="163" t="s">
        <v>8684</v>
      </c>
      <c r="F905" s="163"/>
    </row>
    <row r="906" spans="1:6" x14ac:dyDescent="0.3">
      <c r="A906" s="163" t="s">
        <v>8659</v>
      </c>
      <c r="B906" s="167" t="s">
        <v>8636</v>
      </c>
      <c r="C906" s="163" t="s">
        <v>8731</v>
      </c>
      <c r="D906" s="177">
        <v>0.22471910112359561</v>
      </c>
      <c r="E906" s="163" t="s">
        <v>8684</v>
      </c>
      <c r="F906" s="163"/>
    </row>
    <row r="907" spans="1:6" x14ac:dyDescent="0.3">
      <c r="A907" s="163" t="s">
        <v>8659</v>
      </c>
      <c r="B907" s="167" t="s">
        <v>8636</v>
      </c>
      <c r="C907" s="163" t="s">
        <v>8732</v>
      </c>
      <c r="D907" s="177">
        <v>0.11235955056179781</v>
      </c>
      <c r="E907" s="163" t="s">
        <v>8684</v>
      </c>
      <c r="F907" s="163"/>
    </row>
    <row r="908" spans="1:6" x14ac:dyDescent="0.3">
      <c r="A908" s="163" t="s">
        <v>8659</v>
      </c>
      <c r="B908" s="167" t="s">
        <v>8636</v>
      </c>
      <c r="C908" s="163" t="s">
        <v>8737</v>
      </c>
      <c r="D908" s="177">
        <v>6.7415730337078678E-2</v>
      </c>
      <c r="E908" s="163" t="s">
        <v>8684</v>
      </c>
      <c r="F908" s="163"/>
    </row>
    <row r="909" spans="1:6" x14ac:dyDescent="0.3">
      <c r="A909" s="163" t="s">
        <v>8659</v>
      </c>
      <c r="B909" s="167" t="s">
        <v>8636</v>
      </c>
      <c r="C909" s="163" t="s">
        <v>8715</v>
      </c>
      <c r="D909" s="177">
        <v>0.30898876404494391</v>
      </c>
      <c r="E909" s="163" t="s">
        <v>8684</v>
      </c>
      <c r="F909" s="163"/>
    </row>
    <row r="910" spans="1:6" x14ac:dyDescent="0.3">
      <c r="A910" t="s">
        <v>8660</v>
      </c>
      <c r="B910" s="149" t="s">
        <v>67</v>
      </c>
      <c r="C910" t="s">
        <v>8736</v>
      </c>
      <c r="D910" s="161">
        <v>8.6720446788706163E-2</v>
      </c>
      <c r="E910" t="s">
        <v>8684</v>
      </c>
    </row>
    <row r="911" spans="1:6" x14ac:dyDescent="0.3">
      <c r="A911" t="s">
        <v>8660</v>
      </c>
      <c r="B911" s="149" t="s">
        <v>67</v>
      </c>
      <c r="C911" t="s">
        <v>8716</v>
      </c>
      <c r="D911" s="161">
        <v>8.6720446788706163E-2</v>
      </c>
      <c r="E911" t="s">
        <v>8684</v>
      </c>
    </row>
    <row r="912" spans="1:6" x14ac:dyDescent="0.3">
      <c r="A912" t="s">
        <v>8660</v>
      </c>
      <c r="B912" s="149" t="s">
        <v>67</v>
      </c>
      <c r="C912" t="s">
        <v>8710</v>
      </c>
      <c r="D912" s="161">
        <v>3.2733478125969592E-2</v>
      </c>
      <c r="E912" t="s">
        <v>8684</v>
      </c>
      <c r="F912" t="s">
        <v>7812</v>
      </c>
    </row>
    <row r="913" spans="1:6" x14ac:dyDescent="0.3">
      <c r="A913" t="s">
        <v>8660</v>
      </c>
      <c r="B913" s="149" t="s">
        <v>67</v>
      </c>
      <c r="C913" t="s">
        <v>8717</v>
      </c>
      <c r="D913" s="161">
        <v>4.6075085324232067E-2</v>
      </c>
      <c r="E913" t="s">
        <v>8684</v>
      </c>
    </row>
    <row r="914" spans="1:6" x14ac:dyDescent="0.3">
      <c r="A914" t="s">
        <v>8660</v>
      </c>
      <c r="B914" s="149" t="s">
        <v>67</v>
      </c>
      <c r="C914" t="s">
        <v>8712</v>
      </c>
      <c r="D914" s="161">
        <v>3.8163201985727577E-2</v>
      </c>
      <c r="E914" t="s">
        <v>8684</v>
      </c>
    </row>
    <row r="915" spans="1:6" x14ac:dyDescent="0.3">
      <c r="A915" t="s">
        <v>8660</v>
      </c>
      <c r="B915" s="149" t="s">
        <v>67</v>
      </c>
      <c r="C915" t="s">
        <v>8731</v>
      </c>
      <c r="D915" s="161">
        <v>0.26683214396524968</v>
      </c>
      <c r="E915" t="s">
        <v>8684</v>
      </c>
    </row>
    <row r="916" spans="1:6" x14ac:dyDescent="0.3">
      <c r="A916" t="s">
        <v>8660</v>
      </c>
      <c r="B916" s="149" t="s">
        <v>67</v>
      </c>
      <c r="C916" t="s">
        <v>8732</v>
      </c>
      <c r="D916" s="161">
        <v>0.13341607198262481</v>
      </c>
      <c r="E916" t="s">
        <v>8684</v>
      </c>
    </row>
    <row r="917" spans="1:6" x14ac:dyDescent="0.3">
      <c r="A917" t="s">
        <v>8660</v>
      </c>
      <c r="B917" s="149" t="s">
        <v>67</v>
      </c>
      <c r="C917" t="s">
        <v>8737</v>
      </c>
      <c r="D917" s="161">
        <v>8.0049643189574915E-2</v>
      </c>
      <c r="E917" t="s">
        <v>8684</v>
      </c>
    </row>
    <row r="918" spans="1:6" x14ac:dyDescent="0.3">
      <c r="A918" t="s">
        <v>8660</v>
      </c>
      <c r="B918" s="149" t="s">
        <v>67</v>
      </c>
      <c r="C918" t="s">
        <v>8715</v>
      </c>
      <c r="D918" s="161">
        <v>0.22928948184920869</v>
      </c>
      <c r="E918" t="s">
        <v>8684</v>
      </c>
    </row>
    <row r="919" spans="1:6" x14ac:dyDescent="0.3">
      <c r="A919" s="163" t="s">
        <v>8660</v>
      </c>
      <c r="B919" s="167" t="s">
        <v>70</v>
      </c>
      <c r="C919" s="163" t="s">
        <v>8716</v>
      </c>
      <c r="D919" s="177">
        <v>3.9115468864086782E-2</v>
      </c>
      <c r="E919" s="163" t="s">
        <v>8684</v>
      </c>
      <c r="F919" s="163"/>
    </row>
    <row r="920" spans="1:6" x14ac:dyDescent="0.3">
      <c r="A920" s="163" t="s">
        <v>8660</v>
      </c>
      <c r="B920" s="167" t="s">
        <v>70</v>
      </c>
      <c r="C920" s="163" t="s">
        <v>8739</v>
      </c>
      <c r="D920" s="177">
        <v>3.8906853030144989E-2</v>
      </c>
      <c r="E920" s="163" t="s">
        <v>8684</v>
      </c>
      <c r="F920" s="163" t="s">
        <v>7812</v>
      </c>
    </row>
    <row r="921" spans="1:6" x14ac:dyDescent="0.3">
      <c r="A921" s="163" t="s">
        <v>8660</v>
      </c>
      <c r="B921" s="167" t="s">
        <v>70</v>
      </c>
      <c r="C921" s="163" t="s">
        <v>8717</v>
      </c>
      <c r="D921" s="177">
        <v>5.1945342651507263E-2</v>
      </c>
      <c r="E921" s="163" t="s">
        <v>8684</v>
      </c>
      <c r="F921" s="163"/>
    </row>
    <row r="922" spans="1:6" x14ac:dyDescent="0.3">
      <c r="A922" s="163" t="s">
        <v>8660</v>
      </c>
      <c r="B922" s="167" t="s">
        <v>70</v>
      </c>
      <c r="C922" s="163" t="s">
        <v>8718</v>
      </c>
      <c r="D922" s="177">
        <v>3.1292375091269427E-2</v>
      </c>
      <c r="E922" s="163" t="s">
        <v>8684</v>
      </c>
      <c r="F922" s="163" t="s">
        <v>7812</v>
      </c>
    </row>
    <row r="923" spans="1:6" x14ac:dyDescent="0.3">
      <c r="A923" s="163" t="s">
        <v>8660</v>
      </c>
      <c r="B923" s="167" t="s">
        <v>70</v>
      </c>
      <c r="C923" s="163" t="s">
        <v>8726</v>
      </c>
      <c r="D923" s="177">
        <v>4.4330864712631687E-2</v>
      </c>
      <c r="E923" s="163" t="s">
        <v>8684</v>
      </c>
      <c r="F923" s="163"/>
    </row>
    <row r="924" spans="1:6" x14ac:dyDescent="0.3">
      <c r="A924" s="163" t="s">
        <v>8660</v>
      </c>
      <c r="B924" s="167" t="s">
        <v>70</v>
      </c>
      <c r="C924" s="163" t="s">
        <v>8719</v>
      </c>
      <c r="D924" s="177">
        <v>0.22812141441535411</v>
      </c>
      <c r="E924" s="163" t="s">
        <v>8684</v>
      </c>
      <c r="F924" s="163"/>
    </row>
    <row r="925" spans="1:6" x14ac:dyDescent="0.3">
      <c r="A925" s="163" t="s">
        <v>8660</v>
      </c>
      <c r="B925" s="167" t="s">
        <v>70</v>
      </c>
      <c r="C925" s="163" t="s">
        <v>8720</v>
      </c>
      <c r="D925" s="177">
        <v>0.1564618754563471</v>
      </c>
      <c r="E925" s="163" t="s">
        <v>8684</v>
      </c>
      <c r="F925" s="163"/>
    </row>
    <row r="926" spans="1:6" x14ac:dyDescent="0.3">
      <c r="A926" s="163" t="s">
        <v>8660</v>
      </c>
      <c r="B926" s="167" t="s">
        <v>70</v>
      </c>
      <c r="C926" s="163" t="s">
        <v>8721</v>
      </c>
      <c r="D926" s="177">
        <v>7.8230937728173564E-2</v>
      </c>
      <c r="E926" s="163" t="s">
        <v>8684</v>
      </c>
      <c r="F926" s="163"/>
    </row>
    <row r="927" spans="1:6" x14ac:dyDescent="0.3">
      <c r="A927" s="163" t="s">
        <v>8660</v>
      </c>
      <c r="B927" s="167" t="s">
        <v>70</v>
      </c>
      <c r="C927" s="163" t="s">
        <v>8722</v>
      </c>
      <c r="D927" s="177">
        <v>0.11734640659226039</v>
      </c>
      <c r="E927" s="163" t="s">
        <v>8684</v>
      </c>
      <c r="F927" s="163"/>
    </row>
    <row r="928" spans="1:6" x14ac:dyDescent="0.3">
      <c r="A928" s="163" t="s">
        <v>8660</v>
      </c>
      <c r="B928" s="167" t="s">
        <v>70</v>
      </c>
      <c r="C928" s="163" t="s">
        <v>8723</v>
      </c>
      <c r="D928" s="177">
        <v>5.7786586001877541E-2</v>
      </c>
      <c r="E928" s="163" t="s">
        <v>8684</v>
      </c>
      <c r="F928" s="163"/>
    </row>
    <row r="929" spans="1:6" x14ac:dyDescent="0.3">
      <c r="A929" s="163" t="s">
        <v>8660</v>
      </c>
      <c r="B929" s="167" t="s">
        <v>70</v>
      </c>
      <c r="C929" s="163" t="s">
        <v>7909</v>
      </c>
      <c r="D929" s="177">
        <v>3.9115468864086782E-2</v>
      </c>
      <c r="E929" s="163" t="s">
        <v>8684</v>
      </c>
      <c r="F929" s="163"/>
    </row>
    <row r="930" spans="1:6" x14ac:dyDescent="0.3">
      <c r="A930" s="163" t="s">
        <v>8660</v>
      </c>
      <c r="B930" s="167" t="s">
        <v>70</v>
      </c>
      <c r="C930" s="163" t="s">
        <v>8724</v>
      </c>
      <c r="D930" s="177">
        <v>0.11734640659226039</v>
      </c>
      <c r="E930" s="163" t="s">
        <v>8684</v>
      </c>
      <c r="F930" s="163"/>
    </row>
    <row r="931" spans="1:6" x14ac:dyDescent="0.3">
      <c r="A931" t="s">
        <v>8660</v>
      </c>
      <c r="B931" s="149" t="s">
        <v>73</v>
      </c>
      <c r="C931" t="s">
        <v>8735</v>
      </c>
      <c r="D931" s="161">
        <v>0.19968652037617551</v>
      </c>
      <c r="E931" t="s">
        <v>8684</v>
      </c>
    </row>
    <row r="932" spans="1:6" x14ac:dyDescent="0.3">
      <c r="A932" t="s">
        <v>8660</v>
      </c>
      <c r="B932" s="149" t="s">
        <v>73</v>
      </c>
      <c r="C932" t="s">
        <v>8708</v>
      </c>
      <c r="D932" s="161">
        <v>0.14796238244514101</v>
      </c>
      <c r="E932" t="s">
        <v>8684</v>
      </c>
      <c r="F932" t="s">
        <v>7812</v>
      </c>
    </row>
    <row r="933" spans="1:6" x14ac:dyDescent="0.3">
      <c r="A933" t="s">
        <v>8660</v>
      </c>
      <c r="B933" s="149" t="s">
        <v>73</v>
      </c>
      <c r="C933" t="s">
        <v>8710</v>
      </c>
      <c r="D933" s="161">
        <v>0.25360501567398108</v>
      </c>
      <c r="E933" t="s">
        <v>8684</v>
      </c>
      <c r="F933" t="s">
        <v>7812</v>
      </c>
    </row>
    <row r="934" spans="1:6" x14ac:dyDescent="0.3">
      <c r="A934" t="s">
        <v>8660</v>
      </c>
      <c r="B934" s="149" t="s">
        <v>73</v>
      </c>
      <c r="C934" t="s">
        <v>8717</v>
      </c>
      <c r="D934" s="161">
        <v>0.20156739811912219</v>
      </c>
      <c r="E934" t="s">
        <v>8684</v>
      </c>
    </row>
    <row r="935" spans="1:6" x14ac:dyDescent="0.3">
      <c r="A935" t="s">
        <v>8660</v>
      </c>
      <c r="B935" s="149" t="s">
        <v>73</v>
      </c>
      <c r="C935" t="s">
        <v>8712</v>
      </c>
      <c r="D935" s="161">
        <v>0.19717868338557989</v>
      </c>
      <c r="E935" t="s">
        <v>8684</v>
      </c>
    </row>
    <row r="936" spans="1:6" x14ac:dyDescent="0.3">
      <c r="A936" s="163" t="s">
        <v>8660</v>
      </c>
      <c r="B936" s="167" t="s">
        <v>76</v>
      </c>
      <c r="C936" s="163" t="s">
        <v>8716</v>
      </c>
      <c r="D936" s="177">
        <v>0.22105263157894739</v>
      </c>
      <c r="E936" s="163" t="s">
        <v>8684</v>
      </c>
      <c r="F936" s="163"/>
    </row>
    <row r="937" spans="1:6" x14ac:dyDescent="0.3">
      <c r="A937" s="163" t="s">
        <v>8660</v>
      </c>
      <c r="B937" s="167" t="s">
        <v>76</v>
      </c>
      <c r="C937" s="163" t="s">
        <v>8719</v>
      </c>
      <c r="D937" s="177">
        <v>0.22105263157894739</v>
      </c>
      <c r="E937" s="163" t="s">
        <v>8684</v>
      </c>
      <c r="F937" s="163"/>
    </row>
    <row r="938" spans="1:6" x14ac:dyDescent="0.3">
      <c r="A938" s="163" t="s">
        <v>8660</v>
      </c>
      <c r="B938" s="167" t="s">
        <v>76</v>
      </c>
      <c r="C938" s="163" t="s">
        <v>8723</v>
      </c>
      <c r="D938" s="177">
        <v>0.50526315789473686</v>
      </c>
      <c r="E938" s="163" t="s">
        <v>8684</v>
      </c>
      <c r="F938" s="163"/>
    </row>
    <row r="939" spans="1:6" x14ac:dyDescent="0.3">
      <c r="A939" s="163" t="s">
        <v>8660</v>
      </c>
      <c r="B939" s="167" t="s">
        <v>76</v>
      </c>
      <c r="C939" s="163" t="s">
        <v>8738</v>
      </c>
      <c r="D939" s="177">
        <v>5.2631578947368432E-2</v>
      </c>
      <c r="E939" s="163" t="s">
        <v>8684</v>
      </c>
      <c r="F939" s="163"/>
    </row>
    <row r="940" spans="1:6" x14ac:dyDescent="0.3">
      <c r="A940" t="s">
        <v>8660</v>
      </c>
      <c r="B940" s="149" t="s">
        <v>113</v>
      </c>
      <c r="C940" t="s">
        <v>8734</v>
      </c>
      <c r="D940" s="161">
        <v>0.15151515151515149</v>
      </c>
      <c r="E940" t="s">
        <v>8684</v>
      </c>
    </row>
    <row r="941" spans="1:6" x14ac:dyDescent="0.3">
      <c r="A941" t="s">
        <v>8660</v>
      </c>
      <c r="B941" s="149" t="s">
        <v>113</v>
      </c>
      <c r="C941" t="s">
        <v>8716</v>
      </c>
      <c r="D941" s="161">
        <v>0.1212121212121212</v>
      </c>
      <c r="E941" t="s">
        <v>8684</v>
      </c>
    </row>
    <row r="942" spans="1:6" x14ac:dyDescent="0.3">
      <c r="A942" t="s">
        <v>8660</v>
      </c>
      <c r="B942" s="149" t="s">
        <v>113</v>
      </c>
      <c r="C942" t="s">
        <v>8726</v>
      </c>
      <c r="D942" s="161">
        <v>5.0505050505050511E-2</v>
      </c>
      <c r="E942" t="s">
        <v>8684</v>
      </c>
    </row>
    <row r="943" spans="1:6" x14ac:dyDescent="0.3">
      <c r="A943" t="s">
        <v>8660</v>
      </c>
      <c r="B943" s="149" t="s">
        <v>113</v>
      </c>
      <c r="C943" t="s">
        <v>8723</v>
      </c>
      <c r="D943" s="161">
        <v>0.60606060606060608</v>
      </c>
      <c r="E943" t="s">
        <v>8684</v>
      </c>
    </row>
    <row r="944" spans="1:6" x14ac:dyDescent="0.3">
      <c r="A944" t="s">
        <v>8660</v>
      </c>
      <c r="B944" s="149" t="s">
        <v>113</v>
      </c>
      <c r="C944" t="s">
        <v>8727</v>
      </c>
      <c r="D944" s="161">
        <v>7.0707070707070718E-2</v>
      </c>
      <c r="E944" t="s">
        <v>8684</v>
      </c>
      <c r="F944" t="s">
        <v>7812</v>
      </c>
    </row>
    <row r="945" spans="1:6" x14ac:dyDescent="0.3">
      <c r="A945" s="163" t="s">
        <v>8660</v>
      </c>
      <c r="B945" s="167" t="s">
        <v>8636</v>
      </c>
      <c r="C945" s="163" t="s">
        <v>8736</v>
      </c>
      <c r="D945" s="177">
        <v>4.9183592194344893E-2</v>
      </c>
      <c r="E945" s="163" t="s">
        <v>8684</v>
      </c>
      <c r="F945" s="163"/>
    </row>
    <row r="946" spans="1:6" x14ac:dyDescent="0.3">
      <c r="A946" s="163" t="s">
        <v>8660</v>
      </c>
      <c r="B946" s="167" t="s">
        <v>8636</v>
      </c>
      <c r="C946" s="163" t="s">
        <v>8716</v>
      </c>
      <c r="D946" s="177">
        <v>4.9183592194344893E-2</v>
      </c>
      <c r="E946" s="163" t="s">
        <v>8684</v>
      </c>
      <c r="F946" s="163"/>
    </row>
    <row r="947" spans="1:6" x14ac:dyDescent="0.3">
      <c r="A947" s="163" t="s">
        <v>8660</v>
      </c>
      <c r="B947" s="167" t="s">
        <v>8636</v>
      </c>
      <c r="C947" s="163" t="s">
        <v>8735</v>
      </c>
      <c r="D947" s="177">
        <v>5.9737156511350052E-2</v>
      </c>
      <c r="E947" s="163" t="s">
        <v>8684</v>
      </c>
      <c r="F947" s="163"/>
    </row>
    <row r="948" spans="1:6" x14ac:dyDescent="0.3">
      <c r="A948" s="163" t="s">
        <v>8660</v>
      </c>
      <c r="B948" s="167" t="s">
        <v>8636</v>
      </c>
      <c r="C948" s="163" t="s">
        <v>8710</v>
      </c>
      <c r="D948" s="177">
        <v>5.9737156511350052E-2</v>
      </c>
      <c r="E948" s="163" t="s">
        <v>8684</v>
      </c>
      <c r="F948" s="163" t="s">
        <v>7812</v>
      </c>
    </row>
    <row r="949" spans="1:6" x14ac:dyDescent="0.3">
      <c r="A949" s="163" t="s">
        <v>8660</v>
      </c>
      <c r="B949" s="167" t="s">
        <v>8636</v>
      </c>
      <c r="C949" s="163" t="s">
        <v>8717</v>
      </c>
      <c r="D949" s="177">
        <v>6.730386300278772E-2</v>
      </c>
      <c r="E949" s="163" t="s">
        <v>8684</v>
      </c>
      <c r="F949" s="163"/>
    </row>
    <row r="950" spans="1:6" x14ac:dyDescent="0.3">
      <c r="A950" s="163" t="s">
        <v>8660</v>
      </c>
      <c r="B950" s="167" t="s">
        <v>8636</v>
      </c>
      <c r="C950" s="163" t="s">
        <v>8712</v>
      </c>
      <c r="D950" s="177">
        <v>6.9693349263241736E-2</v>
      </c>
      <c r="E950" s="163" t="s">
        <v>8684</v>
      </c>
      <c r="F950" s="163"/>
    </row>
    <row r="951" spans="1:6" x14ac:dyDescent="0.3">
      <c r="A951" s="163" t="s">
        <v>8660</v>
      </c>
      <c r="B951" s="167" t="s">
        <v>8636</v>
      </c>
      <c r="C951" s="163" t="s">
        <v>8731</v>
      </c>
      <c r="D951" s="177">
        <v>0.15133412982875349</v>
      </c>
      <c r="E951" s="163" t="s">
        <v>8684</v>
      </c>
      <c r="F951" s="163"/>
    </row>
    <row r="952" spans="1:6" x14ac:dyDescent="0.3">
      <c r="A952" s="163" t="s">
        <v>8660</v>
      </c>
      <c r="B952" s="167" t="s">
        <v>8636</v>
      </c>
      <c r="C952" s="163" t="s">
        <v>8732</v>
      </c>
      <c r="D952" s="177">
        <v>7.5667064914376733E-2</v>
      </c>
      <c r="E952" s="163" t="s">
        <v>8684</v>
      </c>
      <c r="F952" s="163"/>
    </row>
    <row r="953" spans="1:6" x14ac:dyDescent="0.3">
      <c r="A953" s="163" t="s">
        <v>8660</v>
      </c>
      <c r="B953" s="167" t="s">
        <v>8636</v>
      </c>
      <c r="C953" s="163" t="s">
        <v>8715</v>
      </c>
      <c r="D953" s="177">
        <v>0.41816009557945027</v>
      </c>
      <c r="E953" s="163" t="s">
        <v>8684</v>
      </c>
      <c r="F953" s="163"/>
    </row>
    <row r="954" spans="1:6" x14ac:dyDescent="0.3">
      <c r="A954" t="s">
        <v>8661</v>
      </c>
      <c r="B954" s="149" t="s">
        <v>67</v>
      </c>
      <c r="C954" t="s">
        <v>8736</v>
      </c>
      <c r="D954" s="161">
        <v>0.11798227100042211</v>
      </c>
      <c r="E954" t="s">
        <v>8684</v>
      </c>
    </row>
    <row r="955" spans="1:6" x14ac:dyDescent="0.3">
      <c r="A955" t="s">
        <v>8661</v>
      </c>
      <c r="B955" s="149" t="s">
        <v>67</v>
      </c>
      <c r="C955" t="s">
        <v>8716</v>
      </c>
      <c r="D955" s="161">
        <v>0.11798227100042211</v>
      </c>
      <c r="E955" t="s">
        <v>8684</v>
      </c>
    </row>
    <row r="956" spans="1:6" x14ac:dyDescent="0.3">
      <c r="A956" t="s">
        <v>8661</v>
      </c>
      <c r="B956" s="149" t="s">
        <v>67</v>
      </c>
      <c r="C956" t="s">
        <v>8717</v>
      </c>
      <c r="D956" s="161">
        <v>6.4373153229210639E-2</v>
      </c>
      <c r="E956" t="s">
        <v>8684</v>
      </c>
    </row>
    <row r="957" spans="1:6" x14ac:dyDescent="0.3">
      <c r="A957" t="s">
        <v>8661</v>
      </c>
      <c r="B957" s="149" t="s">
        <v>67</v>
      </c>
      <c r="C957" t="s">
        <v>8711</v>
      </c>
      <c r="D957" s="161">
        <v>4.6222034613761079E-2</v>
      </c>
      <c r="E957" t="s">
        <v>8684</v>
      </c>
    </row>
    <row r="958" spans="1:6" x14ac:dyDescent="0.3">
      <c r="A958" t="s">
        <v>8661</v>
      </c>
      <c r="B958" s="149" t="s">
        <v>67</v>
      </c>
      <c r="C958" t="s">
        <v>8731</v>
      </c>
      <c r="D958" s="161">
        <v>0.36302237230899109</v>
      </c>
      <c r="E958" t="s">
        <v>8684</v>
      </c>
    </row>
    <row r="959" spans="1:6" x14ac:dyDescent="0.3">
      <c r="A959" t="s">
        <v>8661</v>
      </c>
      <c r="B959" s="149" t="s">
        <v>67</v>
      </c>
      <c r="C959" t="s">
        <v>8732</v>
      </c>
      <c r="D959" s="161">
        <v>0.1815111861544956</v>
      </c>
      <c r="E959" t="s">
        <v>8684</v>
      </c>
    </row>
    <row r="960" spans="1:6" x14ac:dyDescent="0.3">
      <c r="A960" t="s">
        <v>8661</v>
      </c>
      <c r="B960" s="149" t="s">
        <v>67</v>
      </c>
      <c r="C960" t="s">
        <v>8737</v>
      </c>
      <c r="D960" s="161">
        <v>0.10890671169269731</v>
      </c>
      <c r="E960" t="s">
        <v>8684</v>
      </c>
    </row>
    <row r="961" spans="1:6" x14ac:dyDescent="0.3">
      <c r="A961" s="163" t="s">
        <v>8661</v>
      </c>
      <c r="B961" s="167" t="s">
        <v>70</v>
      </c>
      <c r="C961" s="163" t="s">
        <v>8734</v>
      </c>
      <c r="D961" s="177">
        <v>0.1020408163265306</v>
      </c>
      <c r="E961" s="163" t="s">
        <v>8684</v>
      </c>
      <c r="F961" s="163"/>
    </row>
    <row r="962" spans="1:6" x14ac:dyDescent="0.3">
      <c r="A962" s="163" t="s">
        <v>8661</v>
      </c>
      <c r="B962" s="167" t="s">
        <v>70</v>
      </c>
      <c r="C962" s="163" t="s">
        <v>8716</v>
      </c>
      <c r="D962" s="177">
        <v>0.25510204081632648</v>
      </c>
      <c r="E962" s="163" t="s">
        <v>8684</v>
      </c>
      <c r="F962" s="163"/>
    </row>
    <row r="963" spans="1:6" x14ac:dyDescent="0.3">
      <c r="A963" s="163" t="s">
        <v>8661</v>
      </c>
      <c r="B963" s="167" t="s">
        <v>70</v>
      </c>
      <c r="C963" s="163" t="s">
        <v>8717</v>
      </c>
      <c r="D963" s="177">
        <v>5.1020408163265307E-2</v>
      </c>
      <c r="E963" s="163" t="s">
        <v>8684</v>
      </c>
      <c r="F963" s="163"/>
    </row>
    <row r="964" spans="1:6" x14ac:dyDescent="0.3">
      <c r="A964" s="163" t="s">
        <v>8661</v>
      </c>
      <c r="B964" s="167" t="s">
        <v>70</v>
      </c>
      <c r="C964" s="163" t="s">
        <v>8718</v>
      </c>
      <c r="D964" s="177">
        <v>4.0816326530612249E-2</v>
      </c>
      <c r="E964" s="163" t="s">
        <v>8684</v>
      </c>
      <c r="F964" s="163" t="s">
        <v>7812</v>
      </c>
    </row>
    <row r="965" spans="1:6" x14ac:dyDescent="0.3">
      <c r="A965" s="163" t="s">
        <v>8661</v>
      </c>
      <c r="B965" s="167" t="s">
        <v>70</v>
      </c>
      <c r="C965" s="163" t="s">
        <v>8719</v>
      </c>
      <c r="D965" s="177">
        <v>0.2040816326530612</v>
      </c>
      <c r="E965" s="163" t="s">
        <v>8684</v>
      </c>
      <c r="F965" s="163"/>
    </row>
    <row r="966" spans="1:6" x14ac:dyDescent="0.3">
      <c r="A966" s="163" t="s">
        <v>8661</v>
      </c>
      <c r="B966" s="167" t="s">
        <v>70</v>
      </c>
      <c r="C966" s="163" t="s">
        <v>8721</v>
      </c>
      <c r="D966" s="177">
        <v>5.1020408163265307E-2</v>
      </c>
      <c r="E966" s="163" t="s">
        <v>8684</v>
      </c>
      <c r="F966" s="163"/>
    </row>
    <row r="967" spans="1:6" x14ac:dyDescent="0.3">
      <c r="A967" s="163" t="s">
        <v>8661</v>
      </c>
      <c r="B967" s="167" t="s">
        <v>70</v>
      </c>
      <c r="C967" s="163" t="s">
        <v>8723</v>
      </c>
      <c r="D967" s="177">
        <v>0.24489795918367349</v>
      </c>
      <c r="E967" s="163" t="s">
        <v>8684</v>
      </c>
      <c r="F967" s="163"/>
    </row>
    <row r="968" spans="1:6" x14ac:dyDescent="0.3">
      <c r="A968" s="163" t="s">
        <v>8661</v>
      </c>
      <c r="B968" s="167" t="s">
        <v>70</v>
      </c>
      <c r="C968" s="163" t="s">
        <v>8724</v>
      </c>
      <c r="D968" s="177">
        <v>5.1020408163265307E-2</v>
      </c>
      <c r="E968" s="163" t="s">
        <v>8684</v>
      </c>
      <c r="F968" s="163"/>
    </row>
    <row r="969" spans="1:6" x14ac:dyDescent="0.3">
      <c r="A969" t="s">
        <v>8661</v>
      </c>
      <c r="B969" s="149" t="s">
        <v>73</v>
      </c>
      <c r="C969" t="s">
        <v>8735</v>
      </c>
      <c r="D969" s="161">
        <v>0.26269098077870873</v>
      </c>
      <c r="E969" t="s">
        <v>8684</v>
      </c>
    </row>
    <row r="970" spans="1:6" x14ac:dyDescent="0.3">
      <c r="A970" t="s">
        <v>8661</v>
      </c>
      <c r="B970" s="149" t="s">
        <v>73</v>
      </c>
      <c r="C970" t="s">
        <v>8710</v>
      </c>
      <c r="D970" s="161">
        <v>0.1148348940364711</v>
      </c>
      <c r="E970" t="s">
        <v>8684</v>
      </c>
      <c r="F970" t="s">
        <v>7812</v>
      </c>
    </row>
    <row r="971" spans="1:6" x14ac:dyDescent="0.3">
      <c r="A971" t="s">
        <v>8661</v>
      </c>
      <c r="B971" s="149" t="s">
        <v>73</v>
      </c>
      <c r="C971" t="s">
        <v>8717</v>
      </c>
      <c r="D971" s="161">
        <v>0.32331197634302611</v>
      </c>
      <c r="E971" t="s">
        <v>8684</v>
      </c>
    </row>
    <row r="972" spans="1:6" x14ac:dyDescent="0.3">
      <c r="A972" t="s">
        <v>8661</v>
      </c>
      <c r="B972" s="149" t="s">
        <v>73</v>
      </c>
      <c r="C972" t="s">
        <v>8711</v>
      </c>
      <c r="D972" s="161">
        <v>0.17249876786594379</v>
      </c>
      <c r="E972" t="s">
        <v>8684</v>
      </c>
    </row>
    <row r="973" spans="1:6" x14ac:dyDescent="0.3">
      <c r="A973" t="s">
        <v>8661</v>
      </c>
      <c r="B973" s="149" t="s">
        <v>73</v>
      </c>
      <c r="C973" t="s">
        <v>8712</v>
      </c>
      <c r="D973" s="161">
        <v>0.12666338097585009</v>
      </c>
      <c r="E973" t="s">
        <v>8684</v>
      </c>
    </row>
    <row r="974" spans="1:6" x14ac:dyDescent="0.3">
      <c r="A974" s="163" t="s">
        <v>8661</v>
      </c>
      <c r="B974" s="167" t="s">
        <v>76</v>
      </c>
      <c r="C974" s="163" t="s">
        <v>8716</v>
      </c>
      <c r="D974" s="177">
        <v>0.22105263157894739</v>
      </c>
      <c r="E974" s="163" t="s">
        <v>8684</v>
      </c>
      <c r="F974" s="163"/>
    </row>
    <row r="975" spans="1:6" x14ac:dyDescent="0.3">
      <c r="A975" s="163" t="s">
        <v>8661</v>
      </c>
      <c r="B975" s="167" t="s">
        <v>76</v>
      </c>
      <c r="C975" s="163" t="s">
        <v>8719</v>
      </c>
      <c r="D975" s="177">
        <v>0.22105263157894739</v>
      </c>
      <c r="E975" s="163" t="s">
        <v>8684</v>
      </c>
      <c r="F975" s="163"/>
    </row>
    <row r="976" spans="1:6" x14ac:dyDescent="0.3">
      <c r="A976" s="163" t="s">
        <v>8661</v>
      </c>
      <c r="B976" s="167" t="s">
        <v>76</v>
      </c>
      <c r="C976" s="163" t="s">
        <v>8723</v>
      </c>
      <c r="D976" s="177">
        <v>0.50526315789473686</v>
      </c>
      <c r="E976" s="163" t="s">
        <v>8684</v>
      </c>
      <c r="F976" s="163"/>
    </row>
    <row r="977" spans="1:6" x14ac:dyDescent="0.3">
      <c r="A977" s="163" t="s">
        <v>8661</v>
      </c>
      <c r="B977" s="167" t="s">
        <v>76</v>
      </c>
      <c r="C977" s="163" t="s">
        <v>8738</v>
      </c>
      <c r="D977" s="177">
        <v>5.2631578947368432E-2</v>
      </c>
      <c r="E977" s="163" t="s">
        <v>8684</v>
      </c>
      <c r="F977" s="163"/>
    </row>
    <row r="978" spans="1:6" x14ac:dyDescent="0.3">
      <c r="A978" t="s">
        <v>8661</v>
      </c>
      <c r="B978" s="149" t="s">
        <v>113</v>
      </c>
      <c r="C978" t="s">
        <v>8734</v>
      </c>
      <c r="D978" s="161">
        <v>0.15151515151515149</v>
      </c>
      <c r="E978" t="s">
        <v>8684</v>
      </c>
    </row>
    <row r="979" spans="1:6" x14ac:dyDescent="0.3">
      <c r="A979" t="s">
        <v>8661</v>
      </c>
      <c r="B979" s="149" t="s">
        <v>113</v>
      </c>
      <c r="C979" t="s">
        <v>8716</v>
      </c>
      <c r="D979" s="161">
        <v>0.1212121212121212</v>
      </c>
      <c r="E979" t="s">
        <v>8684</v>
      </c>
    </row>
    <row r="980" spans="1:6" x14ac:dyDescent="0.3">
      <c r="A980" t="s">
        <v>8661</v>
      </c>
      <c r="B980" s="149" t="s">
        <v>113</v>
      </c>
      <c r="C980" t="s">
        <v>8726</v>
      </c>
      <c r="D980" s="161">
        <v>5.0505050505050511E-2</v>
      </c>
      <c r="E980" t="s">
        <v>8684</v>
      </c>
    </row>
    <row r="981" spans="1:6" x14ac:dyDescent="0.3">
      <c r="A981" t="s">
        <v>8661</v>
      </c>
      <c r="B981" s="149" t="s">
        <v>113</v>
      </c>
      <c r="C981" t="s">
        <v>8723</v>
      </c>
      <c r="D981" s="161">
        <v>0.60606060606060608</v>
      </c>
      <c r="E981" t="s">
        <v>8684</v>
      </c>
    </row>
    <row r="982" spans="1:6" x14ac:dyDescent="0.3">
      <c r="A982" t="s">
        <v>8661</v>
      </c>
      <c r="B982" s="149" t="s">
        <v>113</v>
      </c>
      <c r="C982" t="s">
        <v>8727</v>
      </c>
      <c r="D982" s="161">
        <v>7.0707070707070718E-2</v>
      </c>
      <c r="E982" t="s">
        <v>8684</v>
      </c>
      <c r="F982" t="s">
        <v>7812</v>
      </c>
    </row>
    <row r="983" spans="1:6" x14ac:dyDescent="0.3">
      <c r="A983" s="163" t="s">
        <v>8661</v>
      </c>
      <c r="B983" s="167" t="s">
        <v>8636</v>
      </c>
      <c r="C983" s="163" t="s">
        <v>8736</v>
      </c>
      <c r="D983" s="177">
        <v>9.4701986754966896E-2</v>
      </c>
      <c r="E983" s="163" t="s">
        <v>8684</v>
      </c>
      <c r="F983" s="163"/>
    </row>
    <row r="984" spans="1:6" x14ac:dyDescent="0.3">
      <c r="A984" s="163" t="s">
        <v>8661</v>
      </c>
      <c r="B984" s="167" t="s">
        <v>8636</v>
      </c>
      <c r="C984" s="163" t="s">
        <v>8716</v>
      </c>
      <c r="D984" s="177">
        <v>9.4701986754966896E-2</v>
      </c>
      <c r="E984" s="163" t="s">
        <v>8684</v>
      </c>
      <c r="F984" s="163"/>
    </row>
    <row r="985" spans="1:6" x14ac:dyDescent="0.3">
      <c r="A985" s="163" t="s">
        <v>8661</v>
      </c>
      <c r="B985" s="167" t="s">
        <v>8636</v>
      </c>
      <c r="C985" s="163" t="s">
        <v>8717</v>
      </c>
      <c r="D985" s="177">
        <v>0.11390728476821189</v>
      </c>
      <c r="E985" s="163" t="s">
        <v>8684</v>
      </c>
      <c r="F985" s="163"/>
    </row>
    <row r="986" spans="1:6" x14ac:dyDescent="0.3">
      <c r="A986" s="163" t="s">
        <v>8661</v>
      </c>
      <c r="B986" s="167" t="s">
        <v>8636</v>
      </c>
      <c r="C986" s="163" t="s">
        <v>8711</v>
      </c>
      <c r="D986" s="177">
        <v>9.9337748344370869E-2</v>
      </c>
      <c r="E986" s="163" t="s">
        <v>8684</v>
      </c>
      <c r="F986" s="163"/>
    </row>
    <row r="987" spans="1:6" x14ac:dyDescent="0.3">
      <c r="A987" s="163" t="s">
        <v>8661</v>
      </c>
      <c r="B987" s="167" t="s">
        <v>8636</v>
      </c>
      <c r="C987" s="163" t="s">
        <v>8712</v>
      </c>
      <c r="D987" s="177">
        <v>7.2847682119205309E-2</v>
      </c>
      <c r="E987" s="163" t="s">
        <v>8684</v>
      </c>
      <c r="F987" s="163"/>
    </row>
    <row r="988" spans="1:6" x14ac:dyDescent="0.3">
      <c r="A988" s="163" t="s">
        <v>8661</v>
      </c>
      <c r="B988" s="167" t="s">
        <v>8636</v>
      </c>
      <c r="C988" s="163" t="s">
        <v>8731</v>
      </c>
      <c r="D988" s="177">
        <v>0.29139072847682118</v>
      </c>
      <c r="E988" s="163" t="s">
        <v>8684</v>
      </c>
      <c r="F988" s="163"/>
    </row>
    <row r="989" spans="1:6" x14ac:dyDescent="0.3">
      <c r="A989" s="163" t="s">
        <v>8661</v>
      </c>
      <c r="B989" s="167" t="s">
        <v>8636</v>
      </c>
      <c r="C989" s="163" t="s">
        <v>8732</v>
      </c>
      <c r="D989" s="177">
        <v>0.14569536423841059</v>
      </c>
      <c r="E989" s="163" t="s">
        <v>8684</v>
      </c>
      <c r="F989" s="163"/>
    </row>
    <row r="990" spans="1:6" x14ac:dyDescent="0.3">
      <c r="A990" s="163" t="s">
        <v>8661</v>
      </c>
      <c r="B990" s="167" t="s">
        <v>8636</v>
      </c>
      <c r="C990" s="163" t="s">
        <v>8737</v>
      </c>
      <c r="D990" s="177">
        <v>8.7417218543046363E-2</v>
      </c>
      <c r="E990" s="163" t="s">
        <v>8684</v>
      </c>
      <c r="F990" s="163"/>
    </row>
    <row r="991" spans="1:6" x14ac:dyDescent="0.3">
      <c r="A991" t="s">
        <v>8190</v>
      </c>
      <c r="B991" s="149" t="s">
        <v>67</v>
      </c>
      <c r="C991" t="s">
        <v>8728</v>
      </c>
      <c r="D991" s="161">
        <v>9.3477357706688816E-2</v>
      </c>
      <c r="E991" t="s">
        <v>8684</v>
      </c>
      <c r="F991" t="s">
        <v>7812</v>
      </c>
    </row>
    <row r="992" spans="1:6" x14ac:dyDescent="0.3">
      <c r="A992" t="s">
        <v>8190</v>
      </c>
      <c r="B992" s="149" t="s">
        <v>67</v>
      </c>
      <c r="C992" t="s">
        <v>8708</v>
      </c>
      <c r="D992" s="161">
        <v>2.4615704196094729E-2</v>
      </c>
      <c r="E992" t="s">
        <v>8684</v>
      </c>
      <c r="F992" t="s">
        <v>7812</v>
      </c>
    </row>
    <row r="993" spans="1:6" x14ac:dyDescent="0.3">
      <c r="A993" t="s">
        <v>8190</v>
      </c>
      <c r="B993" s="149" t="s">
        <v>67</v>
      </c>
      <c r="C993" t="s">
        <v>8729</v>
      </c>
      <c r="D993" s="161">
        <v>0.1328417116742833</v>
      </c>
      <c r="E993" t="s">
        <v>8684</v>
      </c>
      <c r="F993" t="s">
        <v>7812</v>
      </c>
    </row>
    <row r="994" spans="1:6" x14ac:dyDescent="0.3">
      <c r="A994" t="s">
        <v>8190</v>
      </c>
      <c r="B994" s="149" t="s">
        <v>67</v>
      </c>
      <c r="C994" t="s">
        <v>8709</v>
      </c>
      <c r="D994" s="161">
        <v>6.8861653510594104E-2</v>
      </c>
      <c r="E994" t="s">
        <v>8684</v>
      </c>
      <c r="F994" t="s">
        <v>7812</v>
      </c>
    </row>
    <row r="995" spans="1:6" x14ac:dyDescent="0.3">
      <c r="A995" t="s">
        <v>8190</v>
      </c>
      <c r="B995" s="149" t="s">
        <v>67</v>
      </c>
      <c r="C995" t="s">
        <v>8730</v>
      </c>
      <c r="D995" s="161">
        <v>0.1312837557125052</v>
      </c>
      <c r="E995" t="s">
        <v>8684</v>
      </c>
      <c r="F995" t="s">
        <v>7812</v>
      </c>
    </row>
    <row r="996" spans="1:6" x14ac:dyDescent="0.3">
      <c r="A996" t="s">
        <v>8190</v>
      </c>
      <c r="B996" s="149" t="s">
        <v>67</v>
      </c>
      <c r="C996" t="s">
        <v>8710</v>
      </c>
      <c r="D996" s="161">
        <v>0.1106148732862484</v>
      </c>
      <c r="E996" t="s">
        <v>8684</v>
      </c>
      <c r="F996" t="s">
        <v>7812</v>
      </c>
    </row>
    <row r="997" spans="1:6" x14ac:dyDescent="0.3">
      <c r="A997" t="s">
        <v>8190</v>
      </c>
      <c r="B997" s="149" t="s">
        <v>67</v>
      </c>
      <c r="C997" t="s">
        <v>8711</v>
      </c>
      <c r="D997" s="161">
        <v>0.17116742833402579</v>
      </c>
      <c r="E997" t="s">
        <v>8684</v>
      </c>
    </row>
    <row r="998" spans="1:6" x14ac:dyDescent="0.3">
      <c r="A998" t="s">
        <v>8190</v>
      </c>
      <c r="B998" s="149" t="s">
        <v>67</v>
      </c>
      <c r="C998" t="s">
        <v>8712</v>
      </c>
      <c r="D998" s="161">
        <v>1.9526381387619439E-2</v>
      </c>
      <c r="E998" t="s">
        <v>8684</v>
      </c>
    </row>
    <row r="999" spans="1:6" x14ac:dyDescent="0.3">
      <c r="A999" t="s">
        <v>8190</v>
      </c>
      <c r="B999" s="149" t="s">
        <v>67</v>
      </c>
      <c r="C999" t="s">
        <v>8713</v>
      </c>
      <c r="D999" s="161">
        <v>1.9526381387619439E-2</v>
      </c>
      <c r="E999" t="s">
        <v>8684</v>
      </c>
    </row>
    <row r="1000" spans="1:6" x14ac:dyDescent="0.3">
      <c r="A1000" t="s">
        <v>8190</v>
      </c>
      <c r="B1000" s="149" t="s">
        <v>67</v>
      </c>
      <c r="C1000" t="s">
        <v>7909</v>
      </c>
      <c r="D1000" s="161">
        <v>3.3028666389696718E-2</v>
      </c>
      <c r="E1000" t="s">
        <v>8684</v>
      </c>
    </row>
    <row r="1001" spans="1:6" x14ac:dyDescent="0.3">
      <c r="A1001" t="s">
        <v>8190</v>
      </c>
      <c r="B1001" s="149" t="s">
        <v>67</v>
      </c>
      <c r="C1001" t="s">
        <v>8714</v>
      </c>
      <c r="D1001" s="161">
        <v>0.1560033236393851</v>
      </c>
      <c r="E1001" t="s">
        <v>8684</v>
      </c>
    </row>
    <row r="1002" spans="1:6" x14ac:dyDescent="0.3">
      <c r="A1002" t="s">
        <v>8190</v>
      </c>
      <c r="B1002" s="149" t="s">
        <v>67</v>
      </c>
      <c r="C1002" t="s">
        <v>8715</v>
      </c>
      <c r="D1002" s="161">
        <v>3.9052762775238878E-2</v>
      </c>
      <c r="E1002" t="s">
        <v>8684</v>
      </c>
    </row>
    <row r="1003" spans="1:6" x14ac:dyDescent="0.3">
      <c r="A1003" s="163" t="s">
        <v>8190</v>
      </c>
      <c r="B1003" s="167" t="s">
        <v>70</v>
      </c>
      <c r="C1003" s="163" t="s">
        <v>8725</v>
      </c>
      <c r="D1003" s="177">
        <v>1.53125E-2</v>
      </c>
      <c r="E1003" s="163" t="s">
        <v>8684</v>
      </c>
      <c r="F1003" s="163"/>
    </row>
    <row r="1004" spans="1:6" x14ac:dyDescent="0.3">
      <c r="A1004" s="163" t="s">
        <v>8190</v>
      </c>
      <c r="B1004" s="167" t="s">
        <v>70</v>
      </c>
      <c r="C1004" s="163" t="s">
        <v>8716</v>
      </c>
      <c r="D1004" s="177">
        <v>3.90625E-2</v>
      </c>
      <c r="E1004" s="163" t="s">
        <v>8684</v>
      </c>
      <c r="F1004" s="163"/>
    </row>
    <row r="1005" spans="1:6" x14ac:dyDescent="0.3">
      <c r="A1005" s="163" t="s">
        <v>8190</v>
      </c>
      <c r="B1005" s="167" t="s">
        <v>70</v>
      </c>
      <c r="C1005" s="163" t="s">
        <v>8739</v>
      </c>
      <c r="D1005" s="177">
        <v>1.7604166666666671E-2</v>
      </c>
      <c r="E1005" s="163" t="s">
        <v>8684</v>
      </c>
      <c r="F1005" s="163" t="s">
        <v>7812</v>
      </c>
    </row>
    <row r="1006" spans="1:6" x14ac:dyDescent="0.3">
      <c r="A1006" s="163" t="s">
        <v>8190</v>
      </c>
      <c r="B1006" s="167" t="s">
        <v>70</v>
      </c>
      <c r="C1006" s="163" t="s">
        <v>8730</v>
      </c>
      <c r="D1006" s="177">
        <v>4.6145833333333337E-2</v>
      </c>
      <c r="E1006" s="163" t="s">
        <v>8684</v>
      </c>
      <c r="F1006" s="163" t="s">
        <v>7812</v>
      </c>
    </row>
    <row r="1007" spans="1:6" x14ac:dyDescent="0.3">
      <c r="A1007" s="163" t="s">
        <v>8190</v>
      </c>
      <c r="B1007" s="167" t="s">
        <v>70</v>
      </c>
      <c r="C1007" s="163" t="s">
        <v>8717</v>
      </c>
      <c r="D1007" s="177">
        <v>2.7604166666666669E-2</v>
      </c>
      <c r="E1007" s="163" t="s">
        <v>8684</v>
      </c>
      <c r="F1007" s="163"/>
    </row>
    <row r="1008" spans="1:6" x14ac:dyDescent="0.3">
      <c r="A1008" s="163" t="s">
        <v>8190</v>
      </c>
      <c r="B1008" s="167" t="s">
        <v>70</v>
      </c>
      <c r="C1008" s="163" t="s">
        <v>8718</v>
      </c>
      <c r="D1008" s="177">
        <v>3.125E-2</v>
      </c>
      <c r="E1008" s="163" t="s">
        <v>8684</v>
      </c>
      <c r="F1008" s="163" t="s">
        <v>7812</v>
      </c>
    </row>
    <row r="1009" spans="1:6" x14ac:dyDescent="0.3">
      <c r="A1009" s="163" t="s">
        <v>8190</v>
      </c>
      <c r="B1009" s="167" t="s">
        <v>70</v>
      </c>
      <c r="C1009" s="163" t="s">
        <v>8719</v>
      </c>
      <c r="D1009" s="177">
        <v>0.2167708333333333</v>
      </c>
      <c r="E1009" s="163" t="s">
        <v>8684</v>
      </c>
      <c r="F1009" s="163"/>
    </row>
    <row r="1010" spans="1:6" x14ac:dyDescent="0.3">
      <c r="A1010" s="163" t="s">
        <v>8190</v>
      </c>
      <c r="B1010" s="167" t="s">
        <v>70</v>
      </c>
      <c r="C1010" s="163" t="s">
        <v>8720</v>
      </c>
      <c r="D1010" s="177">
        <v>0.15625</v>
      </c>
      <c r="E1010" s="163" t="s">
        <v>8684</v>
      </c>
      <c r="F1010" s="163"/>
    </row>
    <row r="1011" spans="1:6" x14ac:dyDescent="0.3">
      <c r="A1011" s="163" t="s">
        <v>8190</v>
      </c>
      <c r="B1011" s="167" t="s">
        <v>70</v>
      </c>
      <c r="C1011" s="163" t="s">
        <v>8721</v>
      </c>
      <c r="D1011" s="177">
        <v>0.1158333333333333</v>
      </c>
      <c r="E1011" s="163" t="s">
        <v>8684</v>
      </c>
      <c r="F1011" s="163"/>
    </row>
    <row r="1012" spans="1:6" x14ac:dyDescent="0.3">
      <c r="A1012" s="163" t="s">
        <v>8190</v>
      </c>
      <c r="B1012" s="167" t="s">
        <v>70</v>
      </c>
      <c r="C1012" s="163" t="s">
        <v>8722</v>
      </c>
      <c r="D1012" s="177">
        <v>0.13802083333333329</v>
      </c>
      <c r="E1012" s="163" t="s">
        <v>8684</v>
      </c>
      <c r="F1012" s="163"/>
    </row>
    <row r="1013" spans="1:6" x14ac:dyDescent="0.3">
      <c r="A1013" s="163" t="s">
        <v>8190</v>
      </c>
      <c r="B1013" s="167" t="s">
        <v>70</v>
      </c>
      <c r="C1013" s="163" t="s">
        <v>8723</v>
      </c>
      <c r="D1013" s="177">
        <v>2.4270833333333339E-2</v>
      </c>
      <c r="E1013" s="163" t="s">
        <v>8684</v>
      </c>
      <c r="F1013" s="163"/>
    </row>
    <row r="1014" spans="1:6" x14ac:dyDescent="0.3">
      <c r="A1014" s="163" t="s">
        <v>8190</v>
      </c>
      <c r="B1014" s="167" t="s">
        <v>70</v>
      </c>
      <c r="C1014" s="163" t="s">
        <v>7909</v>
      </c>
      <c r="D1014" s="177">
        <v>3.90625E-2</v>
      </c>
      <c r="E1014" s="163" t="s">
        <v>8684</v>
      </c>
      <c r="F1014" s="163"/>
    </row>
    <row r="1015" spans="1:6" x14ac:dyDescent="0.3">
      <c r="A1015" s="163" t="s">
        <v>8190</v>
      </c>
      <c r="B1015" s="167" t="s">
        <v>70</v>
      </c>
      <c r="C1015" s="163" t="s">
        <v>8724</v>
      </c>
      <c r="D1015" s="177">
        <v>0.1171875</v>
      </c>
      <c r="E1015" s="163" t="s">
        <v>8684</v>
      </c>
      <c r="F1015" s="163"/>
    </row>
    <row r="1016" spans="1:6" x14ac:dyDescent="0.3">
      <c r="A1016" s="163" t="s">
        <v>8190</v>
      </c>
      <c r="B1016" s="167" t="s">
        <v>70</v>
      </c>
      <c r="C1016" s="163" t="s">
        <v>8741</v>
      </c>
      <c r="D1016" s="177">
        <v>1.5625E-2</v>
      </c>
      <c r="E1016" s="163" t="s">
        <v>8684</v>
      </c>
      <c r="F1016" s="163"/>
    </row>
    <row r="1017" spans="1:6" x14ac:dyDescent="0.3">
      <c r="A1017" t="s">
        <v>8190</v>
      </c>
      <c r="B1017" s="149" t="s">
        <v>73</v>
      </c>
      <c r="C1017" t="s">
        <v>8728</v>
      </c>
      <c r="D1017" s="161">
        <v>9.3467649807872047E-2</v>
      </c>
      <c r="E1017" t="s">
        <v>8684</v>
      </c>
      <c r="F1017" t="s">
        <v>7812</v>
      </c>
    </row>
    <row r="1018" spans="1:6" x14ac:dyDescent="0.3">
      <c r="A1018" t="s">
        <v>8190</v>
      </c>
      <c r="B1018" s="149" t="s">
        <v>73</v>
      </c>
      <c r="C1018" t="s">
        <v>8708</v>
      </c>
      <c r="D1018" s="161">
        <v>2.4613147782739639E-2</v>
      </c>
      <c r="E1018" t="s">
        <v>8684</v>
      </c>
      <c r="F1018" t="s">
        <v>7812</v>
      </c>
    </row>
    <row r="1019" spans="1:6" x14ac:dyDescent="0.3">
      <c r="A1019" t="s">
        <v>8190</v>
      </c>
      <c r="B1019" s="149" t="s">
        <v>73</v>
      </c>
      <c r="C1019" t="s">
        <v>8729</v>
      </c>
      <c r="D1019" s="161">
        <v>0.13282791567140931</v>
      </c>
      <c r="E1019" t="s">
        <v>8684</v>
      </c>
      <c r="F1019" t="s">
        <v>7812</v>
      </c>
    </row>
    <row r="1020" spans="1:6" x14ac:dyDescent="0.3">
      <c r="A1020" t="s">
        <v>8190</v>
      </c>
      <c r="B1020" s="149" t="s">
        <v>73</v>
      </c>
      <c r="C1020" t="s">
        <v>8709</v>
      </c>
      <c r="D1020" s="161">
        <v>6.8854502025132408E-2</v>
      </c>
      <c r="E1020" t="s">
        <v>8684</v>
      </c>
      <c r="F1020" t="s">
        <v>7812</v>
      </c>
    </row>
    <row r="1021" spans="1:6" x14ac:dyDescent="0.3">
      <c r="A1021" t="s">
        <v>8190</v>
      </c>
      <c r="B1021" s="149" t="s">
        <v>73</v>
      </c>
      <c r="C1021" t="s">
        <v>8730</v>
      </c>
      <c r="D1021" s="161">
        <v>0.13127012150794479</v>
      </c>
      <c r="E1021" t="s">
        <v>8684</v>
      </c>
      <c r="F1021" t="s">
        <v>7812</v>
      </c>
    </row>
    <row r="1022" spans="1:6" x14ac:dyDescent="0.3">
      <c r="A1022" t="s">
        <v>8190</v>
      </c>
      <c r="B1022" s="149" t="s">
        <v>73</v>
      </c>
      <c r="C1022" t="s">
        <v>8710</v>
      </c>
      <c r="D1022" s="161">
        <v>0.1106033856059819</v>
      </c>
      <c r="E1022" t="s">
        <v>8684</v>
      </c>
      <c r="F1022" t="s">
        <v>7812</v>
      </c>
    </row>
    <row r="1023" spans="1:6" x14ac:dyDescent="0.3">
      <c r="A1023" t="s">
        <v>8190</v>
      </c>
      <c r="B1023" s="149" t="s">
        <v>73</v>
      </c>
      <c r="C1023" t="s">
        <v>8711</v>
      </c>
      <c r="D1023" s="161">
        <v>0.1711496520926368</v>
      </c>
      <c r="E1023" t="s">
        <v>8684</v>
      </c>
    </row>
    <row r="1024" spans="1:6" x14ac:dyDescent="0.3">
      <c r="A1024" t="s">
        <v>8190</v>
      </c>
      <c r="B1024" s="149" t="s">
        <v>73</v>
      </c>
      <c r="C1024" t="s">
        <v>8712</v>
      </c>
      <c r="D1024" s="161">
        <v>1.9524353515422161E-2</v>
      </c>
      <c r="E1024" t="s">
        <v>8684</v>
      </c>
    </row>
    <row r="1025" spans="1:6" x14ac:dyDescent="0.3">
      <c r="A1025" t="s">
        <v>8190</v>
      </c>
      <c r="B1025" s="149" t="s">
        <v>73</v>
      </c>
      <c r="C1025" t="s">
        <v>8713</v>
      </c>
      <c r="D1025" s="161">
        <v>1.9524353515422161E-2</v>
      </c>
      <c r="E1025" t="s">
        <v>8684</v>
      </c>
    </row>
    <row r="1026" spans="1:6" x14ac:dyDescent="0.3">
      <c r="A1026" t="s">
        <v>8190</v>
      </c>
      <c r="B1026" s="149" t="s">
        <v>73</v>
      </c>
      <c r="C1026" t="s">
        <v>7909</v>
      </c>
      <c r="D1026" s="161">
        <v>3.3025236265448128E-2</v>
      </c>
      <c r="E1026" t="s">
        <v>8684</v>
      </c>
    </row>
    <row r="1027" spans="1:6" x14ac:dyDescent="0.3">
      <c r="A1027" t="s">
        <v>8190</v>
      </c>
      <c r="B1027" s="149" t="s">
        <v>73</v>
      </c>
      <c r="C1027" t="s">
        <v>8714</v>
      </c>
      <c r="D1027" s="161">
        <v>0.1559871222349154</v>
      </c>
      <c r="E1027" t="s">
        <v>8684</v>
      </c>
    </row>
    <row r="1028" spans="1:6" x14ac:dyDescent="0.3">
      <c r="A1028" t="s">
        <v>8190</v>
      </c>
      <c r="B1028" s="149" t="s">
        <v>73</v>
      </c>
      <c r="C1028" t="s">
        <v>8715</v>
      </c>
      <c r="D1028" s="161">
        <v>3.9048707030844322E-2</v>
      </c>
      <c r="E1028" t="s">
        <v>8684</v>
      </c>
    </row>
    <row r="1029" spans="1:6" x14ac:dyDescent="0.3">
      <c r="A1029" s="163" t="s">
        <v>8190</v>
      </c>
      <c r="B1029" s="167" t="s">
        <v>76</v>
      </c>
      <c r="C1029" s="163" t="s">
        <v>8716</v>
      </c>
      <c r="D1029" s="177">
        <v>0.27551020408163268</v>
      </c>
      <c r="E1029" s="163" t="s">
        <v>8684</v>
      </c>
      <c r="F1029" s="163"/>
    </row>
    <row r="1030" spans="1:6" x14ac:dyDescent="0.3">
      <c r="A1030" s="163" t="s">
        <v>8190</v>
      </c>
      <c r="B1030" s="167" t="s">
        <v>76</v>
      </c>
      <c r="C1030" s="163" t="s">
        <v>8719</v>
      </c>
      <c r="D1030" s="177">
        <v>0.66326530612244905</v>
      </c>
      <c r="E1030" s="163" t="s">
        <v>8684</v>
      </c>
      <c r="F1030" s="163"/>
    </row>
    <row r="1031" spans="1:6" x14ac:dyDescent="0.3">
      <c r="A1031" s="163" t="s">
        <v>8190</v>
      </c>
      <c r="B1031" s="167" t="s">
        <v>76</v>
      </c>
      <c r="C1031" s="163" t="s">
        <v>8723</v>
      </c>
      <c r="D1031" s="177">
        <v>6.1224489795918373E-2</v>
      </c>
      <c r="E1031" s="163" t="s">
        <v>8684</v>
      </c>
      <c r="F1031" s="163"/>
    </row>
    <row r="1032" spans="1:6" x14ac:dyDescent="0.3">
      <c r="A1032" t="s">
        <v>8190</v>
      </c>
      <c r="B1032" s="149" t="s">
        <v>113</v>
      </c>
      <c r="C1032" t="s">
        <v>8725</v>
      </c>
      <c r="D1032" s="161">
        <v>7.0707070707070718E-2</v>
      </c>
      <c r="E1032" t="s">
        <v>8684</v>
      </c>
    </row>
    <row r="1033" spans="1:6" x14ac:dyDescent="0.3">
      <c r="A1033" t="s">
        <v>8190</v>
      </c>
      <c r="B1033" s="149" t="s">
        <v>113</v>
      </c>
      <c r="C1033" t="s">
        <v>8716</v>
      </c>
      <c r="D1033" s="161">
        <v>0.17171717171717171</v>
      </c>
      <c r="E1033" t="s">
        <v>8684</v>
      </c>
    </row>
    <row r="1034" spans="1:6" x14ac:dyDescent="0.3">
      <c r="A1034" t="s">
        <v>8190</v>
      </c>
      <c r="B1034" s="149" t="s">
        <v>113</v>
      </c>
      <c r="C1034" t="s">
        <v>8719</v>
      </c>
      <c r="D1034" s="161">
        <v>0.59595959595959591</v>
      </c>
      <c r="E1034" t="s">
        <v>8684</v>
      </c>
    </row>
    <row r="1035" spans="1:6" x14ac:dyDescent="0.3">
      <c r="A1035" t="s">
        <v>8190</v>
      </c>
      <c r="B1035" s="149" t="s">
        <v>113</v>
      </c>
      <c r="C1035" t="s">
        <v>8723</v>
      </c>
      <c r="D1035" s="161">
        <v>9.0909090909090912E-2</v>
      </c>
      <c r="E1035" t="s">
        <v>8684</v>
      </c>
    </row>
    <row r="1036" spans="1:6" x14ac:dyDescent="0.3">
      <c r="A1036" t="s">
        <v>8190</v>
      </c>
      <c r="B1036" s="149" t="s">
        <v>113</v>
      </c>
      <c r="C1036" t="s">
        <v>8727</v>
      </c>
      <c r="D1036" s="161">
        <v>7.0707070707070718E-2</v>
      </c>
      <c r="E1036" t="s">
        <v>8684</v>
      </c>
      <c r="F1036" t="s">
        <v>7812</v>
      </c>
    </row>
    <row r="1037" spans="1:6" x14ac:dyDescent="0.3">
      <c r="A1037" s="163" t="s">
        <v>8190</v>
      </c>
      <c r="B1037" s="167" t="s">
        <v>8636</v>
      </c>
      <c r="C1037" s="163" t="s">
        <v>8728</v>
      </c>
      <c r="D1037" s="177">
        <v>9.3477357706688816E-2</v>
      </c>
      <c r="E1037" s="163" t="s">
        <v>8684</v>
      </c>
      <c r="F1037" s="163" t="s">
        <v>7812</v>
      </c>
    </row>
    <row r="1038" spans="1:6" x14ac:dyDescent="0.3">
      <c r="A1038" s="163" t="s">
        <v>8190</v>
      </c>
      <c r="B1038" s="167" t="s">
        <v>8636</v>
      </c>
      <c r="C1038" s="163" t="s">
        <v>8708</v>
      </c>
      <c r="D1038" s="177">
        <v>2.4615704196094729E-2</v>
      </c>
      <c r="E1038" s="163" t="s">
        <v>8684</v>
      </c>
      <c r="F1038" s="163" t="s">
        <v>7812</v>
      </c>
    </row>
    <row r="1039" spans="1:6" x14ac:dyDescent="0.3">
      <c r="A1039" s="163" t="s">
        <v>8190</v>
      </c>
      <c r="B1039" s="167" t="s">
        <v>8636</v>
      </c>
      <c r="C1039" s="163" t="s">
        <v>8729</v>
      </c>
      <c r="D1039" s="177">
        <v>0.1328417116742833</v>
      </c>
      <c r="E1039" s="163" t="s">
        <v>8684</v>
      </c>
      <c r="F1039" s="163" t="s">
        <v>7812</v>
      </c>
    </row>
    <row r="1040" spans="1:6" x14ac:dyDescent="0.3">
      <c r="A1040" s="163" t="s">
        <v>8190</v>
      </c>
      <c r="B1040" s="167" t="s">
        <v>8636</v>
      </c>
      <c r="C1040" s="163" t="s">
        <v>8709</v>
      </c>
      <c r="D1040" s="177">
        <v>6.8861653510594104E-2</v>
      </c>
      <c r="E1040" s="163" t="s">
        <v>8684</v>
      </c>
      <c r="F1040" s="163" t="s">
        <v>7812</v>
      </c>
    </row>
    <row r="1041" spans="1:6" x14ac:dyDescent="0.3">
      <c r="A1041" s="163" t="s">
        <v>8190</v>
      </c>
      <c r="B1041" s="167" t="s">
        <v>8636</v>
      </c>
      <c r="C1041" s="163" t="s">
        <v>8730</v>
      </c>
      <c r="D1041" s="177">
        <v>0.1312837557125052</v>
      </c>
      <c r="E1041" s="163" t="s">
        <v>8684</v>
      </c>
      <c r="F1041" s="163" t="s">
        <v>7812</v>
      </c>
    </row>
    <row r="1042" spans="1:6" x14ac:dyDescent="0.3">
      <c r="A1042" s="163" t="s">
        <v>8190</v>
      </c>
      <c r="B1042" s="167" t="s">
        <v>8636</v>
      </c>
      <c r="C1042" s="163" t="s">
        <v>8710</v>
      </c>
      <c r="D1042" s="177">
        <v>0.1106148732862484</v>
      </c>
      <c r="E1042" s="163" t="s">
        <v>8684</v>
      </c>
      <c r="F1042" s="163" t="s">
        <v>7812</v>
      </c>
    </row>
    <row r="1043" spans="1:6" x14ac:dyDescent="0.3">
      <c r="A1043" s="163" t="s">
        <v>8190</v>
      </c>
      <c r="B1043" s="167" t="s">
        <v>8636</v>
      </c>
      <c r="C1043" s="163" t="s">
        <v>8711</v>
      </c>
      <c r="D1043" s="177">
        <v>0.17116742833402579</v>
      </c>
      <c r="E1043" s="163" t="s">
        <v>8684</v>
      </c>
      <c r="F1043" s="163"/>
    </row>
    <row r="1044" spans="1:6" x14ac:dyDescent="0.3">
      <c r="A1044" s="163" t="s">
        <v>8190</v>
      </c>
      <c r="B1044" s="167" t="s">
        <v>8636</v>
      </c>
      <c r="C1044" s="163" t="s">
        <v>8712</v>
      </c>
      <c r="D1044" s="177">
        <v>1.9526381387619439E-2</v>
      </c>
      <c r="E1044" s="163" t="s">
        <v>8684</v>
      </c>
      <c r="F1044" s="163"/>
    </row>
    <row r="1045" spans="1:6" x14ac:dyDescent="0.3">
      <c r="A1045" s="163" t="s">
        <v>8190</v>
      </c>
      <c r="B1045" s="167" t="s">
        <v>8636</v>
      </c>
      <c r="C1045" s="163" t="s">
        <v>8713</v>
      </c>
      <c r="D1045" s="177">
        <v>1.9526381387619439E-2</v>
      </c>
      <c r="E1045" s="163" t="s">
        <v>8684</v>
      </c>
      <c r="F1045" s="163"/>
    </row>
    <row r="1046" spans="1:6" x14ac:dyDescent="0.3">
      <c r="A1046" s="163" t="s">
        <v>8190</v>
      </c>
      <c r="B1046" s="167" t="s">
        <v>8636</v>
      </c>
      <c r="C1046" s="163" t="s">
        <v>7909</v>
      </c>
      <c r="D1046" s="177">
        <v>3.3028666389696718E-2</v>
      </c>
      <c r="E1046" s="163" t="s">
        <v>8684</v>
      </c>
      <c r="F1046" s="163"/>
    </row>
    <row r="1047" spans="1:6" x14ac:dyDescent="0.3">
      <c r="A1047" s="163" t="s">
        <v>8190</v>
      </c>
      <c r="B1047" s="167" t="s">
        <v>8636</v>
      </c>
      <c r="C1047" s="163" t="s">
        <v>8714</v>
      </c>
      <c r="D1047" s="177">
        <v>0.1560033236393851</v>
      </c>
      <c r="E1047" s="163" t="s">
        <v>8684</v>
      </c>
      <c r="F1047" s="163"/>
    </row>
    <row r="1048" spans="1:6" x14ac:dyDescent="0.3">
      <c r="A1048" s="163" t="s">
        <v>8190</v>
      </c>
      <c r="B1048" s="167" t="s">
        <v>8636</v>
      </c>
      <c r="C1048" s="163" t="s">
        <v>8715</v>
      </c>
      <c r="D1048" s="177">
        <v>3.9052762775238878E-2</v>
      </c>
      <c r="E1048" s="163" t="s">
        <v>8684</v>
      </c>
      <c r="F1048" s="163"/>
    </row>
    <row r="1049" spans="1:6" x14ac:dyDescent="0.3">
      <c r="A1049" t="s">
        <v>8662</v>
      </c>
      <c r="B1049" s="149" t="s">
        <v>67</v>
      </c>
      <c r="C1049" t="s">
        <v>8735</v>
      </c>
      <c r="D1049" s="161">
        <v>6.7956222957495552E-2</v>
      </c>
      <c r="E1049" t="s">
        <v>8684</v>
      </c>
    </row>
    <row r="1050" spans="1:6" x14ac:dyDescent="0.3">
      <c r="A1050" t="s">
        <v>8662</v>
      </c>
      <c r="B1050" s="149" t="s">
        <v>67</v>
      </c>
      <c r="C1050" t="s">
        <v>8710</v>
      </c>
      <c r="D1050" s="161">
        <v>0.1132603715958259</v>
      </c>
      <c r="E1050" t="s">
        <v>8684</v>
      </c>
      <c r="F1050" t="s">
        <v>7812</v>
      </c>
    </row>
    <row r="1051" spans="1:6" x14ac:dyDescent="0.3">
      <c r="A1051" t="s">
        <v>8662</v>
      </c>
      <c r="B1051" s="149" t="s">
        <v>67</v>
      </c>
      <c r="C1051" t="s">
        <v>7909</v>
      </c>
      <c r="D1051" s="161">
        <v>6.7956222957495552E-2</v>
      </c>
      <c r="E1051" t="s">
        <v>8684</v>
      </c>
    </row>
    <row r="1052" spans="1:6" x14ac:dyDescent="0.3">
      <c r="A1052" t="s">
        <v>8662</v>
      </c>
      <c r="B1052" s="149" t="s">
        <v>67</v>
      </c>
      <c r="C1052" t="s">
        <v>8733</v>
      </c>
      <c r="D1052" s="161">
        <v>9.060829727666074E-2</v>
      </c>
      <c r="E1052" t="s">
        <v>8684</v>
      </c>
    </row>
    <row r="1053" spans="1:6" x14ac:dyDescent="0.3">
      <c r="A1053" t="s">
        <v>8662</v>
      </c>
      <c r="B1053" s="149" t="s">
        <v>67</v>
      </c>
      <c r="C1053" t="s">
        <v>8715</v>
      </c>
      <c r="D1053" s="161">
        <v>0.63476711631458405</v>
      </c>
      <c r="E1053" t="s">
        <v>8684</v>
      </c>
    </row>
    <row r="1054" spans="1:6" x14ac:dyDescent="0.3">
      <c r="A1054" s="163" t="s">
        <v>8662</v>
      </c>
      <c r="B1054" s="167" t="s">
        <v>70</v>
      </c>
      <c r="C1054" s="163" t="s">
        <v>8734</v>
      </c>
      <c r="D1054" s="177">
        <v>0.1020408163265306</v>
      </c>
      <c r="E1054" s="163" t="s">
        <v>8684</v>
      </c>
      <c r="F1054" s="163"/>
    </row>
    <row r="1055" spans="1:6" x14ac:dyDescent="0.3">
      <c r="A1055" s="163" t="s">
        <v>8662</v>
      </c>
      <c r="B1055" s="167" t="s">
        <v>70</v>
      </c>
      <c r="C1055" s="163" t="s">
        <v>8716</v>
      </c>
      <c r="D1055" s="177">
        <v>0.25510204081632648</v>
      </c>
      <c r="E1055" s="163" t="s">
        <v>8684</v>
      </c>
      <c r="F1055" s="163"/>
    </row>
    <row r="1056" spans="1:6" x14ac:dyDescent="0.3">
      <c r="A1056" s="163" t="s">
        <v>8662</v>
      </c>
      <c r="B1056" s="167" t="s">
        <v>70</v>
      </c>
      <c r="C1056" s="163" t="s">
        <v>8717</v>
      </c>
      <c r="D1056" s="177">
        <v>5.1020408163265307E-2</v>
      </c>
      <c r="E1056" s="163" t="s">
        <v>8684</v>
      </c>
      <c r="F1056" s="163"/>
    </row>
    <row r="1057" spans="1:6" x14ac:dyDescent="0.3">
      <c r="A1057" s="163" t="s">
        <v>8662</v>
      </c>
      <c r="B1057" s="167" t="s">
        <v>70</v>
      </c>
      <c r="C1057" s="163" t="s">
        <v>8718</v>
      </c>
      <c r="D1057" s="177">
        <v>4.0816326530612249E-2</v>
      </c>
      <c r="E1057" s="163" t="s">
        <v>8684</v>
      </c>
      <c r="F1057" s="163" t="s">
        <v>7812</v>
      </c>
    </row>
    <row r="1058" spans="1:6" x14ac:dyDescent="0.3">
      <c r="A1058" s="163" t="s">
        <v>8662</v>
      </c>
      <c r="B1058" s="167" t="s">
        <v>70</v>
      </c>
      <c r="C1058" s="163" t="s">
        <v>8719</v>
      </c>
      <c r="D1058" s="177">
        <v>0.2040816326530612</v>
      </c>
      <c r="E1058" s="163" t="s">
        <v>8684</v>
      </c>
      <c r="F1058" s="163"/>
    </row>
    <row r="1059" spans="1:6" x14ac:dyDescent="0.3">
      <c r="A1059" s="163" t="s">
        <v>8662</v>
      </c>
      <c r="B1059" s="167" t="s">
        <v>70</v>
      </c>
      <c r="C1059" s="163" t="s">
        <v>8721</v>
      </c>
      <c r="D1059" s="177">
        <v>5.1020408163265307E-2</v>
      </c>
      <c r="E1059" s="163" t="s">
        <v>8684</v>
      </c>
      <c r="F1059" s="163"/>
    </row>
    <row r="1060" spans="1:6" x14ac:dyDescent="0.3">
      <c r="A1060" s="163" t="s">
        <v>8662</v>
      </c>
      <c r="B1060" s="167" t="s">
        <v>70</v>
      </c>
      <c r="C1060" s="163" t="s">
        <v>8723</v>
      </c>
      <c r="D1060" s="177">
        <v>0.24489795918367349</v>
      </c>
      <c r="E1060" s="163" t="s">
        <v>8684</v>
      </c>
      <c r="F1060" s="163"/>
    </row>
    <row r="1061" spans="1:6" x14ac:dyDescent="0.3">
      <c r="A1061" s="163" t="s">
        <v>8662</v>
      </c>
      <c r="B1061" s="167" t="s">
        <v>70</v>
      </c>
      <c r="C1061" s="163" t="s">
        <v>8724</v>
      </c>
      <c r="D1061" s="177">
        <v>5.1020408163265307E-2</v>
      </c>
      <c r="E1061" s="163" t="s">
        <v>8684</v>
      </c>
      <c r="F1061" s="163"/>
    </row>
    <row r="1062" spans="1:6" x14ac:dyDescent="0.3">
      <c r="A1062" t="s">
        <v>8662</v>
      </c>
      <c r="B1062" s="149" t="s">
        <v>73</v>
      </c>
      <c r="C1062" t="s">
        <v>8735</v>
      </c>
      <c r="D1062" s="161">
        <v>0.182261010757053</v>
      </c>
      <c r="E1062" t="s">
        <v>8684</v>
      </c>
    </row>
    <row r="1063" spans="1:6" x14ac:dyDescent="0.3">
      <c r="A1063" t="s">
        <v>8662</v>
      </c>
      <c r="B1063" s="149" t="s">
        <v>73</v>
      </c>
      <c r="C1063" t="s">
        <v>8708</v>
      </c>
      <c r="D1063" s="161">
        <v>0.151004668155064</v>
      </c>
      <c r="E1063" t="s">
        <v>8684</v>
      </c>
      <c r="F1063" t="s">
        <v>7812</v>
      </c>
    </row>
    <row r="1064" spans="1:6" x14ac:dyDescent="0.3">
      <c r="A1064" t="s">
        <v>8662</v>
      </c>
      <c r="B1064" s="149" t="s">
        <v>73</v>
      </c>
      <c r="C1064" t="s">
        <v>8710</v>
      </c>
      <c r="D1064" s="161">
        <v>0.28577227521818549</v>
      </c>
      <c r="E1064" t="s">
        <v>8684</v>
      </c>
      <c r="F1064" t="s">
        <v>7812</v>
      </c>
    </row>
    <row r="1065" spans="1:6" x14ac:dyDescent="0.3">
      <c r="A1065" t="s">
        <v>8662</v>
      </c>
      <c r="B1065" s="149" t="s">
        <v>73</v>
      </c>
      <c r="C1065" t="s">
        <v>8717</v>
      </c>
      <c r="D1065" s="161">
        <v>0.1035112644611325</v>
      </c>
      <c r="E1065" t="s">
        <v>8684</v>
      </c>
    </row>
    <row r="1066" spans="1:6" x14ac:dyDescent="0.3">
      <c r="A1066" t="s">
        <v>8662</v>
      </c>
      <c r="B1066" s="149" t="s">
        <v>73</v>
      </c>
      <c r="C1066" t="s">
        <v>8712</v>
      </c>
      <c r="D1066" s="161">
        <v>8.8897909478384413E-2</v>
      </c>
      <c r="E1066" t="s">
        <v>8684</v>
      </c>
    </row>
    <row r="1067" spans="1:6" x14ac:dyDescent="0.3">
      <c r="A1067" t="s">
        <v>8662</v>
      </c>
      <c r="B1067" s="149" t="s">
        <v>73</v>
      </c>
      <c r="C1067" t="s">
        <v>7909</v>
      </c>
      <c r="D1067" s="161">
        <v>8.0779378932413243E-2</v>
      </c>
      <c r="E1067" t="s">
        <v>8684</v>
      </c>
    </row>
    <row r="1068" spans="1:6" x14ac:dyDescent="0.3">
      <c r="A1068" t="s">
        <v>8662</v>
      </c>
      <c r="B1068" s="149" t="s">
        <v>73</v>
      </c>
      <c r="C1068" t="s">
        <v>8733</v>
      </c>
      <c r="D1068" s="161">
        <v>0.10777349299776739</v>
      </c>
      <c r="E1068" t="s">
        <v>8684</v>
      </c>
    </row>
    <row r="1069" spans="1:6" x14ac:dyDescent="0.3">
      <c r="A1069" s="163" t="s">
        <v>8662</v>
      </c>
      <c r="B1069" s="167" t="s">
        <v>76</v>
      </c>
      <c r="C1069" s="163" t="s">
        <v>8734</v>
      </c>
      <c r="D1069" s="177">
        <v>0.25510204081632648</v>
      </c>
      <c r="E1069" s="163" t="s">
        <v>8684</v>
      </c>
      <c r="F1069" s="163"/>
    </row>
    <row r="1070" spans="1:6" x14ac:dyDescent="0.3">
      <c r="A1070" s="163" t="s">
        <v>8662</v>
      </c>
      <c r="B1070" s="167" t="s">
        <v>76</v>
      </c>
      <c r="C1070" s="163" t="s">
        <v>8719</v>
      </c>
      <c r="D1070" s="177">
        <v>0.46938775510204078</v>
      </c>
      <c r="E1070" s="163" t="s">
        <v>8684</v>
      </c>
      <c r="F1070" s="163"/>
    </row>
    <row r="1071" spans="1:6" x14ac:dyDescent="0.3">
      <c r="A1071" s="163" t="s">
        <v>8662</v>
      </c>
      <c r="B1071" s="167" t="s">
        <v>76</v>
      </c>
      <c r="C1071" s="163" t="s">
        <v>8722</v>
      </c>
      <c r="D1071" s="177">
        <v>0.15306122448979589</v>
      </c>
      <c r="E1071" s="163" t="s">
        <v>8684</v>
      </c>
      <c r="F1071" s="163"/>
    </row>
    <row r="1072" spans="1:6" x14ac:dyDescent="0.3">
      <c r="A1072" s="163" t="s">
        <v>8662</v>
      </c>
      <c r="B1072" s="167" t="s">
        <v>76</v>
      </c>
      <c r="C1072" s="163" t="s">
        <v>8723</v>
      </c>
      <c r="D1072" s="177">
        <v>0.1224489795918367</v>
      </c>
      <c r="E1072" s="163" t="s">
        <v>8684</v>
      </c>
      <c r="F1072" s="163"/>
    </row>
    <row r="1073" spans="1:6" x14ac:dyDescent="0.3">
      <c r="A1073" t="s">
        <v>8662</v>
      </c>
      <c r="B1073" s="149" t="s">
        <v>113</v>
      </c>
      <c r="C1073" t="s">
        <v>8734</v>
      </c>
      <c r="D1073" s="161">
        <v>0.27835051546391748</v>
      </c>
      <c r="E1073" t="s">
        <v>8684</v>
      </c>
    </row>
    <row r="1074" spans="1:6" x14ac:dyDescent="0.3">
      <c r="A1074" t="s">
        <v>8662</v>
      </c>
      <c r="B1074" s="149" t="s">
        <v>113</v>
      </c>
      <c r="C1074" t="s">
        <v>8723</v>
      </c>
      <c r="D1074" s="161">
        <v>0.61855670103092786</v>
      </c>
      <c r="E1074" t="s">
        <v>8684</v>
      </c>
    </row>
    <row r="1075" spans="1:6" x14ac:dyDescent="0.3">
      <c r="A1075" t="s">
        <v>8662</v>
      </c>
      <c r="B1075" s="149" t="s">
        <v>113</v>
      </c>
      <c r="C1075" t="s">
        <v>8727</v>
      </c>
      <c r="D1075" s="161">
        <v>7.2164948453608255E-2</v>
      </c>
      <c r="E1075" t="s">
        <v>8684</v>
      </c>
      <c r="F1075" t="s">
        <v>7812</v>
      </c>
    </row>
    <row r="1076" spans="1:6" x14ac:dyDescent="0.3">
      <c r="A1076" t="s">
        <v>8662</v>
      </c>
      <c r="B1076" s="149" t="s">
        <v>113</v>
      </c>
      <c r="C1076" t="s">
        <v>8745</v>
      </c>
      <c r="D1076" s="161">
        <v>3.0927835051546389E-2</v>
      </c>
      <c r="E1076" t="s">
        <v>8684</v>
      </c>
    </row>
    <row r="1077" spans="1:6" x14ac:dyDescent="0.3">
      <c r="A1077" s="163" t="s">
        <v>8662</v>
      </c>
      <c r="B1077" s="167" t="s">
        <v>8636</v>
      </c>
      <c r="C1077" s="163" t="s">
        <v>8735</v>
      </c>
      <c r="D1077" s="177">
        <v>5.7692307692307702E-2</v>
      </c>
      <c r="E1077" s="163" t="s">
        <v>8684</v>
      </c>
      <c r="F1077" s="163"/>
    </row>
    <row r="1078" spans="1:6" x14ac:dyDescent="0.3">
      <c r="A1078" s="163" t="s">
        <v>8662</v>
      </c>
      <c r="B1078" s="167" t="s">
        <v>8636</v>
      </c>
      <c r="C1078" s="163" t="s">
        <v>8710</v>
      </c>
      <c r="D1078" s="177">
        <v>9.6153846153846159E-2</v>
      </c>
      <c r="E1078" s="163" t="s">
        <v>8684</v>
      </c>
      <c r="F1078" s="163" t="s">
        <v>7812</v>
      </c>
    </row>
    <row r="1079" spans="1:6" x14ac:dyDescent="0.3">
      <c r="A1079" s="163" t="s">
        <v>8662</v>
      </c>
      <c r="B1079" s="167" t="s">
        <v>8636</v>
      </c>
      <c r="C1079" s="163" t="s">
        <v>8712</v>
      </c>
      <c r="D1079" s="177">
        <v>5.7692307692307702E-2</v>
      </c>
      <c r="E1079" s="163" t="s">
        <v>8684</v>
      </c>
      <c r="F1079" s="163"/>
    </row>
    <row r="1080" spans="1:6" x14ac:dyDescent="0.3">
      <c r="A1080" s="163" t="s">
        <v>8662</v>
      </c>
      <c r="B1080" s="167" t="s">
        <v>8636</v>
      </c>
      <c r="C1080" s="163" t="s">
        <v>8731</v>
      </c>
      <c r="D1080" s="177">
        <v>7.6923076923076941E-2</v>
      </c>
      <c r="E1080" s="163" t="s">
        <v>8684</v>
      </c>
      <c r="F1080" s="163"/>
    </row>
    <row r="1081" spans="1:6" x14ac:dyDescent="0.3">
      <c r="A1081" s="163" t="s">
        <v>8662</v>
      </c>
      <c r="B1081" s="167" t="s">
        <v>8636</v>
      </c>
      <c r="C1081" s="163" t="s">
        <v>8732</v>
      </c>
      <c r="D1081" s="177">
        <v>3.8461538461538471E-2</v>
      </c>
      <c r="E1081" s="163" t="s">
        <v>8684</v>
      </c>
      <c r="F1081" s="163"/>
    </row>
    <row r="1082" spans="1:6" x14ac:dyDescent="0.3">
      <c r="A1082" s="163" t="s">
        <v>8662</v>
      </c>
      <c r="B1082" s="167" t="s">
        <v>8636</v>
      </c>
      <c r="C1082" s="163" t="s">
        <v>7909</v>
      </c>
      <c r="D1082" s="177">
        <v>5.7692307692307702E-2</v>
      </c>
      <c r="E1082" s="163" t="s">
        <v>8684</v>
      </c>
      <c r="F1082" s="163"/>
    </row>
    <row r="1083" spans="1:6" x14ac:dyDescent="0.3">
      <c r="A1083" s="163" t="s">
        <v>8662</v>
      </c>
      <c r="B1083" s="167" t="s">
        <v>8636</v>
      </c>
      <c r="C1083" s="163" t="s">
        <v>8733</v>
      </c>
      <c r="D1083" s="177">
        <v>7.6923076923076941E-2</v>
      </c>
      <c r="E1083" s="163" t="s">
        <v>8684</v>
      </c>
      <c r="F1083" s="163"/>
    </row>
    <row r="1084" spans="1:6" x14ac:dyDescent="0.3">
      <c r="A1084" s="163" t="s">
        <v>8662</v>
      </c>
      <c r="B1084" s="167" t="s">
        <v>8636</v>
      </c>
      <c r="C1084" s="163" t="s">
        <v>8715</v>
      </c>
      <c r="D1084" s="177">
        <v>0.53846153846153855</v>
      </c>
      <c r="E1084" s="163" t="s">
        <v>8684</v>
      </c>
      <c r="F1084" s="163"/>
    </row>
    <row r="1085" spans="1:6" x14ac:dyDescent="0.3">
      <c r="A1085" t="s">
        <v>8663</v>
      </c>
      <c r="B1085" s="149" t="s">
        <v>67</v>
      </c>
      <c r="C1085" t="s">
        <v>8717</v>
      </c>
      <c r="D1085" s="161">
        <v>0.37517831669044188</v>
      </c>
      <c r="E1085" t="s">
        <v>8684</v>
      </c>
    </row>
    <row r="1086" spans="1:6" x14ac:dyDescent="0.3">
      <c r="A1086" t="s">
        <v>8663</v>
      </c>
      <c r="B1086" s="149" t="s">
        <v>67</v>
      </c>
      <c r="C1086" t="s">
        <v>8711</v>
      </c>
      <c r="D1086" s="161">
        <v>0.62482168330955723</v>
      </c>
      <c r="E1086" t="s">
        <v>8684</v>
      </c>
    </row>
    <row r="1087" spans="1:6" x14ac:dyDescent="0.3">
      <c r="A1087" s="163" t="s">
        <v>8663</v>
      </c>
      <c r="B1087" s="167" t="s">
        <v>70</v>
      </c>
      <c r="C1087" s="163" t="s">
        <v>8734</v>
      </c>
      <c r="D1087" s="177">
        <v>0.1020408163265306</v>
      </c>
      <c r="E1087" s="163" t="s">
        <v>8684</v>
      </c>
      <c r="F1087" s="163"/>
    </row>
    <row r="1088" spans="1:6" x14ac:dyDescent="0.3">
      <c r="A1088" s="163" t="s">
        <v>8663</v>
      </c>
      <c r="B1088" s="167" t="s">
        <v>70</v>
      </c>
      <c r="C1088" s="163" t="s">
        <v>8716</v>
      </c>
      <c r="D1088" s="177">
        <v>0.25510204081632648</v>
      </c>
      <c r="E1088" s="163" t="s">
        <v>8684</v>
      </c>
      <c r="F1088" s="163"/>
    </row>
    <row r="1089" spans="1:6" x14ac:dyDescent="0.3">
      <c r="A1089" s="163" t="s">
        <v>8663</v>
      </c>
      <c r="B1089" s="167" t="s">
        <v>70</v>
      </c>
      <c r="C1089" s="163" t="s">
        <v>8717</v>
      </c>
      <c r="D1089" s="177">
        <v>5.1020408163265307E-2</v>
      </c>
      <c r="E1089" s="163" t="s">
        <v>8684</v>
      </c>
      <c r="F1089" s="163"/>
    </row>
    <row r="1090" spans="1:6" x14ac:dyDescent="0.3">
      <c r="A1090" s="163" t="s">
        <v>8663</v>
      </c>
      <c r="B1090" s="167" t="s">
        <v>70</v>
      </c>
      <c r="C1090" s="163" t="s">
        <v>8718</v>
      </c>
      <c r="D1090" s="177">
        <v>4.0816326530612249E-2</v>
      </c>
      <c r="E1090" s="163" t="s">
        <v>8684</v>
      </c>
      <c r="F1090" s="163" t="s">
        <v>7812</v>
      </c>
    </row>
    <row r="1091" spans="1:6" x14ac:dyDescent="0.3">
      <c r="A1091" s="163" t="s">
        <v>8663</v>
      </c>
      <c r="B1091" s="167" t="s">
        <v>70</v>
      </c>
      <c r="C1091" s="163" t="s">
        <v>8719</v>
      </c>
      <c r="D1091" s="177">
        <v>0.2040816326530612</v>
      </c>
      <c r="E1091" s="163" t="s">
        <v>8684</v>
      </c>
      <c r="F1091" s="163"/>
    </row>
    <row r="1092" spans="1:6" x14ac:dyDescent="0.3">
      <c r="A1092" s="163" t="s">
        <v>8663</v>
      </c>
      <c r="B1092" s="167" t="s">
        <v>70</v>
      </c>
      <c r="C1092" s="163" t="s">
        <v>8721</v>
      </c>
      <c r="D1092" s="177">
        <v>5.1020408163265307E-2</v>
      </c>
      <c r="E1092" s="163" t="s">
        <v>8684</v>
      </c>
      <c r="F1092" s="163"/>
    </row>
    <row r="1093" spans="1:6" x14ac:dyDescent="0.3">
      <c r="A1093" s="163" t="s">
        <v>8663</v>
      </c>
      <c r="B1093" s="167" t="s">
        <v>70</v>
      </c>
      <c r="C1093" s="163" t="s">
        <v>8723</v>
      </c>
      <c r="D1093" s="177">
        <v>0.24489795918367349</v>
      </c>
      <c r="E1093" s="163" t="s">
        <v>8684</v>
      </c>
      <c r="F1093" s="163"/>
    </row>
    <row r="1094" spans="1:6" x14ac:dyDescent="0.3">
      <c r="A1094" s="163" t="s">
        <v>8663</v>
      </c>
      <c r="B1094" s="167" t="s">
        <v>70</v>
      </c>
      <c r="C1094" s="163" t="s">
        <v>8724</v>
      </c>
      <c r="D1094" s="177">
        <v>5.1020408163265307E-2</v>
      </c>
      <c r="E1094" s="163" t="s">
        <v>8684</v>
      </c>
      <c r="F1094" s="163"/>
    </row>
    <row r="1095" spans="1:6" x14ac:dyDescent="0.3">
      <c r="A1095" t="s">
        <v>8663</v>
      </c>
      <c r="B1095" s="149" t="s">
        <v>73</v>
      </c>
      <c r="C1095" t="s">
        <v>8735</v>
      </c>
      <c r="D1095" s="161">
        <v>0.28913260219341957</v>
      </c>
      <c r="E1095" t="s">
        <v>8684</v>
      </c>
    </row>
    <row r="1096" spans="1:6" x14ac:dyDescent="0.3">
      <c r="A1096" t="s">
        <v>8663</v>
      </c>
      <c r="B1096" s="149" t="s">
        <v>73</v>
      </c>
      <c r="C1096" t="s">
        <v>8717</v>
      </c>
      <c r="D1096" s="161">
        <v>0.36191425722831488</v>
      </c>
      <c r="E1096" t="s">
        <v>8684</v>
      </c>
    </row>
    <row r="1097" spans="1:6" x14ac:dyDescent="0.3">
      <c r="A1097" t="s">
        <v>8663</v>
      </c>
      <c r="B1097" s="149" t="s">
        <v>73</v>
      </c>
      <c r="C1097" t="s">
        <v>8711</v>
      </c>
      <c r="D1097" s="161">
        <v>0.34895314057826521</v>
      </c>
      <c r="E1097" t="s">
        <v>8684</v>
      </c>
    </row>
    <row r="1098" spans="1:6" x14ac:dyDescent="0.3">
      <c r="A1098" s="163" t="s">
        <v>8663</v>
      </c>
      <c r="B1098" s="167" t="s">
        <v>76</v>
      </c>
      <c r="C1098" s="163" t="s">
        <v>8716</v>
      </c>
      <c r="D1098" s="177">
        <v>0.22105263157894739</v>
      </c>
      <c r="E1098" s="163" t="s">
        <v>8684</v>
      </c>
      <c r="F1098" s="163"/>
    </row>
    <row r="1099" spans="1:6" x14ac:dyDescent="0.3">
      <c r="A1099" s="163" t="s">
        <v>8663</v>
      </c>
      <c r="B1099" s="167" t="s">
        <v>76</v>
      </c>
      <c r="C1099" s="163" t="s">
        <v>8719</v>
      </c>
      <c r="D1099" s="177">
        <v>0.39473684210526322</v>
      </c>
      <c r="E1099" s="163" t="s">
        <v>8684</v>
      </c>
      <c r="F1099" s="163"/>
    </row>
    <row r="1100" spans="1:6" x14ac:dyDescent="0.3">
      <c r="A1100" s="163" t="s">
        <v>8663</v>
      </c>
      <c r="B1100" s="167" t="s">
        <v>76</v>
      </c>
      <c r="C1100" s="163" t="s">
        <v>8723</v>
      </c>
      <c r="D1100" s="177">
        <v>0.3842105263157895</v>
      </c>
      <c r="E1100" s="163" t="s">
        <v>8684</v>
      </c>
      <c r="F1100" s="163"/>
    </row>
    <row r="1101" spans="1:6" x14ac:dyDescent="0.3">
      <c r="A1101" t="s">
        <v>8663</v>
      </c>
      <c r="B1101" s="149" t="s">
        <v>113</v>
      </c>
      <c r="C1101" t="s">
        <v>8716</v>
      </c>
      <c r="D1101" s="161">
        <v>0.134020618556701</v>
      </c>
      <c r="E1101" t="s">
        <v>8684</v>
      </c>
    </row>
    <row r="1102" spans="1:6" x14ac:dyDescent="0.3">
      <c r="A1102" t="s">
        <v>8663</v>
      </c>
      <c r="B1102" s="149" t="s">
        <v>113</v>
      </c>
      <c r="C1102" t="s">
        <v>8726</v>
      </c>
      <c r="D1102" s="161">
        <v>5.1546391752577317E-2</v>
      </c>
      <c r="E1102" t="s">
        <v>8684</v>
      </c>
    </row>
    <row r="1103" spans="1:6" x14ac:dyDescent="0.3">
      <c r="A1103" t="s">
        <v>8663</v>
      </c>
      <c r="B1103" s="149" t="s">
        <v>113</v>
      </c>
      <c r="C1103" t="s">
        <v>8723</v>
      </c>
      <c r="D1103" s="161">
        <v>0.74226804123711343</v>
      </c>
      <c r="E1103" t="s">
        <v>8684</v>
      </c>
    </row>
    <row r="1104" spans="1:6" x14ac:dyDescent="0.3">
      <c r="A1104" t="s">
        <v>8663</v>
      </c>
      <c r="B1104" s="149" t="s">
        <v>113</v>
      </c>
      <c r="C1104" t="s">
        <v>8727</v>
      </c>
      <c r="D1104" s="161">
        <v>7.2164948453608255E-2</v>
      </c>
      <c r="E1104" t="s">
        <v>8684</v>
      </c>
      <c r="F1104" t="s">
        <v>7812</v>
      </c>
    </row>
    <row r="1105" spans="1:6" x14ac:dyDescent="0.3">
      <c r="A1105" s="163" t="s">
        <v>8663</v>
      </c>
      <c r="B1105" s="167" t="s">
        <v>8636</v>
      </c>
      <c r="C1105" s="163" t="s">
        <v>8736</v>
      </c>
      <c r="D1105" s="177">
        <v>0.1058139534883721</v>
      </c>
      <c r="E1105" s="163" t="s">
        <v>8684</v>
      </c>
      <c r="F1105" s="163"/>
    </row>
    <row r="1106" spans="1:6" x14ac:dyDescent="0.3">
      <c r="A1106" s="163" t="s">
        <v>8663</v>
      </c>
      <c r="B1106" s="167" t="s">
        <v>8636</v>
      </c>
      <c r="C1106" s="163" t="s">
        <v>8716</v>
      </c>
      <c r="D1106" s="177">
        <v>0.1058139534883721</v>
      </c>
      <c r="E1106" s="163" t="s">
        <v>8684</v>
      </c>
      <c r="F1106" s="163"/>
    </row>
    <row r="1107" spans="1:6" x14ac:dyDescent="0.3">
      <c r="A1107" s="163" t="s">
        <v>8663</v>
      </c>
      <c r="B1107" s="167" t="s">
        <v>8636</v>
      </c>
      <c r="C1107" s="163" t="s">
        <v>8717</v>
      </c>
      <c r="D1107" s="177">
        <v>8.604651162790701E-2</v>
      </c>
      <c r="E1107" s="163" t="s">
        <v>8684</v>
      </c>
      <c r="F1107" s="163"/>
    </row>
    <row r="1108" spans="1:6" x14ac:dyDescent="0.3">
      <c r="A1108" s="163" t="s">
        <v>8663</v>
      </c>
      <c r="B1108" s="167" t="s">
        <v>8636</v>
      </c>
      <c r="C1108" s="163" t="s">
        <v>8711</v>
      </c>
      <c r="D1108" s="177">
        <v>0.1162790697674419</v>
      </c>
      <c r="E1108" s="163" t="s">
        <v>8684</v>
      </c>
      <c r="F1108" s="163"/>
    </row>
    <row r="1109" spans="1:6" x14ac:dyDescent="0.3">
      <c r="A1109" s="163" t="s">
        <v>8663</v>
      </c>
      <c r="B1109" s="167" t="s">
        <v>8636</v>
      </c>
      <c r="C1109" s="163" t="s">
        <v>8731</v>
      </c>
      <c r="D1109" s="177">
        <v>0.32558139534883729</v>
      </c>
      <c r="E1109" s="163" t="s">
        <v>8684</v>
      </c>
      <c r="F1109" s="163"/>
    </row>
    <row r="1110" spans="1:6" x14ac:dyDescent="0.3">
      <c r="A1110" s="163" t="s">
        <v>8663</v>
      </c>
      <c r="B1110" s="167" t="s">
        <v>8636</v>
      </c>
      <c r="C1110" s="163" t="s">
        <v>8732</v>
      </c>
      <c r="D1110" s="177">
        <v>0.1627906976744187</v>
      </c>
      <c r="E1110" s="163" t="s">
        <v>8684</v>
      </c>
      <c r="F1110" s="163"/>
    </row>
    <row r="1111" spans="1:6" x14ac:dyDescent="0.3">
      <c r="A1111" s="163" t="s">
        <v>8663</v>
      </c>
      <c r="B1111" s="167" t="s">
        <v>8636</v>
      </c>
      <c r="C1111" s="163" t="s">
        <v>8737</v>
      </c>
      <c r="D1111" s="177">
        <v>9.7674418604651189E-2</v>
      </c>
      <c r="E1111" s="163" t="s">
        <v>8684</v>
      </c>
      <c r="F1111" s="163"/>
    </row>
    <row r="1112" spans="1:6" x14ac:dyDescent="0.3">
      <c r="A1112" t="s">
        <v>8664</v>
      </c>
      <c r="B1112" s="149" t="s">
        <v>67</v>
      </c>
      <c r="C1112" t="s">
        <v>8710</v>
      </c>
      <c r="D1112" s="161">
        <v>8.4150326797385627E-2</v>
      </c>
      <c r="E1112" t="s">
        <v>8684</v>
      </c>
      <c r="F1112" t="s">
        <v>7812</v>
      </c>
    </row>
    <row r="1113" spans="1:6" x14ac:dyDescent="0.3">
      <c r="A1113" t="s">
        <v>8664</v>
      </c>
      <c r="B1113" s="149" t="s">
        <v>67</v>
      </c>
      <c r="C1113" t="s">
        <v>8712</v>
      </c>
      <c r="D1113" s="161">
        <v>0.14011437908496729</v>
      </c>
      <c r="E1113" t="s">
        <v>8684</v>
      </c>
    </row>
    <row r="1114" spans="1:6" x14ac:dyDescent="0.3">
      <c r="A1114" t="s">
        <v>8664</v>
      </c>
      <c r="B1114" s="149" t="s">
        <v>67</v>
      </c>
      <c r="C1114" t="s">
        <v>8731</v>
      </c>
      <c r="D1114" s="161">
        <v>0.20424836601307189</v>
      </c>
      <c r="E1114" t="s">
        <v>8684</v>
      </c>
    </row>
    <row r="1115" spans="1:6" x14ac:dyDescent="0.3">
      <c r="A1115" t="s">
        <v>8664</v>
      </c>
      <c r="B1115" s="149" t="s">
        <v>67</v>
      </c>
      <c r="C1115" t="s">
        <v>8732</v>
      </c>
      <c r="D1115" s="161">
        <v>0.1225490196078431</v>
      </c>
      <c r="E1115" t="s">
        <v>8684</v>
      </c>
    </row>
    <row r="1116" spans="1:6" x14ac:dyDescent="0.3">
      <c r="A1116" t="s">
        <v>8664</v>
      </c>
      <c r="B1116" s="149" t="s">
        <v>67</v>
      </c>
      <c r="C1116" t="s">
        <v>8715</v>
      </c>
      <c r="D1116" s="161">
        <v>0.44893790849673199</v>
      </c>
      <c r="E1116" t="s">
        <v>8684</v>
      </c>
    </row>
    <row r="1117" spans="1:6" x14ac:dyDescent="0.3">
      <c r="A1117" s="163" t="s">
        <v>8664</v>
      </c>
      <c r="B1117" s="167" t="s">
        <v>70</v>
      </c>
      <c r="C1117" s="163" t="s">
        <v>8716</v>
      </c>
      <c r="D1117" s="177">
        <v>0.19387755102040821</v>
      </c>
      <c r="E1117" s="163" t="s">
        <v>8684</v>
      </c>
      <c r="F1117" s="163"/>
    </row>
    <row r="1118" spans="1:6" x14ac:dyDescent="0.3">
      <c r="A1118" s="163" t="s">
        <v>8664</v>
      </c>
      <c r="B1118" s="167" t="s">
        <v>70</v>
      </c>
      <c r="C1118" s="163" t="s">
        <v>8726</v>
      </c>
      <c r="D1118" s="177">
        <v>0.16326530612244899</v>
      </c>
      <c r="E1118" s="163" t="s">
        <v>8684</v>
      </c>
      <c r="F1118" s="163"/>
    </row>
    <row r="1119" spans="1:6" x14ac:dyDescent="0.3">
      <c r="A1119" s="163" t="s">
        <v>8664</v>
      </c>
      <c r="B1119" s="167" t="s">
        <v>70</v>
      </c>
      <c r="C1119" s="163" t="s">
        <v>8722</v>
      </c>
      <c r="D1119" s="177">
        <v>0.41836734693877548</v>
      </c>
      <c r="E1119" s="163" t="s">
        <v>8684</v>
      </c>
      <c r="F1119" s="163"/>
    </row>
    <row r="1120" spans="1:6" x14ac:dyDescent="0.3">
      <c r="A1120" s="163" t="s">
        <v>8664</v>
      </c>
      <c r="B1120" s="167" t="s">
        <v>70</v>
      </c>
      <c r="C1120" s="163" t="s">
        <v>8723</v>
      </c>
      <c r="D1120" s="177">
        <v>0.22448979591836729</v>
      </c>
      <c r="E1120" s="163" t="s">
        <v>8684</v>
      </c>
      <c r="F1120" s="163"/>
    </row>
    <row r="1121" spans="1:6" x14ac:dyDescent="0.3">
      <c r="A1121" t="s">
        <v>8664</v>
      </c>
      <c r="B1121" s="149" t="s">
        <v>73</v>
      </c>
      <c r="C1121" t="s">
        <v>8735</v>
      </c>
      <c r="D1121" s="161">
        <v>0.14642857142857141</v>
      </c>
      <c r="E1121" t="s">
        <v>8684</v>
      </c>
    </row>
    <row r="1122" spans="1:6" x14ac:dyDescent="0.3">
      <c r="A1122" t="s">
        <v>8664</v>
      </c>
      <c r="B1122" s="149" t="s">
        <v>73</v>
      </c>
      <c r="C1122" t="s">
        <v>8708</v>
      </c>
      <c r="D1122" s="161">
        <v>0.12535714285714289</v>
      </c>
      <c r="E1122" t="s">
        <v>8684</v>
      </c>
      <c r="F1122" t="s">
        <v>7812</v>
      </c>
    </row>
    <row r="1123" spans="1:6" x14ac:dyDescent="0.3">
      <c r="A1123" t="s">
        <v>8664</v>
      </c>
      <c r="B1123" s="149" t="s">
        <v>73</v>
      </c>
      <c r="C1123" t="s">
        <v>8710</v>
      </c>
      <c r="D1123" s="161">
        <v>0.24285714285714291</v>
      </c>
      <c r="E1123" t="s">
        <v>8684</v>
      </c>
      <c r="F1123" t="s">
        <v>7812</v>
      </c>
    </row>
    <row r="1124" spans="1:6" x14ac:dyDescent="0.3">
      <c r="A1124" t="s">
        <v>8664</v>
      </c>
      <c r="B1124" s="149" t="s">
        <v>73</v>
      </c>
      <c r="C1124" t="s">
        <v>8717</v>
      </c>
      <c r="D1124" s="161">
        <v>0.1485714285714286</v>
      </c>
      <c r="E1124" t="s">
        <v>8684</v>
      </c>
    </row>
    <row r="1125" spans="1:6" x14ac:dyDescent="0.3">
      <c r="A1125" t="s">
        <v>8664</v>
      </c>
      <c r="B1125" s="149" t="s">
        <v>73</v>
      </c>
      <c r="C1125" t="s">
        <v>8711</v>
      </c>
      <c r="D1125" s="161">
        <v>7.8214285714285708E-2</v>
      </c>
      <c r="E1125" t="s">
        <v>8684</v>
      </c>
    </row>
    <row r="1126" spans="1:6" x14ac:dyDescent="0.3">
      <c r="A1126" t="s">
        <v>8664</v>
      </c>
      <c r="B1126" s="149" t="s">
        <v>73</v>
      </c>
      <c r="C1126" t="s">
        <v>8712</v>
      </c>
      <c r="D1126" s="161">
        <v>0.25857142857142862</v>
      </c>
      <c r="E1126" t="s">
        <v>8684</v>
      </c>
    </row>
    <row r="1127" spans="1:6" x14ac:dyDescent="0.3">
      <c r="A1127" s="163" t="s">
        <v>8664</v>
      </c>
      <c r="B1127" s="167" t="s">
        <v>76</v>
      </c>
      <c r="C1127" s="163" t="s">
        <v>8734</v>
      </c>
      <c r="D1127" s="177">
        <v>4.2105263157894743E-2</v>
      </c>
      <c r="E1127" s="163" t="s">
        <v>8684</v>
      </c>
      <c r="F1127" s="163"/>
    </row>
    <row r="1128" spans="1:6" x14ac:dyDescent="0.3">
      <c r="A1128" s="163" t="s">
        <v>8664</v>
      </c>
      <c r="B1128" s="167" t="s">
        <v>76</v>
      </c>
      <c r="C1128" s="163" t="s">
        <v>8725</v>
      </c>
      <c r="D1128" s="177">
        <v>5.2631578947368432E-2</v>
      </c>
      <c r="E1128" s="163" t="s">
        <v>8684</v>
      </c>
      <c r="F1128" s="163"/>
    </row>
    <row r="1129" spans="1:6" x14ac:dyDescent="0.3">
      <c r="A1129" s="163" t="s">
        <v>8664</v>
      </c>
      <c r="B1129" s="167" t="s">
        <v>76</v>
      </c>
      <c r="C1129" s="163" t="s">
        <v>8716</v>
      </c>
      <c r="D1129" s="177">
        <v>0.2105263157894737</v>
      </c>
      <c r="E1129" s="163" t="s">
        <v>8684</v>
      </c>
      <c r="F1129" s="163"/>
    </row>
    <row r="1130" spans="1:6" x14ac:dyDescent="0.3">
      <c r="A1130" s="163" t="s">
        <v>8664</v>
      </c>
      <c r="B1130" s="167" t="s">
        <v>76</v>
      </c>
      <c r="C1130" s="163" t="s">
        <v>8719</v>
      </c>
      <c r="D1130" s="177">
        <v>0.26315789473684209</v>
      </c>
      <c r="E1130" s="163" t="s">
        <v>8684</v>
      </c>
      <c r="F1130" s="163"/>
    </row>
    <row r="1131" spans="1:6" x14ac:dyDescent="0.3">
      <c r="A1131" s="163" t="s">
        <v>8664</v>
      </c>
      <c r="B1131" s="167" t="s">
        <v>76</v>
      </c>
      <c r="C1131" s="163" t="s">
        <v>8723</v>
      </c>
      <c r="D1131" s="177">
        <v>0.43157894736842112</v>
      </c>
      <c r="E1131" s="163" t="s">
        <v>8684</v>
      </c>
      <c r="F1131" s="163"/>
    </row>
    <row r="1132" spans="1:6" x14ac:dyDescent="0.3">
      <c r="A1132" t="s">
        <v>8664</v>
      </c>
      <c r="B1132" s="149" t="s">
        <v>113</v>
      </c>
      <c r="C1132" t="s">
        <v>8734</v>
      </c>
      <c r="D1132" s="161">
        <v>0.1326530612244898</v>
      </c>
      <c r="E1132" t="s">
        <v>8684</v>
      </c>
    </row>
    <row r="1133" spans="1:6" x14ac:dyDescent="0.3">
      <c r="A1133" t="s">
        <v>8664</v>
      </c>
      <c r="B1133" s="149" t="s">
        <v>113</v>
      </c>
      <c r="C1133" t="s">
        <v>8723</v>
      </c>
      <c r="D1133" s="161">
        <v>0.66326530612244905</v>
      </c>
      <c r="E1133" t="s">
        <v>8684</v>
      </c>
    </row>
    <row r="1134" spans="1:6" x14ac:dyDescent="0.3">
      <c r="A1134" t="s">
        <v>8664</v>
      </c>
      <c r="B1134" s="149" t="s">
        <v>113</v>
      </c>
      <c r="C1134" t="s">
        <v>8727</v>
      </c>
      <c r="D1134" s="161">
        <v>8.1632653061224497E-2</v>
      </c>
      <c r="E1134" t="s">
        <v>8684</v>
      </c>
      <c r="F1134" t="s">
        <v>7812</v>
      </c>
    </row>
    <row r="1135" spans="1:6" x14ac:dyDescent="0.3">
      <c r="A1135" t="s">
        <v>8664</v>
      </c>
      <c r="B1135" s="149" t="s">
        <v>113</v>
      </c>
      <c r="C1135" t="s">
        <v>8738</v>
      </c>
      <c r="D1135" s="161">
        <v>0.1224489795918367</v>
      </c>
      <c r="E1135" t="s">
        <v>8684</v>
      </c>
    </row>
    <row r="1136" spans="1:6" x14ac:dyDescent="0.3">
      <c r="A1136" s="163" t="s">
        <v>8664</v>
      </c>
      <c r="B1136" s="167" t="s">
        <v>8636</v>
      </c>
      <c r="C1136" s="163" t="s">
        <v>8736</v>
      </c>
      <c r="D1136" s="177">
        <v>5.1804969526488498E-2</v>
      </c>
      <c r="E1136" s="163" t="s">
        <v>8684</v>
      </c>
      <c r="F1136" s="163"/>
    </row>
    <row r="1137" spans="1:6" x14ac:dyDescent="0.3">
      <c r="A1137" s="163" t="s">
        <v>8664</v>
      </c>
      <c r="B1137" s="167" t="s">
        <v>8636</v>
      </c>
      <c r="C1137" s="163" t="s">
        <v>8716</v>
      </c>
      <c r="D1137" s="177">
        <v>5.1804969526488498E-2</v>
      </c>
      <c r="E1137" s="163" t="s">
        <v>8684</v>
      </c>
      <c r="F1137" s="163"/>
    </row>
    <row r="1138" spans="1:6" x14ac:dyDescent="0.3">
      <c r="A1138" s="163" t="s">
        <v>8664</v>
      </c>
      <c r="B1138" s="167" t="s">
        <v>8636</v>
      </c>
      <c r="C1138" s="163" t="s">
        <v>8710</v>
      </c>
      <c r="D1138" s="177">
        <v>7.0323488045007029E-2</v>
      </c>
      <c r="E1138" s="163" t="s">
        <v>8684</v>
      </c>
      <c r="F1138" s="163" t="s">
        <v>7812</v>
      </c>
    </row>
    <row r="1139" spans="1:6" x14ac:dyDescent="0.3">
      <c r="A1139" s="163" t="s">
        <v>8664</v>
      </c>
      <c r="B1139" s="167" t="s">
        <v>8636</v>
      </c>
      <c r="C1139" s="163" t="s">
        <v>8711</v>
      </c>
      <c r="D1139" s="177">
        <v>4.6882325363338008E-2</v>
      </c>
      <c r="E1139" s="163" t="s">
        <v>8684</v>
      </c>
      <c r="F1139" s="163"/>
    </row>
    <row r="1140" spans="1:6" x14ac:dyDescent="0.3">
      <c r="A1140" s="163" t="s">
        <v>8664</v>
      </c>
      <c r="B1140" s="167" t="s">
        <v>8636</v>
      </c>
      <c r="C1140" s="163" t="s">
        <v>8712</v>
      </c>
      <c r="D1140" s="177">
        <v>0.117205813408345</v>
      </c>
      <c r="E1140" s="163" t="s">
        <v>8684</v>
      </c>
      <c r="F1140" s="163"/>
    </row>
    <row r="1141" spans="1:6" x14ac:dyDescent="0.3">
      <c r="A1141" s="163" t="s">
        <v>8664</v>
      </c>
      <c r="B1141" s="167" t="s">
        <v>8636</v>
      </c>
      <c r="C1141" s="163" t="s">
        <v>8731</v>
      </c>
      <c r="D1141" s="177">
        <v>0.15939990623534919</v>
      </c>
      <c r="E1141" s="163" t="s">
        <v>8684</v>
      </c>
      <c r="F1141" s="163"/>
    </row>
    <row r="1142" spans="1:6" x14ac:dyDescent="0.3">
      <c r="A1142" s="163" t="s">
        <v>8664</v>
      </c>
      <c r="B1142" s="167" t="s">
        <v>8636</v>
      </c>
      <c r="C1142" s="163" t="s">
        <v>8732</v>
      </c>
      <c r="D1142" s="177">
        <v>7.9699953117674624E-2</v>
      </c>
      <c r="E1142" s="163" t="s">
        <v>8684</v>
      </c>
      <c r="F1142" s="163"/>
    </row>
    <row r="1143" spans="1:6" x14ac:dyDescent="0.3">
      <c r="A1143" s="163" t="s">
        <v>8664</v>
      </c>
      <c r="B1143" s="167" t="s">
        <v>8636</v>
      </c>
      <c r="C1143" s="163" t="s">
        <v>8737</v>
      </c>
      <c r="D1143" s="177">
        <v>4.7819971870604792E-2</v>
      </c>
      <c r="E1143" s="163" t="s">
        <v>8684</v>
      </c>
      <c r="F1143" s="163"/>
    </row>
    <row r="1144" spans="1:6" x14ac:dyDescent="0.3">
      <c r="A1144" s="163" t="s">
        <v>8664</v>
      </c>
      <c r="B1144" s="167" t="s">
        <v>8636</v>
      </c>
      <c r="C1144" s="163" t="s">
        <v>8715</v>
      </c>
      <c r="D1144" s="177">
        <v>0.37505860290670412</v>
      </c>
      <c r="E1144" s="163" t="s">
        <v>8684</v>
      </c>
      <c r="F1144" s="163"/>
    </row>
    <row r="1145" spans="1:6" x14ac:dyDescent="0.3">
      <c r="A1145" t="s">
        <v>8199</v>
      </c>
      <c r="B1145" s="149" t="s">
        <v>67</v>
      </c>
      <c r="C1145" t="s">
        <v>8710</v>
      </c>
      <c r="D1145" s="161">
        <v>0.2213462704669496</v>
      </c>
      <c r="E1145" t="s">
        <v>8684</v>
      </c>
      <c r="F1145" t="s">
        <v>7812</v>
      </c>
    </row>
    <row r="1146" spans="1:6" x14ac:dyDescent="0.3">
      <c r="A1146" t="s">
        <v>8199</v>
      </c>
      <c r="B1146" s="149" t="s">
        <v>67</v>
      </c>
      <c r="C1146" t="s">
        <v>8712</v>
      </c>
      <c r="D1146" s="161">
        <v>0.2213462704669496</v>
      </c>
      <c r="E1146" t="s">
        <v>8684</v>
      </c>
    </row>
    <row r="1147" spans="1:6" x14ac:dyDescent="0.3">
      <c r="A1147" t="s">
        <v>8199</v>
      </c>
      <c r="B1147" s="149" t="s">
        <v>67</v>
      </c>
      <c r="C1147" t="s">
        <v>8731</v>
      </c>
      <c r="D1147" s="161">
        <v>0.30321406913280768</v>
      </c>
      <c r="E1147" t="s">
        <v>8684</v>
      </c>
    </row>
    <row r="1148" spans="1:6" x14ac:dyDescent="0.3">
      <c r="A1148" t="s">
        <v>8199</v>
      </c>
      <c r="B1148" s="149" t="s">
        <v>67</v>
      </c>
      <c r="C1148" t="s">
        <v>8733</v>
      </c>
      <c r="D1148" s="161">
        <v>0.1212856276531231</v>
      </c>
      <c r="E1148" t="s">
        <v>8684</v>
      </c>
    </row>
    <row r="1149" spans="1:6" x14ac:dyDescent="0.3">
      <c r="A1149" t="s">
        <v>8199</v>
      </c>
      <c r="B1149" s="149" t="s">
        <v>67</v>
      </c>
      <c r="C1149" t="s">
        <v>8715</v>
      </c>
      <c r="D1149" s="161">
        <v>0.1328077622801698</v>
      </c>
      <c r="E1149" t="s">
        <v>8684</v>
      </c>
    </row>
    <row r="1150" spans="1:6" x14ac:dyDescent="0.3">
      <c r="A1150" s="163" t="s">
        <v>8199</v>
      </c>
      <c r="B1150" s="167" t="s">
        <v>70</v>
      </c>
      <c r="C1150" s="163" t="s">
        <v>8734</v>
      </c>
      <c r="D1150" s="177">
        <v>0.1020408163265306</v>
      </c>
      <c r="E1150" s="163" t="s">
        <v>8684</v>
      </c>
      <c r="F1150" s="163"/>
    </row>
    <row r="1151" spans="1:6" x14ac:dyDescent="0.3">
      <c r="A1151" s="163" t="s">
        <v>8199</v>
      </c>
      <c r="B1151" s="167" t="s">
        <v>70</v>
      </c>
      <c r="C1151" s="163" t="s">
        <v>8716</v>
      </c>
      <c r="D1151" s="177">
        <v>0.25510204081632648</v>
      </c>
      <c r="E1151" s="163" t="s">
        <v>8684</v>
      </c>
      <c r="F1151" s="163"/>
    </row>
    <row r="1152" spans="1:6" x14ac:dyDescent="0.3">
      <c r="A1152" s="163" t="s">
        <v>8199</v>
      </c>
      <c r="B1152" s="167" t="s">
        <v>70</v>
      </c>
      <c r="C1152" s="163" t="s">
        <v>8717</v>
      </c>
      <c r="D1152" s="177">
        <v>5.1020408163265307E-2</v>
      </c>
      <c r="E1152" s="163" t="s">
        <v>8684</v>
      </c>
      <c r="F1152" s="163"/>
    </row>
    <row r="1153" spans="1:6" x14ac:dyDescent="0.3">
      <c r="A1153" s="163" t="s">
        <v>8199</v>
      </c>
      <c r="B1153" s="167" t="s">
        <v>70</v>
      </c>
      <c r="C1153" s="163" t="s">
        <v>8718</v>
      </c>
      <c r="D1153" s="177">
        <v>4.0816326530612249E-2</v>
      </c>
      <c r="E1153" s="163" t="s">
        <v>8684</v>
      </c>
      <c r="F1153" s="163" t="s">
        <v>7812</v>
      </c>
    </row>
    <row r="1154" spans="1:6" x14ac:dyDescent="0.3">
      <c r="A1154" s="163" t="s">
        <v>8199</v>
      </c>
      <c r="B1154" s="167" t="s">
        <v>70</v>
      </c>
      <c r="C1154" s="163" t="s">
        <v>8719</v>
      </c>
      <c r="D1154" s="177">
        <v>0.2040816326530612</v>
      </c>
      <c r="E1154" s="163" t="s">
        <v>8684</v>
      </c>
      <c r="F1154" s="163"/>
    </row>
    <row r="1155" spans="1:6" x14ac:dyDescent="0.3">
      <c r="A1155" s="163" t="s">
        <v>8199</v>
      </c>
      <c r="B1155" s="167" t="s">
        <v>70</v>
      </c>
      <c r="C1155" s="163" t="s">
        <v>8721</v>
      </c>
      <c r="D1155" s="177">
        <v>5.1020408163265307E-2</v>
      </c>
      <c r="E1155" s="163" t="s">
        <v>8684</v>
      </c>
      <c r="F1155" s="163"/>
    </row>
    <row r="1156" spans="1:6" x14ac:dyDescent="0.3">
      <c r="A1156" s="163" t="s">
        <v>8199</v>
      </c>
      <c r="B1156" s="167" t="s">
        <v>70</v>
      </c>
      <c r="C1156" s="163" t="s">
        <v>8723</v>
      </c>
      <c r="D1156" s="177">
        <v>0.24489795918367349</v>
      </c>
      <c r="E1156" s="163" t="s">
        <v>8684</v>
      </c>
      <c r="F1156" s="163"/>
    </row>
    <row r="1157" spans="1:6" x14ac:dyDescent="0.3">
      <c r="A1157" s="163" t="s">
        <v>8199</v>
      </c>
      <c r="B1157" s="167" t="s">
        <v>70</v>
      </c>
      <c r="C1157" s="163" t="s">
        <v>8724</v>
      </c>
      <c r="D1157" s="177">
        <v>5.1020408163265307E-2</v>
      </c>
      <c r="E1157" s="163" t="s">
        <v>8684</v>
      </c>
      <c r="F1157" s="163"/>
    </row>
    <row r="1158" spans="1:6" x14ac:dyDescent="0.3">
      <c r="A1158" t="s">
        <v>8199</v>
      </c>
      <c r="B1158" s="149" t="s">
        <v>73</v>
      </c>
      <c r="C1158" t="s">
        <v>8735</v>
      </c>
      <c r="D1158" s="161">
        <v>0.16951219512195109</v>
      </c>
      <c r="E1158" t="s">
        <v>8684</v>
      </c>
    </row>
    <row r="1159" spans="1:6" x14ac:dyDescent="0.3">
      <c r="A1159" t="s">
        <v>8199</v>
      </c>
      <c r="B1159" s="149" t="s">
        <v>73</v>
      </c>
      <c r="C1159" t="s">
        <v>8710</v>
      </c>
      <c r="D1159" s="161">
        <v>0.2654471544715446</v>
      </c>
      <c r="E1159" t="s">
        <v>8684</v>
      </c>
      <c r="F1159" t="s">
        <v>7812</v>
      </c>
    </row>
    <row r="1160" spans="1:6" x14ac:dyDescent="0.3">
      <c r="A1160" t="s">
        <v>8199</v>
      </c>
      <c r="B1160" s="149" t="s">
        <v>73</v>
      </c>
      <c r="C1160" t="s">
        <v>8717</v>
      </c>
      <c r="D1160" s="161">
        <v>0.21910569105691041</v>
      </c>
      <c r="E1160" t="s">
        <v>8684</v>
      </c>
    </row>
    <row r="1161" spans="1:6" x14ac:dyDescent="0.3">
      <c r="A1161" t="s">
        <v>8199</v>
      </c>
      <c r="B1161" s="149" t="s">
        <v>73</v>
      </c>
      <c r="C1161" t="s">
        <v>8711</v>
      </c>
      <c r="D1161" s="161">
        <v>9.4715447154471499E-2</v>
      </c>
      <c r="E1161" t="s">
        <v>8684</v>
      </c>
    </row>
    <row r="1162" spans="1:6" x14ac:dyDescent="0.3">
      <c r="A1162" t="s">
        <v>8199</v>
      </c>
      <c r="B1162" s="149" t="s">
        <v>73</v>
      </c>
      <c r="C1162" t="s">
        <v>8712</v>
      </c>
      <c r="D1162" s="161">
        <v>0.25121951219512179</v>
      </c>
      <c r="E1162" t="s">
        <v>8684</v>
      </c>
    </row>
    <row r="1163" spans="1:6" x14ac:dyDescent="0.3">
      <c r="A1163" s="163" t="s">
        <v>8199</v>
      </c>
      <c r="B1163" s="167" t="s">
        <v>76</v>
      </c>
      <c r="C1163" s="163" t="s">
        <v>8734</v>
      </c>
      <c r="D1163" s="177">
        <v>5.1546391752577317E-2</v>
      </c>
      <c r="E1163" s="163" t="s">
        <v>8684</v>
      </c>
      <c r="F1163" s="163"/>
    </row>
    <row r="1164" spans="1:6" x14ac:dyDescent="0.3">
      <c r="A1164" s="163" t="s">
        <v>8199</v>
      </c>
      <c r="B1164" s="167" t="s">
        <v>76</v>
      </c>
      <c r="C1164" s="163" t="s">
        <v>8716</v>
      </c>
      <c r="D1164" s="177">
        <v>0.22680412371134021</v>
      </c>
      <c r="E1164" s="163" t="s">
        <v>8684</v>
      </c>
      <c r="F1164" s="163"/>
    </row>
    <row r="1165" spans="1:6" x14ac:dyDescent="0.3">
      <c r="A1165" s="163" t="s">
        <v>8199</v>
      </c>
      <c r="B1165" s="167" t="s">
        <v>76</v>
      </c>
      <c r="C1165" s="163" t="s">
        <v>8723</v>
      </c>
      <c r="D1165" s="177">
        <v>0.67010309278350522</v>
      </c>
      <c r="E1165" s="163" t="s">
        <v>8684</v>
      </c>
      <c r="F1165" s="163"/>
    </row>
    <row r="1166" spans="1:6" x14ac:dyDescent="0.3">
      <c r="A1166" s="163" t="s">
        <v>8199</v>
      </c>
      <c r="B1166" s="167" t="s">
        <v>76</v>
      </c>
      <c r="C1166" s="163" t="s">
        <v>8738</v>
      </c>
      <c r="D1166" s="177">
        <v>5.1546391752577317E-2</v>
      </c>
      <c r="E1166" s="163" t="s">
        <v>8684</v>
      </c>
      <c r="F1166" s="163"/>
    </row>
    <row r="1167" spans="1:6" x14ac:dyDescent="0.3">
      <c r="A1167" t="s">
        <v>8199</v>
      </c>
      <c r="B1167" s="149" t="s">
        <v>113</v>
      </c>
      <c r="C1167" t="s">
        <v>8734</v>
      </c>
      <c r="D1167" s="161">
        <v>0.15151515151515149</v>
      </c>
      <c r="E1167" t="s">
        <v>8684</v>
      </c>
    </row>
    <row r="1168" spans="1:6" x14ac:dyDescent="0.3">
      <c r="A1168" t="s">
        <v>8199</v>
      </c>
      <c r="B1168" s="149" t="s">
        <v>113</v>
      </c>
      <c r="C1168" t="s">
        <v>8723</v>
      </c>
      <c r="D1168" s="161">
        <v>0.60606060606060608</v>
      </c>
      <c r="E1168" t="s">
        <v>8684</v>
      </c>
    </row>
    <row r="1169" spans="1:6" x14ac:dyDescent="0.3">
      <c r="A1169" t="s">
        <v>8199</v>
      </c>
      <c r="B1169" s="149" t="s">
        <v>113</v>
      </c>
      <c r="C1169" t="s">
        <v>8727</v>
      </c>
      <c r="D1169" s="161">
        <v>9.0909090909090912E-2</v>
      </c>
      <c r="E1169" t="s">
        <v>8684</v>
      </c>
      <c r="F1169" t="s">
        <v>7812</v>
      </c>
    </row>
    <row r="1170" spans="1:6" x14ac:dyDescent="0.3">
      <c r="A1170" t="s">
        <v>8199</v>
      </c>
      <c r="B1170" s="149" t="s">
        <v>113</v>
      </c>
      <c r="C1170" t="s">
        <v>8738</v>
      </c>
      <c r="D1170" s="161">
        <v>0.10101010101010099</v>
      </c>
      <c r="E1170" t="s">
        <v>8684</v>
      </c>
    </row>
    <row r="1171" spans="1:6" x14ac:dyDescent="0.3">
      <c r="A1171" t="s">
        <v>8199</v>
      </c>
      <c r="B1171" s="149" t="s">
        <v>113</v>
      </c>
      <c r="C1171" t="s">
        <v>8743</v>
      </c>
      <c r="D1171" s="161">
        <v>5.0505050505050511E-2</v>
      </c>
      <c r="E1171" t="s">
        <v>8684</v>
      </c>
    </row>
    <row r="1172" spans="1:6" x14ac:dyDescent="0.3">
      <c r="A1172" s="163" t="s">
        <v>8199</v>
      </c>
      <c r="B1172" s="167" t="s">
        <v>8636</v>
      </c>
      <c r="C1172" s="163" t="s">
        <v>8710</v>
      </c>
      <c r="D1172" s="177">
        <v>0.1851851851851852</v>
      </c>
      <c r="E1172" s="163" t="s">
        <v>8684</v>
      </c>
      <c r="F1172" s="163" t="s">
        <v>7812</v>
      </c>
    </row>
    <row r="1173" spans="1:6" x14ac:dyDescent="0.3">
      <c r="A1173" s="163" t="s">
        <v>8199</v>
      </c>
      <c r="B1173" s="167" t="s">
        <v>8636</v>
      </c>
      <c r="C1173" s="163" t="s">
        <v>8711</v>
      </c>
      <c r="D1173" s="177">
        <v>7.4074074074074084E-2</v>
      </c>
      <c r="E1173" s="163" t="s">
        <v>8684</v>
      </c>
      <c r="F1173" s="163"/>
    </row>
    <row r="1174" spans="1:6" x14ac:dyDescent="0.3">
      <c r="A1174" s="163" t="s">
        <v>8199</v>
      </c>
      <c r="B1174" s="167" t="s">
        <v>8636</v>
      </c>
      <c r="C1174" s="163" t="s">
        <v>8712</v>
      </c>
      <c r="D1174" s="177">
        <v>0.1851851851851852</v>
      </c>
      <c r="E1174" s="163" t="s">
        <v>8684</v>
      </c>
      <c r="F1174" s="163"/>
    </row>
    <row r="1175" spans="1:6" x14ac:dyDescent="0.3">
      <c r="A1175" s="163" t="s">
        <v>8199</v>
      </c>
      <c r="B1175" s="167" t="s">
        <v>8636</v>
      </c>
      <c r="C1175" s="163" t="s">
        <v>8733</v>
      </c>
      <c r="D1175" s="177">
        <v>7.4074074074074084E-2</v>
      </c>
      <c r="E1175" s="163" t="s">
        <v>8684</v>
      </c>
      <c r="F1175" s="163"/>
    </row>
    <row r="1176" spans="1:6" x14ac:dyDescent="0.3">
      <c r="A1176" s="163" t="s">
        <v>8199</v>
      </c>
      <c r="B1176" s="167" t="s">
        <v>8636</v>
      </c>
      <c r="C1176" s="163" t="s">
        <v>8715</v>
      </c>
      <c r="D1176" s="177">
        <v>0.48148148148148162</v>
      </c>
      <c r="E1176" s="163" t="s">
        <v>8684</v>
      </c>
      <c r="F1176" s="163"/>
    </row>
    <row r="1177" spans="1:6" x14ac:dyDescent="0.3">
      <c r="A1177" t="s">
        <v>8665</v>
      </c>
      <c r="B1177" s="149" t="s">
        <v>67</v>
      </c>
      <c r="C1177" t="s">
        <v>8735</v>
      </c>
      <c r="D1177" s="161">
        <v>4.5967953769372211E-2</v>
      </c>
      <c r="E1177" t="s">
        <v>8684</v>
      </c>
    </row>
    <row r="1178" spans="1:6" x14ac:dyDescent="0.3">
      <c r="A1178" t="s">
        <v>8665</v>
      </c>
      <c r="B1178" s="149" t="s">
        <v>67</v>
      </c>
      <c r="C1178" t="s">
        <v>8717</v>
      </c>
      <c r="D1178" s="161">
        <v>6.9083267664827946E-2</v>
      </c>
      <c r="E1178" t="s">
        <v>8684</v>
      </c>
    </row>
    <row r="1179" spans="1:6" x14ac:dyDescent="0.3">
      <c r="A1179" t="s">
        <v>8665</v>
      </c>
      <c r="B1179" s="149" t="s">
        <v>67</v>
      </c>
      <c r="C1179" t="s">
        <v>8731</v>
      </c>
      <c r="D1179" s="161">
        <v>7.8802206461780933E-2</v>
      </c>
      <c r="E1179" t="s">
        <v>8684</v>
      </c>
    </row>
    <row r="1180" spans="1:6" x14ac:dyDescent="0.3">
      <c r="A1180" t="s">
        <v>8665</v>
      </c>
      <c r="B1180" s="149" t="s">
        <v>67</v>
      </c>
      <c r="C1180" t="s">
        <v>8715</v>
      </c>
      <c r="D1180" s="161">
        <v>0.80614657210401885</v>
      </c>
      <c r="E1180" t="s">
        <v>8684</v>
      </c>
    </row>
    <row r="1181" spans="1:6" x14ac:dyDescent="0.3">
      <c r="A1181" s="163" t="s">
        <v>8665</v>
      </c>
      <c r="B1181" s="167" t="s">
        <v>70</v>
      </c>
      <c r="C1181" s="163" t="s">
        <v>8734</v>
      </c>
      <c r="D1181" s="177">
        <v>0.1020408163265306</v>
      </c>
      <c r="E1181" s="163" t="s">
        <v>8684</v>
      </c>
      <c r="F1181" s="163"/>
    </row>
    <row r="1182" spans="1:6" x14ac:dyDescent="0.3">
      <c r="A1182" s="163" t="s">
        <v>8665</v>
      </c>
      <c r="B1182" s="167" t="s">
        <v>70</v>
      </c>
      <c r="C1182" s="163" t="s">
        <v>8716</v>
      </c>
      <c r="D1182" s="177">
        <v>0.25510204081632648</v>
      </c>
      <c r="E1182" s="163" t="s">
        <v>8684</v>
      </c>
      <c r="F1182" s="163"/>
    </row>
    <row r="1183" spans="1:6" x14ac:dyDescent="0.3">
      <c r="A1183" s="163" t="s">
        <v>8665</v>
      </c>
      <c r="B1183" s="167" t="s">
        <v>70</v>
      </c>
      <c r="C1183" s="163" t="s">
        <v>8717</v>
      </c>
      <c r="D1183" s="177">
        <v>5.1020408163265307E-2</v>
      </c>
      <c r="E1183" s="163" t="s">
        <v>8684</v>
      </c>
      <c r="F1183" s="163"/>
    </row>
    <row r="1184" spans="1:6" x14ac:dyDescent="0.3">
      <c r="A1184" s="163" t="s">
        <v>8665</v>
      </c>
      <c r="B1184" s="167" t="s">
        <v>70</v>
      </c>
      <c r="C1184" s="163" t="s">
        <v>8718</v>
      </c>
      <c r="D1184" s="177">
        <v>4.0816326530612249E-2</v>
      </c>
      <c r="E1184" s="163" t="s">
        <v>8684</v>
      </c>
      <c r="F1184" s="163" t="s">
        <v>7812</v>
      </c>
    </row>
    <row r="1185" spans="1:6" x14ac:dyDescent="0.3">
      <c r="A1185" s="163" t="s">
        <v>8665</v>
      </c>
      <c r="B1185" s="167" t="s">
        <v>70</v>
      </c>
      <c r="C1185" s="163" t="s">
        <v>8719</v>
      </c>
      <c r="D1185" s="177">
        <v>0.2040816326530612</v>
      </c>
      <c r="E1185" s="163" t="s">
        <v>8684</v>
      </c>
      <c r="F1185" s="163"/>
    </row>
    <row r="1186" spans="1:6" x14ac:dyDescent="0.3">
      <c r="A1186" s="163" t="s">
        <v>8665</v>
      </c>
      <c r="B1186" s="167" t="s">
        <v>70</v>
      </c>
      <c r="C1186" s="163" t="s">
        <v>8721</v>
      </c>
      <c r="D1186" s="177">
        <v>5.1020408163265307E-2</v>
      </c>
      <c r="E1186" s="163" t="s">
        <v>8684</v>
      </c>
      <c r="F1186" s="163"/>
    </row>
    <row r="1187" spans="1:6" x14ac:dyDescent="0.3">
      <c r="A1187" s="163" t="s">
        <v>8665</v>
      </c>
      <c r="B1187" s="167" t="s">
        <v>70</v>
      </c>
      <c r="C1187" s="163" t="s">
        <v>8723</v>
      </c>
      <c r="D1187" s="177">
        <v>0.24489795918367349</v>
      </c>
      <c r="E1187" s="163" t="s">
        <v>8684</v>
      </c>
      <c r="F1187" s="163"/>
    </row>
    <row r="1188" spans="1:6" x14ac:dyDescent="0.3">
      <c r="A1188" s="163" t="s">
        <v>8665</v>
      </c>
      <c r="B1188" s="167" t="s">
        <v>70</v>
      </c>
      <c r="C1188" s="163" t="s">
        <v>8724</v>
      </c>
      <c r="D1188" s="177">
        <v>5.1020408163265307E-2</v>
      </c>
      <c r="E1188" s="163" t="s">
        <v>8684</v>
      </c>
      <c r="F1188" s="163"/>
    </row>
    <row r="1189" spans="1:6" x14ac:dyDescent="0.3">
      <c r="A1189" t="s">
        <v>8665</v>
      </c>
      <c r="B1189" s="149" t="s">
        <v>73</v>
      </c>
      <c r="C1189" t="s">
        <v>8735</v>
      </c>
      <c r="D1189" s="161">
        <v>0.17807899041832209</v>
      </c>
      <c r="E1189" t="s">
        <v>8684</v>
      </c>
    </row>
    <row r="1190" spans="1:6" x14ac:dyDescent="0.3">
      <c r="A1190" t="s">
        <v>8665</v>
      </c>
      <c r="B1190" s="149" t="s">
        <v>73</v>
      </c>
      <c r="C1190" t="s">
        <v>8708</v>
      </c>
      <c r="D1190" s="161">
        <v>0.2138350081794812</v>
      </c>
      <c r="E1190" t="s">
        <v>8684</v>
      </c>
      <c r="F1190" t="s">
        <v>7812</v>
      </c>
    </row>
    <row r="1191" spans="1:6" x14ac:dyDescent="0.3">
      <c r="A1191" t="s">
        <v>8665</v>
      </c>
      <c r="B1191" s="149" t="s">
        <v>73</v>
      </c>
      <c r="C1191" t="s">
        <v>8710</v>
      </c>
      <c r="D1191" s="161">
        <v>0.27506426735218509</v>
      </c>
      <c r="E1191" t="s">
        <v>8684</v>
      </c>
      <c r="F1191" t="s">
        <v>7812</v>
      </c>
    </row>
    <row r="1192" spans="1:6" x14ac:dyDescent="0.3">
      <c r="A1192" t="s">
        <v>8665</v>
      </c>
      <c r="B1192" s="149" t="s">
        <v>73</v>
      </c>
      <c r="C1192" t="s">
        <v>8717</v>
      </c>
      <c r="D1192" s="161">
        <v>0.2107969151670952</v>
      </c>
      <c r="E1192" t="s">
        <v>8684</v>
      </c>
    </row>
    <row r="1193" spans="1:6" x14ac:dyDescent="0.3">
      <c r="A1193" t="s">
        <v>8665</v>
      </c>
      <c r="B1193" s="149" t="s">
        <v>73</v>
      </c>
      <c r="C1193" t="s">
        <v>8712</v>
      </c>
      <c r="D1193" s="161">
        <v>0.1222248188829166</v>
      </c>
      <c r="E1193" t="s">
        <v>8684</v>
      </c>
    </row>
    <row r="1194" spans="1:6" x14ac:dyDescent="0.3">
      <c r="A1194" s="163" t="s">
        <v>8665</v>
      </c>
      <c r="B1194" s="167" t="s">
        <v>76</v>
      </c>
      <c r="C1194" s="163" t="s">
        <v>8734</v>
      </c>
      <c r="D1194" s="177">
        <v>0.25510204081632648</v>
      </c>
      <c r="E1194" s="163" t="s">
        <v>8684</v>
      </c>
      <c r="F1194" s="163"/>
    </row>
    <row r="1195" spans="1:6" x14ac:dyDescent="0.3">
      <c r="A1195" s="163" t="s">
        <v>8665</v>
      </c>
      <c r="B1195" s="167" t="s">
        <v>76</v>
      </c>
      <c r="C1195" s="163" t="s">
        <v>8719</v>
      </c>
      <c r="D1195" s="177">
        <v>0.46938775510204078</v>
      </c>
      <c r="E1195" s="163" t="s">
        <v>8684</v>
      </c>
      <c r="F1195" s="163"/>
    </row>
    <row r="1196" spans="1:6" x14ac:dyDescent="0.3">
      <c r="A1196" s="163" t="s">
        <v>8665</v>
      </c>
      <c r="B1196" s="167" t="s">
        <v>76</v>
      </c>
      <c r="C1196" s="163" t="s">
        <v>8722</v>
      </c>
      <c r="D1196" s="177">
        <v>0.15306122448979589</v>
      </c>
      <c r="E1196" s="163" t="s">
        <v>8684</v>
      </c>
      <c r="F1196" s="163"/>
    </row>
    <row r="1197" spans="1:6" x14ac:dyDescent="0.3">
      <c r="A1197" s="163" t="s">
        <v>8665</v>
      </c>
      <c r="B1197" s="167" t="s">
        <v>76</v>
      </c>
      <c r="C1197" s="163" t="s">
        <v>8723</v>
      </c>
      <c r="D1197" s="177">
        <v>0.1224489795918367</v>
      </c>
      <c r="E1197" s="163" t="s">
        <v>8684</v>
      </c>
      <c r="F1197" s="163"/>
    </row>
    <row r="1198" spans="1:6" x14ac:dyDescent="0.3">
      <c r="A1198" t="s">
        <v>8665</v>
      </c>
      <c r="B1198" s="149" t="s">
        <v>113</v>
      </c>
      <c r="C1198" t="s">
        <v>8734</v>
      </c>
      <c r="D1198" s="161">
        <v>0.29292929292929287</v>
      </c>
      <c r="E1198" t="s">
        <v>8684</v>
      </c>
    </row>
    <row r="1199" spans="1:6" x14ac:dyDescent="0.3">
      <c r="A1199" t="s">
        <v>8665</v>
      </c>
      <c r="B1199" s="149" t="s">
        <v>113</v>
      </c>
      <c r="C1199" t="s">
        <v>8719</v>
      </c>
      <c r="D1199" s="161">
        <v>0.33333333333333343</v>
      </c>
      <c r="E1199" t="s">
        <v>8684</v>
      </c>
    </row>
    <row r="1200" spans="1:6" x14ac:dyDescent="0.3">
      <c r="A1200" t="s">
        <v>8665</v>
      </c>
      <c r="B1200" s="149" t="s">
        <v>113</v>
      </c>
      <c r="C1200" t="s">
        <v>8723</v>
      </c>
      <c r="D1200" s="161">
        <v>0.30303030303030298</v>
      </c>
      <c r="E1200" t="s">
        <v>8684</v>
      </c>
    </row>
    <row r="1201" spans="1:6" x14ac:dyDescent="0.3">
      <c r="A1201" t="s">
        <v>8665</v>
      </c>
      <c r="B1201" s="149" t="s">
        <v>113</v>
      </c>
      <c r="C1201" t="s">
        <v>8727</v>
      </c>
      <c r="D1201" s="161">
        <v>7.0707070707070718E-2</v>
      </c>
      <c r="E1201" t="s">
        <v>8684</v>
      </c>
      <c r="F1201" t="s">
        <v>7812</v>
      </c>
    </row>
    <row r="1202" spans="1:6" x14ac:dyDescent="0.3">
      <c r="A1202" s="163" t="s">
        <v>8665</v>
      </c>
      <c r="B1202" s="167" t="s">
        <v>8636</v>
      </c>
      <c r="C1202" s="163" t="s">
        <v>8736</v>
      </c>
      <c r="D1202" s="177">
        <v>6.0666666666666667E-2</v>
      </c>
      <c r="E1202" s="163" t="s">
        <v>8684</v>
      </c>
      <c r="F1202" s="163"/>
    </row>
    <row r="1203" spans="1:6" x14ac:dyDescent="0.3">
      <c r="A1203" s="163" t="s">
        <v>8665</v>
      </c>
      <c r="B1203" s="167" t="s">
        <v>8636</v>
      </c>
      <c r="C1203" s="163" t="s">
        <v>8716</v>
      </c>
      <c r="D1203" s="177">
        <v>6.0666666666666667E-2</v>
      </c>
      <c r="E1203" s="163" t="s">
        <v>8684</v>
      </c>
      <c r="F1203" s="163"/>
    </row>
    <row r="1204" spans="1:6" x14ac:dyDescent="0.3">
      <c r="A1204" s="163" t="s">
        <v>8665</v>
      </c>
      <c r="B1204" s="167" t="s">
        <v>8636</v>
      </c>
      <c r="C1204" s="163" t="s">
        <v>8710</v>
      </c>
      <c r="D1204" s="177">
        <v>2.6666666666666668E-2</v>
      </c>
      <c r="E1204" s="163" t="s">
        <v>8684</v>
      </c>
      <c r="F1204" s="163" t="s">
        <v>7812</v>
      </c>
    </row>
    <row r="1205" spans="1:6" x14ac:dyDescent="0.3">
      <c r="A1205" s="163" t="s">
        <v>8665</v>
      </c>
      <c r="B1205" s="167" t="s">
        <v>8636</v>
      </c>
      <c r="C1205" s="163" t="s">
        <v>8717</v>
      </c>
      <c r="D1205" s="177">
        <v>4.933333333333334E-2</v>
      </c>
      <c r="E1205" s="163" t="s">
        <v>8684</v>
      </c>
      <c r="F1205" s="163"/>
    </row>
    <row r="1206" spans="1:6" x14ac:dyDescent="0.3">
      <c r="A1206" s="163" t="s">
        <v>8665</v>
      </c>
      <c r="B1206" s="167" t="s">
        <v>8636</v>
      </c>
      <c r="C1206" s="163" t="s">
        <v>8731</v>
      </c>
      <c r="D1206" s="177">
        <v>0.1866666666666667</v>
      </c>
      <c r="E1206" s="163" t="s">
        <v>8684</v>
      </c>
      <c r="F1206" s="163"/>
    </row>
    <row r="1207" spans="1:6" x14ac:dyDescent="0.3">
      <c r="A1207" s="163" t="s">
        <v>8665</v>
      </c>
      <c r="B1207" s="167" t="s">
        <v>8636</v>
      </c>
      <c r="C1207" s="163" t="s">
        <v>8732</v>
      </c>
      <c r="D1207" s="177">
        <v>9.3333333333333351E-2</v>
      </c>
      <c r="E1207" s="163" t="s">
        <v>8684</v>
      </c>
      <c r="F1207" s="163"/>
    </row>
    <row r="1208" spans="1:6" x14ac:dyDescent="0.3">
      <c r="A1208" s="163" t="s">
        <v>8665</v>
      </c>
      <c r="B1208" s="167" t="s">
        <v>8636</v>
      </c>
      <c r="C1208" s="163" t="s">
        <v>8737</v>
      </c>
      <c r="D1208" s="177">
        <v>5.6000000000000008E-2</v>
      </c>
      <c r="E1208" s="163" t="s">
        <v>8684</v>
      </c>
      <c r="F1208" s="163"/>
    </row>
    <row r="1209" spans="1:6" x14ac:dyDescent="0.3">
      <c r="A1209" s="163" t="s">
        <v>8665</v>
      </c>
      <c r="B1209" s="167" t="s">
        <v>8636</v>
      </c>
      <c r="C1209" s="163" t="s">
        <v>8715</v>
      </c>
      <c r="D1209" s="177">
        <v>0.46666666666666667</v>
      </c>
      <c r="E1209" s="163" t="s">
        <v>8684</v>
      </c>
      <c r="F1209" s="163"/>
    </row>
    <row r="1210" spans="1:6" x14ac:dyDescent="0.3">
      <c r="A1210" t="s">
        <v>8211</v>
      </c>
      <c r="B1210" s="149" t="s">
        <v>67</v>
      </c>
      <c r="C1210" t="s">
        <v>8736</v>
      </c>
      <c r="D1210" s="161">
        <v>2.1187836205950161E-2</v>
      </c>
      <c r="E1210" t="s">
        <v>8684</v>
      </c>
    </row>
    <row r="1211" spans="1:6" x14ac:dyDescent="0.3">
      <c r="A1211" t="s">
        <v>8211</v>
      </c>
      <c r="B1211" s="149" t="s">
        <v>67</v>
      </c>
      <c r="C1211" t="s">
        <v>8728</v>
      </c>
      <c r="D1211" s="161">
        <v>4.7864749149193107E-2</v>
      </c>
      <c r="E1211" t="s">
        <v>8684</v>
      </c>
      <c r="F1211" t="s">
        <v>7812</v>
      </c>
    </row>
    <row r="1212" spans="1:6" x14ac:dyDescent="0.3">
      <c r="A1212" t="s">
        <v>8211</v>
      </c>
      <c r="B1212" s="149" t="s">
        <v>67</v>
      </c>
      <c r="C1212" t="s">
        <v>8729</v>
      </c>
      <c r="D1212" s="161">
        <v>9.4961027555165237E-2</v>
      </c>
      <c r="E1212" t="s">
        <v>8684</v>
      </c>
      <c r="F1212" t="s">
        <v>7812</v>
      </c>
    </row>
    <row r="1213" spans="1:6" x14ac:dyDescent="0.3">
      <c r="A1213" t="s">
        <v>8211</v>
      </c>
      <c r="B1213" s="149" t="s">
        <v>67</v>
      </c>
      <c r="C1213" t="s">
        <v>8730</v>
      </c>
      <c r="D1213" s="161">
        <v>9.1338236908551987E-2</v>
      </c>
      <c r="E1213" t="s">
        <v>8684</v>
      </c>
      <c r="F1213" t="s">
        <v>7812</v>
      </c>
    </row>
    <row r="1214" spans="1:6" x14ac:dyDescent="0.3">
      <c r="A1214" t="s">
        <v>8211</v>
      </c>
      <c r="B1214" s="149" t="s">
        <v>67</v>
      </c>
      <c r="C1214" t="s">
        <v>8710</v>
      </c>
      <c r="D1214" s="161">
        <v>3.2056208145789883E-2</v>
      </c>
      <c r="E1214" t="s">
        <v>8684</v>
      </c>
      <c r="F1214" t="s">
        <v>7812</v>
      </c>
    </row>
    <row r="1215" spans="1:6" x14ac:dyDescent="0.3">
      <c r="A1215" t="s">
        <v>8211</v>
      </c>
      <c r="B1215" s="149" t="s">
        <v>67</v>
      </c>
      <c r="C1215" t="s">
        <v>8717</v>
      </c>
      <c r="D1215" s="161">
        <v>2.0968273136458451E-2</v>
      </c>
      <c r="E1215" t="s">
        <v>8684</v>
      </c>
    </row>
    <row r="1216" spans="1:6" x14ac:dyDescent="0.3">
      <c r="A1216" t="s">
        <v>8211</v>
      </c>
      <c r="B1216" s="149" t="s">
        <v>67</v>
      </c>
      <c r="C1216" t="s">
        <v>8711</v>
      </c>
      <c r="D1216" s="161">
        <v>0.19200790427050171</v>
      </c>
      <c r="E1216" t="s">
        <v>8684</v>
      </c>
    </row>
    <row r="1217" spans="1:6" x14ac:dyDescent="0.3">
      <c r="A1217" t="s">
        <v>8211</v>
      </c>
      <c r="B1217" s="149" t="s">
        <v>67</v>
      </c>
      <c r="C1217" t="s">
        <v>8712</v>
      </c>
      <c r="D1217" s="161">
        <v>6.6088483917005156E-2</v>
      </c>
      <c r="E1217" t="s">
        <v>8684</v>
      </c>
    </row>
    <row r="1218" spans="1:6" x14ac:dyDescent="0.3">
      <c r="A1218" t="s">
        <v>8211</v>
      </c>
      <c r="B1218" s="149" t="s">
        <v>67</v>
      </c>
      <c r="C1218" t="s">
        <v>8731</v>
      </c>
      <c r="D1218" s="161">
        <v>8.2336151059391821E-2</v>
      </c>
      <c r="E1218" t="s">
        <v>8684</v>
      </c>
    </row>
    <row r="1219" spans="1:6" x14ac:dyDescent="0.3">
      <c r="A1219" t="s">
        <v>8211</v>
      </c>
      <c r="B1219" s="149" t="s">
        <v>67</v>
      </c>
      <c r="C1219" t="s">
        <v>8713</v>
      </c>
      <c r="D1219" s="161">
        <v>6.6088483917005156E-2</v>
      </c>
      <c r="E1219" t="s">
        <v>8684</v>
      </c>
    </row>
    <row r="1220" spans="1:6" x14ac:dyDescent="0.3">
      <c r="A1220" t="s">
        <v>8211</v>
      </c>
      <c r="B1220" s="149" t="s">
        <v>67</v>
      </c>
      <c r="C1220" t="s">
        <v>8732</v>
      </c>
      <c r="D1220" s="161">
        <v>3.2934460423756723E-2</v>
      </c>
      <c r="E1220" t="s">
        <v>8684</v>
      </c>
    </row>
    <row r="1221" spans="1:6" x14ac:dyDescent="0.3">
      <c r="A1221" t="s">
        <v>8211</v>
      </c>
      <c r="B1221" s="149" t="s">
        <v>67</v>
      </c>
      <c r="C1221" t="s">
        <v>7909</v>
      </c>
      <c r="D1221" s="161">
        <v>5.9830936436491393E-2</v>
      </c>
      <c r="E1221" t="s">
        <v>8684</v>
      </c>
    </row>
    <row r="1222" spans="1:6" x14ac:dyDescent="0.3">
      <c r="A1222" t="s">
        <v>8211</v>
      </c>
      <c r="B1222" s="149" t="s">
        <v>67</v>
      </c>
      <c r="C1222" t="s">
        <v>8733</v>
      </c>
      <c r="D1222" s="161">
        <v>2.5469316061038531E-2</v>
      </c>
      <c r="E1222" t="s">
        <v>8684</v>
      </c>
    </row>
    <row r="1223" spans="1:6" x14ac:dyDescent="0.3">
      <c r="A1223" t="s">
        <v>8211</v>
      </c>
      <c r="B1223" s="149" t="s">
        <v>67</v>
      </c>
      <c r="C1223" t="s">
        <v>8714</v>
      </c>
      <c r="D1223" s="161">
        <v>0.10088923043144141</v>
      </c>
      <c r="E1223" t="s">
        <v>8684</v>
      </c>
    </row>
    <row r="1224" spans="1:6" x14ac:dyDescent="0.3">
      <c r="A1224" t="s">
        <v>8211</v>
      </c>
      <c r="B1224" s="149" t="s">
        <v>67</v>
      </c>
      <c r="C1224" t="s">
        <v>8715</v>
      </c>
      <c r="D1224" s="161">
        <v>6.5868920847513446E-2</v>
      </c>
      <c r="E1224" t="s">
        <v>8684</v>
      </c>
    </row>
    <row r="1225" spans="1:6" x14ac:dyDescent="0.3">
      <c r="A1225" s="163" t="s">
        <v>8211</v>
      </c>
      <c r="B1225" s="167" t="s">
        <v>70</v>
      </c>
      <c r="C1225" s="163" t="s">
        <v>8734</v>
      </c>
      <c r="D1225" s="177">
        <v>1.122181436811746E-2</v>
      </c>
      <c r="E1225" s="163" t="s">
        <v>8684</v>
      </c>
      <c r="F1225" s="163"/>
    </row>
    <row r="1226" spans="1:6" x14ac:dyDescent="0.3">
      <c r="A1226" s="163" t="s">
        <v>8211</v>
      </c>
      <c r="B1226" s="167" t="s">
        <v>70</v>
      </c>
      <c r="C1226" s="163" t="s">
        <v>8716</v>
      </c>
      <c r="D1226" s="177">
        <v>5.055060304142632E-2</v>
      </c>
      <c r="E1226" s="163" t="s">
        <v>8684</v>
      </c>
      <c r="F1226" s="163"/>
    </row>
    <row r="1227" spans="1:6" x14ac:dyDescent="0.3">
      <c r="A1227" s="163" t="s">
        <v>8211</v>
      </c>
      <c r="B1227" s="167" t="s">
        <v>70</v>
      </c>
      <c r="C1227" s="163" t="s">
        <v>8739</v>
      </c>
      <c r="D1227" s="177">
        <v>1.4368117461982169E-2</v>
      </c>
      <c r="E1227" s="163" t="s">
        <v>8684</v>
      </c>
      <c r="F1227" s="163" t="s">
        <v>7812</v>
      </c>
    </row>
    <row r="1228" spans="1:6" x14ac:dyDescent="0.3">
      <c r="A1228" s="163" t="s">
        <v>8211</v>
      </c>
      <c r="B1228" s="167" t="s">
        <v>70</v>
      </c>
      <c r="C1228" s="163" t="s">
        <v>8730</v>
      </c>
      <c r="D1228" s="177">
        <v>5.7577346617724179E-2</v>
      </c>
      <c r="E1228" s="163" t="s">
        <v>8684</v>
      </c>
      <c r="F1228" s="163" t="s">
        <v>7812</v>
      </c>
    </row>
    <row r="1229" spans="1:6" x14ac:dyDescent="0.3">
      <c r="A1229" s="163" t="s">
        <v>8211</v>
      </c>
      <c r="B1229" s="167" t="s">
        <v>70</v>
      </c>
      <c r="C1229" s="163" t="s">
        <v>8717</v>
      </c>
      <c r="D1229" s="177">
        <v>3.9748295752490823E-2</v>
      </c>
      <c r="E1229" s="163" t="s">
        <v>8684</v>
      </c>
      <c r="F1229" s="163"/>
    </row>
    <row r="1230" spans="1:6" x14ac:dyDescent="0.3">
      <c r="A1230" s="163" t="s">
        <v>8211</v>
      </c>
      <c r="B1230" s="167" t="s">
        <v>70</v>
      </c>
      <c r="C1230" s="163" t="s">
        <v>8718</v>
      </c>
      <c r="D1230" s="177">
        <v>3.1463030938647087E-2</v>
      </c>
      <c r="E1230" s="163" t="s">
        <v>8684</v>
      </c>
      <c r="F1230" s="163" t="s">
        <v>7812</v>
      </c>
    </row>
    <row r="1231" spans="1:6" x14ac:dyDescent="0.3">
      <c r="A1231" s="163" t="s">
        <v>8211</v>
      </c>
      <c r="B1231" s="167" t="s">
        <v>70</v>
      </c>
      <c r="C1231" s="163" t="s">
        <v>8719</v>
      </c>
      <c r="D1231" s="177">
        <v>0.21279496591504979</v>
      </c>
      <c r="E1231" s="163" t="s">
        <v>8684</v>
      </c>
      <c r="F1231" s="163"/>
    </row>
    <row r="1232" spans="1:6" x14ac:dyDescent="0.3">
      <c r="A1232" s="163" t="s">
        <v>8211</v>
      </c>
      <c r="B1232" s="167" t="s">
        <v>70</v>
      </c>
      <c r="C1232" s="163" t="s">
        <v>8720</v>
      </c>
      <c r="D1232" s="177">
        <v>0.15731515469323551</v>
      </c>
      <c r="E1232" s="163" t="s">
        <v>8684</v>
      </c>
      <c r="F1232" s="163"/>
    </row>
    <row r="1233" spans="1:6" x14ac:dyDescent="0.3">
      <c r="A1233" s="163" t="s">
        <v>8211</v>
      </c>
      <c r="B1233" s="167" t="s">
        <v>70</v>
      </c>
      <c r="C1233" s="163" t="s">
        <v>8721</v>
      </c>
      <c r="D1233" s="177">
        <v>0.118930256948086</v>
      </c>
      <c r="E1233" s="163" t="s">
        <v>8684</v>
      </c>
      <c r="F1233" s="163"/>
    </row>
    <row r="1234" spans="1:6" x14ac:dyDescent="0.3">
      <c r="A1234" s="163" t="s">
        <v>8211</v>
      </c>
      <c r="B1234" s="167" t="s">
        <v>70</v>
      </c>
      <c r="C1234" s="163" t="s">
        <v>8722</v>
      </c>
      <c r="D1234" s="177">
        <v>0.1179863660199266</v>
      </c>
      <c r="E1234" s="163" t="s">
        <v>8684</v>
      </c>
      <c r="F1234" s="163"/>
    </row>
    <row r="1235" spans="1:6" x14ac:dyDescent="0.3">
      <c r="A1235" s="163" t="s">
        <v>8211</v>
      </c>
      <c r="B1235" s="167" t="s">
        <v>70</v>
      </c>
      <c r="C1235" s="163" t="s">
        <v>7909</v>
      </c>
      <c r="D1235" s="177">
        <v>3.9328788673308863E-2</v>
      </c>
      <c r="E1235" s="163" t="s">
        <v>8684</v>
      </c>
      <c r="F1235" s="163"/>
    </row>
    <row r="1236" spans="1:6" x14ac:dyDescent="0.3">
      <c r="A1236" s="163" t="s">
        <v>8211</v>
      </c>
      <c r="B1236" s="167" t="s">
        <v>70</v>
      </c>
      <c r="C1236" s="163" t="s">
        <v>8724</v>
      </c>
      <c r="D1236" s="177">
        <v>0.13277399056109071</v>
      </c>
      <c r="E1236" s="163" t="s">
        <v>8684</v>
      </c>
      <c r="F1236" s="163"/>
    </row>
    <row r="1237" spans="1:6" x14ac:dyDescent="0.3">
      <c r="A1237" s="163" t="s">
        <v>8211</v>
      </c>
      <c r="B1237" s="167" t="s">
        <v>70</v>
      </c>
      <c r="C1237" s="163" t="s">
        <v>8741</v>
      </c>
      <c r="D1237" s="177">
        <v>1.573151546932354E-2</v>
      </c>
      <c r="E1237" s="163" t="s">
        <v>8684</v>
      </c>
      <c r="F1237" s="163"/>
    </row>
    <row r="1238" spans="1:6" x14ac:dyDescent="0.3">
      <c r="A1238" t="s">
        <v>8211</v>
      </c>
      <c r="B1238" s="149" t="s">
        <v>73</v>
      </c>
      <c r="C1238" t="s">
        <v>8728</v>
      </c>
      <c r="D1238" s="161">
        <v>5.0864143513454391E-2</v>
      </c>
      <c r="E1238" t="s">
        <v>8684</v>
      </c>
      <c r="F1238" t="s">
        <v>7812</v>
      </c>
    </row>
    <row r="1239" spans="1:6" x14ac:dyDescent="0.3">
      <c r="A1239" t="s">
        <v>8211</v>
      </c>
      <c r="B1239" s="149" t="s">
        <v>73</v>
      </c>
      <c r="C1239" t="s">
        <v>8729</v>
      </c>
      <c r="D1239" s="161">
        <v>0.1009625902428353</v>
      </c>
      <c r="E1239" t="s">
        <v>8684</v>
      </c>
      <c r="F1239" t="s">
        <v>7812</v>
      </c>
    </row>
    <row r="1240" spans="1:6" x14ac:dyDescent="0.3">
      <c r="A1240" t="s">
        <v>8211</v>
      </c>
      <c r="B1240" s="149" t="s">
        <v>73</v>
      </c>
      <c r="C1240" t="s">
        <v>8730</v>
      </c>
      <c r="D1240" s="161">
        <v>9.7134106322467731E-2</v>
      </c>
      <c r="E1240" t="s">
        <v>8684</v>
      </c>
      <c r="F1240" t="s">
        <v>7812</v>
      </c>
    </row>
    <row r="1241" spans="1:6" x14ac:dyDescent="0.3">
      <c r="A1241" t="s">
        <v>8211</v>
      </c>
      <c r="B1241" s="149" t="s">
        <v>73</v>
      </c>
      <c r="C1241" t="s">
        <v>8710</v>
      </c>
      <c r="D1241" s="161">
        <v>3.4128199518704883E-2</v>
      </c>
      <c r="E1241" t="s">
        <v>8684</v>
      </c>
      <c r="F1241" t="s">
        <v>7812</v>
      </c>
    </row>
    <row r="1242" spans="1:6" x14ac:dyDescent="0.3">
      <c r="A1242" t="s">
        <v>8211</v>
      </c>
      <c r="B1242" s="149" t="s">
        <v>73</v>
      </c>
      <c r="C1242" t="s">
        <v>8717</v>
      </c>
      <c r="D1242" s="161">
        <v>2.5486764384161011E-2</v>
      </c>
      <c r="E1242" t="s">
        <v>8684</v>
      </c>
    </row>
    <row r="1243" spans="1:6" x14ac:dyDescent="0.3">
      <c r="A1243" t="s">
        <v>8211</v>
      </c>
      <c r="B1243" s="149" t="s">
        <v>73</v>
      </c>
      <c r="C1243" t="s">
        <v>8711</v>
      </c>
      <c r="D1243" s="161">
        <v>0.2041128855830234</v>
      </c>
      <c r="E1243" t="s">
        <v>8684</v>
      </c>
    </row>
    <row r="1244" spans="1:6" x14ac:dyDescent="0.3">
      <c r="A1244" t="s">
        <v>8211</v>
      </c>
      <c r="B1244" s="149" t="s">
        <v>73</v>
      </c>
      <c r="C1244" t="s">
        <v>8712</v>
      </c>
      <c r="D1244" s="161">
        <v>7.022533362502735E-2</v>
      </c>
      <c r="E1244" t="s">
        <v>8684</v>
      </c>
    </row>
    <row r="1245" spans="1:6" x14ac:dyDescent="0.3">
      <c r="A1245" t="s">
        <v>8211</v>
      </c>
      <c r="B1245" s="149" t="s">
        <v>73</v>
      </c>
      <c r="C1245" t="s">
        <v>8713</v>
      </c>
      <c r="D1245" s="161">
        <v>7.022533362502735E-2</v>
      </c>
      <c r="E1245" t="s">
        <v>8684</v>
      </c>
    </row>
    <row r="1246" spans="1:6" x14ac:dyDescent="0.3">
      <c r="A1246" t="s">
        <v>8211</v>
      </c>
      <c r="B1246" s="149" t="s">
        <v>73</v>
      </c>
      <c r="C1246" t="s">
        <v>7909</v>
      </c>
      <c r="D1246" s="161">
        <v>0.1191205425508642</v>
      </c>
      <c r="E1246" t="s">
        <v>8684</v>
      </c>
    </row>
    <row r="1247" spans="1:6" x14ac:dyDescent="0.3">
      <c r="A1247" t="s">
        <v>8211</v>
      </c>
      <c r="B1247" s="149" t="s">
        <v>73</v>
      </c>
      <c r="C1247" t="s">
        <v>8733</v>
      </c>
      <c r="D1247" s="161">
        <v>5.0754758258586739E-2</v>
      </c>
      <c r="E1247" t="s">
        <v>8684</v>
      </c>
    </row>
    <row r="1248" spans="1:6" x14ac:dyDescent="0.3">
      <c r="A1248" t="s">
        <v>8211</v>
      </c>
      <c r="B1248" s="149" t="s">
        <v>73</v>
      </c>
      <c r="C1248" t="s">
        <v>8714</v>
      </c>
      <c r="D1248" s="161">
        <v>0.1073069350251586</v>
      </c>
      <c r="E1248" t="s">
        <v>8684</v>
      </c>
    </row>
    <row r="1249" spans="1:6" x14ac:dyDescent="0.3">
      <c r="A1249" t="s">
        <v>8211</v>
      </c>
      <c r="B1249" s="149" t="s">
        <v>73</v>
      </c>
      <c r="C1249" t="s">
        <v>8715</v>
      </c>
      <c r="D1249" s="161">
        <v>7.0006563115292061E-2</v>
      </c>
      <c r="E1249" t="s">
        <v>8684</v>
      </c>
    </row>
    <row r="1250" spans="1:6" x14ac:dyDescent="0.3">
      <c r="A1250" s="163" t="s">
        <v>8211</v>
      </c>
      <c r="B1250" s="167" t="s">
        <v>76</v>
      </c>
      <c r="C1250" s="163" t="s">
        <v>8725</v>
      </c>
      <c r="D1250" s="177">
        <v>2.0833333333333339E-2</v>
      </c>
      <c r="E1250" s="163" t="s">
        <v>8684</v>
      </c>
      <c r="F1250" s="163"/>
    </row>
    <row r="1251" spans="1:6" x14ac:dyDescent="0.3">
      <c r="A1251" s="163" t="s">
        <v>8211</v>
      </c>
      <c r="B1251" s="167" t="s">
        <v>76</v>
      </c>
      <c r="C1251" s="163" t="s">
        <v>8716</v>
      </c>
      <c r="D1251" s="177">
        <v>0.23958333333333329</v>
      </c>
      <c r="E1251" s="163" t="s">
        <v>8684</v>
      </c>
      <c r="F1251" s="163"/>
    </row>
    <row r="1252" spans="1:6" x14ac:dyDescent="0.3">
      <c r="A1252" s="163" t="s">
        <v>8211</v>
      </c>
      <c r="B1252" s="167" t="s">
        <v>76</v>
      </c>
      <c r="C1252" s="163" t="s">
        <v>8726</v>
      </c>
      <c r="D1252" s="177">
        <v>5.2083333333333343E-2</v>
      </c>
      <c r="E1252" s="163" t="s">
        <v>8684</v>
      </c>
      <c r="F1252" s="163"/>
    </row>
    <row r="1253" spans="1:6" x14ac:dyDescent="0.3">
      <c r="A1253" s="163" t="s">
        <v>8211</v>
      </c>
      <c r="B1253" s="167" t="s">
        <v>76</v>
      </c>
      <c r="C1253" s="163" t="s">
        <v>8719</v>
      </c>
      <c r="D1253" s="177">
        <v>0.40625000000000011</v>
      </c>
      <c r="E1253" s="163" t="s">
        <v>8684</v>
      </c>
      <c r="F1253" s="163"/>
    </row>
    <row r="1254" spans="1:6" x14ac:dyDescent="0.3">
      <c r="A1254" s="163" t="s">
        <v>8211</v>
      </c>
      <c r="B1254" s="167" t="s">
        <v>76</v>
      </c>
      <c r="C1254" s="163" t="s">
        <v>8722</v>
      </c>
      <c r="D1254" s="177">
        <v>9.375E-2</v>
      </c>
      <c r="E1254" s="163" t="s">
        <v>8684</v>
      </c>
      <c r="F1254" s="163"/>
    </row>
    <row r="1255" spans="1:6" x14ac:dyDescent="0.3">
      <c r="A1255" s="163" t="s">
        <v>8211</v>
      </c>
      <c r="B1255" s="167" t="s">
        <v>76</v>
      </c>
      <c r="C1255" s="163" t="s">
        <v>8723</v>
      </c>
      <c r="D1255" s="177">
        <v>0.1875</v>
      </c>
      <c r="E1255" s="163" t="s">
        <v>8684</v>
      </c>
      <c r="F1255" s="163"/>
    </row>
    <row r="1256" spans="1:6" x14ac:dyDescent="0.3">
      <c r="A1256" t="s">
        <v>8211</v>
      </c>
      <c r="B1256" s="149" t="s">
        <v>8636</v>
      </c>
      <c r="C1256" t="s">
        <v>8728</v>
      </c>
      <c r="D1256" s="161">
        <v>5.1666666666666673E-2</v>
      </c>
      <c r="E1256" t="s">
        <v>8684</v>
      </c>
      <c r="F1256" t="s">
        <v>7812</v>
      </c>
    </row>
    <row r="1257" spans="1:6" x14ac:dyDescent="0.3">
      <c r="A1257" t="s">
        <v>8211</v>
      </c>
      <c r="B1257" s="149" t="s">
        <v>8636</v>
      </c>
      <c r="C1257" t="s">
        <v>8729</v>
      </c>
      <c r="D1257" s="161">
        <v>0.10255555555555559</v>
      </c>
      <c r="E1257" t="s">
        <v>8684</v>
      </c>
      <c r="F1257" t="s">
        <v>7812</v>
      </c>
    </row>
    <row r="1258" spans="1:6" x14ac:dyDescent="0.3">
      <c r="A1258" t="s">
        <v>8211</v>
      </c>
      <c r="B1258" s="149" t="s">
        <v>8636</v>
      </c>
      <c r="C1258" t="s">
        <v>8730</v>
      </c>
      <c r="D1258" s="161">
        <v>9.8666666666666666E-2</v>
      </c>
      <c r="E1258" t="s">
        <v>8684</v>
      </c>
      <c r="F1258" t="s">
        <v>7812</v>
      </c>
    </row>
    <row r="1259" spans="1:6" x14ac:dyDescent="0.3">
      <c r="A1259" t="s">
        <v>8211</v>
      </c>
      <c r="B1259" s="149" t="s">
        <v>8636</v>
      </c>
      <c r="C1259" t="s">
        <v>8710</v>
      </c>
      <c r="D1259" s="161">
        <v>3.4666666666666672E-2</v>
      </c>
      <c r="E1259" t="s">
        <v>8684</v>
      </c>
      <c r="F1259" t="s">
        <v>7812</v>
      </c>
    </row>
    <row r="1260" spans="1:6" x14ac:dyDescent="0.3">
      <c r="A1260" t="s">
        <v>8211</v>
      </c>
      <c r="B1260" s="149" t="s">
        <v>8636</v>
      </c>
      <c r="C1260" t="s">
        <v>8717</v>
      </c>
      <c r="D1260" s="161">
        <v>1.844444444444444E-2</v>
      </c>
      <c r="E1260" t="s">
        <v>8684</v>
      </c>
    </row>
    <row r="1261" spans="1:6" x14ac:dyDescent="0.3">
      <c r="A1261" t="s">
        <v>8211</v>
      </c>
      <c r="B1261" s="149" t="s">
        <v>8636</v>
      </c>
      <c r="C1261" t="s">
        <v>8711</v>
      </c>
      <c r="D1261" s="161">
        <v>0.20733333333333329</v>
      </c>
      <c r="E1261" t="s">
        <v>8684</v>
      </c>
    </row>
    <row r="1262" spans="1:6" x14ac:dyDescent="0.3">
      <c r="A1262" t="s">
        <v>8211</v>
      </c>
      <c r="B1262" s="149" t="s">
        <v>8636</v>
      </c>
      <c r="C1262" t="s">
        <v>8712</v>
      </c>
      <c r="D1262" s="161">
        <v>7.1333333333333318E-2</v>
      </c>
      <c r="E1262" t="s">
        <v>8684</v>
      </c>
    </row>
    <row r="1263" spans="1:6" x14ac:dyDescent="0.3">
      <c r="A1263" t="s">
        <v>8211</v>
      </c>
      <c r="B1263" s="149" t="s">
        <v>8636</v>
      </c>
      <c r="C1263" t="s">
        <v>8731</v>
      </c>
      <c r="D1263" s="161">
        <v>5.5555555555555552E-2</v>
      </c>
      <c r="E1263" t="s">
        <v>8684</v>
      </c>
    </row>
    <row r="1264" spans="1:6" x14ac:dyDescent="0.3">
      <c r="A1264" t="s">
        <v>8211</v>
      </c>
      <c r="B1264" s="149" t="s">
        <v>8636</v>
      </c>
      <c r="C1264" t="s">
        <v>8713</v>
      </c>
      <c r="D1264" s="161">
        <v>7.1333333333333318E-2</v>
      </c>
      <c r="E1264" t="s">
        <v>8684</v>
      </c>
    </row>
    <row r="1265" spans="1:6" x14ac:dyDescent="0.3">
      <c r="A1265" t="s">
        <v>8211</v>
      </c>
      <c r="B1265" s="149" t="s">
        <v>8636</v>
      </c>
      <c r="C1265" t="s">
        <v>8732</v>
      </c>
      <c r="D1265" s="161">
        <v>2.222222222222222E-2</v>
      </c>
      <c r="E1265" t="s">
        <v>8684</v>
      </c>
    </row>
    <row r="1266" spans="1:6" x14ac:dyDescent="0.3">
      <c r="A1266" t="s">
        <v>8211</v>
      </c>
      <c r="B1266" s="149" t="s">
        <v>8636</v>
      </c>
      <c r="C1266" t="s">
        <v>7909</v>
      </c>
      <c r="D1266" s="161">
        <v>6.055555555555555E-2</v>
      </c>
      <c r="E1266" t="s">
        <v>8684</v>
      </c>
    </row>
    <row r="1267" spans="1:6" x14ac:dyDescent="0.3">
      <c r="A1267" t="s">
        <v>8211</v>
      </c>
      <c r="B1267" s="149" t="s">
        <v>8636</v>
      </c>
      <c r="C1267" t="s">
        <v>8733</v>
      </c>
      <c r="D1267" s="161">
        <v>2.5777777777777771E-2</v>
      </c>
      <c r="E1267" t="s">
        <v>8684</v>
      </c>
    </row>
    <row r="1268" spans="1:6" x14ac:dyDescent="0.3">
      <c r="A1268" t="s">
        <v>8211</v>
      </c>
      <c r="B1268" s="149" t="s">
        <v>8636</v>
      </c>
      <c r="C1268" t="s">
        <v>8714</v>
      </c>
      <c r="D1268" s="161">
        <v>0.109</v>
      </c>
      <c r="E1268" t="s">
        <v>8684</v>
      </c>
    </row>
    <row r="1269" spans="1:6" x14ac:dyDescent="0.3">
      <c r="A1269" t="s">
        <v>8211</v>
      </c>
      <c r="B1269" s="149" t="s">
        <v>8636</v>
      </c>
      <c r="C1269" t="s">
        <v>8715</v>
      </c>
      <c r="D1269" s="161">
        <v>7.1111111111111097E-2</v>
      </c>
      <c r="E1269" t="s">
        <v>8684</v>
      </c>
    </row>
    <row r="1270" spans="1:6" x14ac:dyDescent="0.3">
      <c r="A1270" s="163" t="s">
        <v>8746</v>
      </c>
      <c r="B1270" s="167" t="s">
        <v>67</v>
      </c>
      <c r="C1270" s="163" t="s">
        <v>8736</v>
      </c>
      <c r="D1270" s="177">
        <v>7.6282751091703058E-2</v>
      </c>
      <c r="E1270" s="163" t="s">
        <v>8684</v>
      </c>
      <c r="F1270" s="163"/>
    </row>
    <row r="1271" spans="1:6" x14ac:dyDescent="0.3">
      <c r="A1271" s="163" t="s">
        <v>8746</v>
      </c>
      <c r="B1271" s="167" t="s">
        <v>67</v>
      </c>
      <c r="C1271" s="163" t="s">
        <v>8716</v>
      </c>
      <c r="D1271" s="177">
        <v>7.6282751091703058E-2</v>
      </c>
      <c r="E1271" s="163" t="s">
        <v>8684</v>
      </c>
      <c r="F1271" s="163"/>
    </row>
    <row r="1272" spans="1:6" x14ac:dyDescent="0.3">
      <c r="A1272" s="163" t="s">
        <v>8746</v>
      </c>
      <c r="B1272" s="167" t="s">
        <v>67</v>
      </c>
      <c r="C1272" s="163" t="s">
        <v>8710</v>
      </c>
      <c r="D1272" s="177">
        <v>2.4290393013100431E-2</v>
      </c>
      <c r="E1272" s="163" t="s">
        <v>8684</v>
      </c>
      <c r="F1272" s="163" t="s">
        <v>7812</v>
      </c>
    </row>
    <row r="1273" spans="1:6" x14ac:dyDescent="0.3">
      <c r="A1273" s="163" t="s">
        <v>8746</v>
      </c>
      <c r="B1273" s="167" t="s">
        <v>67</v>
      </c>
      <c r="C1273" s="163" t="s">
        <v>8717</v>
      </c>
      <c r="D1273" s="177">
        <v>3.6026200873362453E-2</v>
      </c>
      <c r="E1273" s="163" t="s">
        <v>8684</v>
      </c>
      <c r="F1273" s="163"/>
    </row>
    <row r="1274" spans="1:6" x14ac:dyDescent="0.3">
      <c r="A1274" s="163" t="s">
        <v>8746</v>
      </c>
      <c r="B1274" s="167" t="s">
        <v>67</v>
      </c>
      <c r="C1274" s="163" t="s">
        <v>8731</v>
      </c>
      <c r="D1274" s="177">
        <v>0.23471615720524019</v>
      </c>
      <c r="E1274" s="163" t="s">
        <v>8684</v>
      </c>
      <c r="F1274" s="163"/>
    </row>
    <row r="1275" spans="1:6" x14ac:dyDescent="0.3">
      <c r="A1275" s="163" t="s">
        <v>8746</v>
      </c>
      <c r="B1275" s="167" t="s">
        <v>67</v>
      </c>
      <c r="C1275" s="163" t="s">
        <v>8732</v>
      </c>
      <c r="D1275" s="177">
        <v>0.1173580786026201</v>
      </c>
      <c r="E1275" s="163" t="s">
        <v>8684</v>
      </c>
      <c r="F1275" s="163"/>
    </row>
    <row r="1276" spans="1:6" x14ac:dyDescent="0.3">
      <c r="A1276" s="163" t="s">
        <v>8746</v>
      </c>
      <c r="B1276" s="167" t="s">
        <v>67</v>
      </c>
      <c r="C1276" s="163" t="s">
        <v>8737</v>
      </c>
      <c r="D1276" s="177">
        <v>7.041484716157205E-2</v>
      </c>
      <c r="E1276" s="163" t="s">
        <v>8684</v>
      </c>
      <c r="F1276" s="163"/>
    </row>
    <row r="1277" spans="1:6" x14ac:dyDescent="0.3">
      <c r="A1277" s="163" t="s">
        <v>8746</v>
      </c>
      <c r="B1277" s="167" t="s">
        <v>67</v>
      </c>
      <c r="C1277" s="163" t="s">
        <v>8715</v>
      </c>
      <c r="D1277" s="177">
        <v>0.36462882096069871</v>
      </c>
      <c r="E1277" s="163" t="s">
        <v>8684</v>
      </c>
      <c r="F1277" s="163"/>
    </row>
    <row r="1278" spans="1:6" x14ac:dyDescent="0.3">
      <c r="A1278" t="s">
        <v>8746</v>
      </c>
      <c r="B1278" s="149" t="s">
        <v>70</v>
      </c>
      <c r="C1278" t="s">
        <v>8734</v>
      </c>
      <c r="D1278" s="161">
        <v>0.1020408163265306</v>
      </c>
      <c r="E1278" t="s">
        <v>8684</v>
      </c>
    </row>
    <row r="1279" spans="1:6" x14ac:dyDescent="0.3">
      <c r="A1279" t="s">
        <v>8746</v>
      </c>
      <c r="B1279" s="149" t="s">
        <v>70</v>
      </c>
      <c r="C1279" t="s">
        <v>8716</v>
      </c>
      <c r="D1279" s="161">
        <v>0.25510204081632648</v>
      </c>
      <c r="E1279" t="s">
        <v>8684</v>
      </c>
    </row>
    <row r="1280" spans="1:6" x14ac:dyDescent="0.3">
      <c r="A1280" t="s">
        <v>8746</v>
      </c>
      <c r="B1280" s="149" t="s">
        <v>70</v>
      </c>
      <c r="C1280" t="s">
        <v>8717</v>
      </c>
      <c r="D1280" s="161">
        <v>5.1020408163265307E-2</v>
      </c>
      <c r="E1280" t="s">
        <v>8684</v>
      </c>
    </row>
    <row r="1281" spans="1:6" x14ac:dyDescent="0.3">
      <c r="A1281" t="s">
        <v>8746</v>
      </c>
      <c r="B1281" s="149" t="s">
        <v>70</v>
      </c>
      <c r="C1281" t="s">
        <v>8718</v>
      </c>
      <c r="D1281" s="161">
        <v>4.0816326530612249E-2</v>
      </c>
      <c r="E1281" t="s">
        <v>8684</v>
      </c>
      <c r="F1281" t="s">
        <v>7812</v>
      </c>
    </row>
    <row r="1282" spans="1:6" x14ac:dyDescent="0.3">
      <c r="A1282" t="s">
        <v>8746</v>
      </c>
      <c r="B1282" s="149" t="s">
        <v>70</v>
      </c>
      <c r="C1282" t="s">
        <v>8719</v>
      </c>
      <c r="D1282" s="161">
        <v>0.2040816326530612</v>
      </c>
      <c r="E1282" t="s">
        <v>8684</v>
      </c>
    </row>
    <row r="1283" spans="1:6" x14ac:dyDescent="0.3">
      <c r="A1283" t="s">
        <v>8746</v>
      </c>
      <c r="B1283" s="149" t="s">
        <v>70</v>
      </c>
      <c r="C1283" t="s">
        <v>8721</v>
      </c>
      <c r="D1283" s="161">
        <v>5.1020408163265307E-2</v>
      </c>
      <c r="E1283" t="s">
        <v>8684</v>
      </c>
    </row>
    <row r="1284" spans="1:6" x14ac:dyDescent="0.3">
      <c r="A1284" t="s">
        <v>8746</v>
      </c>
      <c r="B1284" s="149" t="s">
        <v>70</v>
      </c>
      <c r="C1284" t="s">
        <v>8723</v>
      </c>
      <c r="D1284" s="161">
        <v>0.24489795918367349</v>
      </c>
      <c r="E1284" t="s">
        <v>8684</v>
      </c>
    </row>
    <row r="1285" spans="1:6" x14ac:dyDescent="0.3">
      <c r="A1285" t="s">
        <v>8746</v>
      </c>
      <c r="B1285" s="149" t="s">
        <v>70</v>
      </c>
      <c r="C1285" t="s">
        <v>8724</v>
      </c>
      <c r="D1285" s="161">
        <v>5.1020408163265307E-2</v>
      </c>
      <c r="E1285" t="s">
        <v>8684</v>
      </c>
    </row>
    <row r="1286" spans="1:6" x14ac:dyDescent="0.3">
      <c r="A1286" s="163" t="s">
        <v>8746</v>
      </c>
      <c r="B1286" s="167" t="s">
        <v>73</v>
      </c>
      <c r="C1286" s="163" t="s">
        <v>8735</v>
      </c>
      <c r="D1286" s="177">
        <v>0.17448453608247419</v>
      </c>
      <c r="E1286" s="163" t="s">
        <v>8684</v>
      </c>
      <c r="F1286" s="163"/>
    </row>
    <row r="1287" spans="1:6" x14ac:dyDescent="0.3">
      <c r="A1287" s="163" t="s">
        <v>8746</v>
      </c>
      <c r="B1287" s="167" t="s">
        <v>73</v>
      </c>
      <c r="C1287" s="163" t="s">
        <v>8708</v>
      </c>
      <c r="D1287" s="177">
        <v>0.20541237113402061</v>
      </c>
      <c r="E1287" s="163" t="s">
        <v>8684</v>
      </c>
      <c r="F1287" s="163" t="s">
        <v>7812</v>
      </c>
    </row>
    <row r="1288" spans="1:6" x14ac:dyDescent="0.3">
      <c r="A1288" s="163" t="s">
        <v>8746</v>
      </c>
      <c r="B1288" s="167" t="s">
        <v>73</v>
      </c>
      <c r="C1288" s="163" t="s">
        <v>8710</v>
      </c>
      <c r="D1288" s="177">
        <v>0.27396907216494848</v>
      </c>
      <c r="E1288" s="163" t="s">
        <v>8684</v>
      </c>
      <c r="F1288" s="163" t="s">
        <v>7812</v>
      </c>
    </row>
    <row r="1289" spans="1:6" x14ac:dyDescent="0.3">
      <c r="A1289" s="163" t="s">
        <v>8746</v>
      </c>
      <c r="B1289" s="167" t="s">
        <v>73</v>
      </c>
      <c r="C1289" s="163" t="s">
        <v>8717</v>
      </c>
      <c r="D1289" s="177">
        <v>0.2</v>
      </c>
      <c r="E1289" s="163" t="s">
        <v>8684</v>
      </c>
      <c r="F1289" s="163"/>
    </row>
    <row r="1290" spans="1:6" x14ac:dyDescent="0.3">
      <c r="A1290" s="163" t="s">
        <v>8746</v>
      </c>
      <c r="B1290" s="167" t="s">
        <v>73</v>
      </c>
      <c r="C1290" s="163" t="s">
        <v>8712</v>
      </c>
      <c r="D1290" s="177">
        <v>0.14613402061855671</v>
      </c>
      <c r="E1290" s="163" t="s">
        <v>8684</v>
      </c>
      <c r="F1290" s="163"/>
    </row>
    <row r="1291" spans="1:6" x14ac:dyDescent="0.3">
      <c r="A1291" t="s">
        <v>8746</v>
      </c>
      <c r="B1291" s="149" t="s">
        <v>76</v>
      </c>
      <c r="C1291" t="s">
        <v>8734</v>
      </c>
      <c r="D1291" s="161">
        <v>0.25510204081632648</v>
      </c>
      <c r="E1291" t="s">
        <v>8684</v>
      </c>
    </row>
    <row r="1292" spans="1:6" x14ac:dyDescent="0.3">
      <c r="A1292" t="s">
        <v>8746</v>
      </c>
      <c r="B1292" s="149" t="s">
        <v>76</v>
      </c>
      <c r="C1292" t="s">
        <v>8719</v>
      </c>
      <c r="D1292" s="161">
        <v>0.46938775510204078</v>
      </c>
      <c r="E1292" t="s">
        <v>8684</v>
      </c>
    </row>
    <row r="1293" spans="1:6" x14ac:dyDescent="0.3">
      <c r="A1293" t="s">
        <v>8746</v>
      </c>
      <c r="B1293" s="149" t="s">
        <v>76</v>
      </c>
      <c r="C1293" t="s">
        <v>8722</v>
      </c>
      <c r="D1293" s="161">
        <v>0.15306122448979589</v>
      </c>
      <c r="E1293" t="s">
        <v>8684</v>
      </c>
    </row>
    <row r="1294" spans="1:6" x14ac:dyDescent="0.3">
      <c r="A1294" t="s">
        <v>8746</v>
      </c>
      <c r="B1294" s="149" t="s">
        <v>76</v>
      </c>
      <c r="C1294" t="s">
        <v>8723</v>
      </c>
      <c r="D1294" s="161">
        <v>0.1224489795918367</v>
      </c>
      <c r="E1294" t="s">
        <v>8684</v>
      </c>
    </row>
    <row r="1295" spans="1:6" x14ac:dyDescent="0.3">
      <c r="A1295" s="163" t="s">
        <v>8746</v>
      </c>
      <c r="B1295" s="167" t="s">
        <v>113</v>
      </c>
      <c r="C1295" s="163" t="s">
        <v>8734</v>
      </c>
      <c r="D1295" s="177">
        <v>0.29292929292929287</v>
      </c>
      <c r="E1295" s="163" t="s">
        <v>8684</v>
      </c>
      <c r="F1295" s="163"/>
    </row>
    <row r="1296" spans="1:6" x14ac:dyDescent="0.3">
      <c r="A1296" s="163" t="s">
        <v>8746</v>
      </c>
      <c r="B1296" s="167" t="s">
        <v>113</v>
      </c>
      <c r="C1296" s="163" t="s">
        <v>8719</v>
      </c>
      <c r="D1296" s="177">
        <v>0.33333333333333343</v>
      </c>
      <c r="E1296" s="163" t="s">
        <v>8684</v>
      </c>
      <c r="F1296" s="163"/>
    </row>
    <row r="1297" spans="1:6" x14ac:dyDescent="0.3">
      <c r="A1297" s="163" t="s">
        <v>8746</v>
      </c>
      <c r="B1297" s="167" t="s">
        <v>113</v>
      </c>
      <c r="C1297" s="163" t="s">
        <v>8723</v>
      </c>
      <c r="D1297" s="177">
        <v>0.30303030303030298</v>
      </c>
      <c r="E1297" s="163" t="s">
        <v>8684</v>
      </c>
      <c r="F1297" s="163"/>
    </row>
    <row r="1298" spans="1:6" x14ac:dyDescent="0.3">
      <c r="A1298" s="163" t="s">
        <v>8746</v>
      </c>
      <c r="B1298" s="167" t="s">
        <v>113</v>
      </c>
      <c r="C1298" s="163" t="s">
        <v>8727</v>
      </c>
      <c r="D1298" s="177">
        <v>7.0707070707070718E-2</v>
      </c>
      <c r="E1298" s="163" t="s">
        <v>8684</v>
      </c>
      <c r="F1298" s="163" t="s">
        <v>7812</v>
      </c>
    </row>
    <row r="1299" spans="1:6" x14ac:dyDescent="0.3">
      <c r="A1299" t="s">
        <v>8746</v>
      </c>
      <c r="B1299" s="149" t="s">
        <v>8636</v>
      </c>
      <c r="C1299" t="s">
        <v>8735</v>
      </c>
      <c r="D1299" s="161">
        <v>3.6376864314296112E-2</v>
      </c>
      <c r="E1299" t="s">
        <v>8684</v>
      </c>
    </row>
    <row r="1300" spans="1:6" x14ac:dyDescent="0.3">
      <c r="A1300" t="s">
        <v>8746</v>
      </c>
      <c r="B1300" s="149" t="s">
        <v>8636</v>
      </c>
      <c r="C1300" t="s">
        <v>8710</v>
      </c>
      <c r="D1300" s="161">
        <v>5.4565296471444161E-2</v>
      </c>
      <c r="E1300" t="s">
        <v>8684</v>
      </c>
      <c r="F1300" t="s">
        <v>7812</v>
      </c>
    </row>
    <row r="1301" spans="1:6" x14ac:dyDescent="0.3">
      <c r="A1301" t="s">
        <v>8746</v>
      </c>
      <c r="B1301" s="149" t="s">
        <v>8636</v>
      </c>
      <c r="C1301" t="s">
        <v>8717</v>
      </c>
      <c r="D1301" s="161">
        <v>5.6020371044016012E-2</v>
      </c>
      <c r="E1301" t="s">
        <v>8684</v>
      </c>
    </row>
    <row r="1302" spans="1:6" x14ac:dyDescent="0.3">
      <c r="A1302" t="s">
        <v>8746</v>
      </c>
      <c r="B1302" s="149" t="s">
        <v>8636</v>
      </c>
      <c r="C1302" t="s">
        <v>8712</v>
      </c>
      <c r="D1302" s="161">
        <v>3.4558021098581297E-2</v>
      </c>
      <c r="E1302" t="s">
        <v>8684</v>
      </c>
    </row>
    <row r="1303" spans="1:6" x14ac:dyDescent="0.3">
      <c r="A1303" t="s">
        <v>8746</v>
      </c>
      <c r="B1303" s="149" t="s">
        <v>8636</v>
      </c>
      <c r="C1303" t="s">
        <v>8715</v>
      </c>
      <c r="D1303" s="161">
        <v>0.81847944707166242</v>
      </c>
      <c r="E1303" t="s">
        <v>8684</v>
      </c>
    </row>
    <row r="1304" spans="1:6" x14ac:dyDescent="0.3">
      <c r="A1304" s="163" t="s">
        <v>8666</v>
      </c>
      <c r="B1304" s="167" t="s">
        <v>67</v>
      </c>
      <c r="C1304" s="163" t="s">
        <v>8736</v>
      </c>
      <c r="D1304" s="177">
        <v>8.6963285625388922E-2</v>
      </c>
      <c r="E1304" s="163" t="s">
        <v>8684</v>
      </c>
      <c r="F1304" s="163"/>
    </row>
    <row r="1305" spans="1:6" x14ac:dyDescent="0.3">
      <c r="A1305" s="163" t="s">
        <v>8666</v>
      </c>
      <c r="B1305" s="167" t="s">
        <v>67</v>
      </c>
      <c r="C1305" s="163" t="s">
        <v>8716</v>
      </c>
      <c r="D1305" s="177">
        <v>8.6963285625388922E-2</v>
      </c>
      <c r="E1305" s="163" t="s">
        <v>8684</v>
      </c>
      <c r="F1305" s="163"/>
    </row>
    <row r="1306" spans="1:6" x14ac:dyDescent="0.3">
      <c r="A1306" s="163" t="s">
        <v>8666</v>
      </c>
      <c r="B1306" s="167" t="s">
        <v>67</v>
      </c>
      <c r="C1306" s="163" t="s">
        <v>8717</v>
      </c>
      <c r="D1306" s="177">
        <v>4.8848786558805229E-2</v>
      </c>
      <c r="E1306" s="163" t="s">
        <v>8684</v>
      </c>
      <c r="F1306" s="163"/>
    </row>
    <row r="1307" spans="1:6" x14ac:dyDescent="0.3">
      <c r="A1307" s="163" t="s">
        <v>8666</v>
      </c>
      <c r="B1307" s="167" t="s">
        <v>67</v>
      </c>
      <c r="C1307" s="163" t="s">
        <v>8711</v>
      </c>
      <c r="D1307" s="177">
        <v>3.546981953951462E-2</v>
      </c>
      <c r="E1307" s="163" t="s">
        <v>8684</v>
      </c>
      <c r="F1307" s="163"/>
    </row>
    <row r="1308" spans="1:6" x14ac:dyDescent="0.3">
      <c r="A1308" s="163" t="s">
        <v>8666</v>
      </c>
      <c r="B1308" s="167" t="s">
        <v>67</v>
      </c>
      <c r="C1308" s="163" t="s">
        <v>8731</v>
      </c>
      <c r="D1308" s="177">
        <v>0.26757934038581199</v>
      </c>
      <c r="E1308" s="163" t="s">
        <v>8684</v>
      </c>
      <c r="F1308" s="163"/>
    </row>
    <row r="1309" spans="1:6" x14ac:dyDescent="0.3">
      <c r="A1309" s="163" t="s">
        <v>8666</v>
      </c>
      <c r="B1309" s="167" t="s">
        <v>67</v>
      </c>
      <c r="C1309" s="163" t="s">
        <v>8732</v>
      </c>
      <c r="D1309" s="177">
        <v>0.133789670192906</v>
      </c>
      <c r="E1309" s="163" t="s">
        <v>8684</v>
      </c>
      <c r="F1309" s="163"/>
    </row>
    <row r="1310" spans="1:6" x14ac:dyDescent="0.3">
      <c r="A1310" s="163" t="s">
        <v>8666</v>
      </c>
      <c r="B1310" s="167" t="s">
        <v>67</v>
      </c>
      <c r="C1310" s="163" t="s">
        <v>8737</v>
      </c>
      <c r="D1310" s="177">
        <v>8.0273802115743614E-2</v>
      </c>
      <c r="E1310" s="163" t="s">
        <v>8684</v>
      </c>
      <c r="F1310" s="163"/>
    </row>
    <row r="1311" spans="1:6" x14ac:dyDescent="0.3">
      <c r="A1311" s="163" t="s">
        <v>8666</v>
      </c>
      <c r="B1311" s="167" t="s">
        <v>67</v>
      </c>
      <c r="C1311" s="163" t="s">
        <v>8715</v>
      </c>
      <c r="D1311" s="177">
        <v>0.26011200995644052</v>
      </c>
      <c r="E1311" s="163" t="s">
        <v>8684</v>
      </c>
      <c r="F1311" s="163"/>
    </row>
    <row r="1312" spans="1:6" x14ac:dyDescent="0.3">
      <c r="A1312" t="s">
        <v>8666</v>
      </c>
      <c r="B1312" s="149" t="s">
        <v>70</v>
      </c>
      <c r="C1312" t="s">
        <v>8740</v>
      </c>
      <c r="D1312" s="161">
        <v>0.1020408163265306</v>
      </c>
      <c r="E1312" t="s">
        <v>8684</v>
      </c>
    </row>
    <row r="1313" spans="1:6" x14ac:dyDescent="0.3">
      <c r="A1313" t="s">
        <v>8666</v>
      </c>
      <c r="B1313" s="149" t="s">
        <v>70</v>
      </c>
      <c r="C1313" t="s">
        <v>8716</v>
      </c>
      <c r="D1313" s="161">
        <v>0.2040816326530612</v>
      </c>
      <c r="E1313" t="s">
        <v>8684</v>
      </c>
    </row>
    <row r="1314" spans="1:6" x14ac:dyDescent="0.3">
      <c r="A1314" t="s">
        <v>8666</v>
      </c>
      <c r="B1314" s="149" t="s">
        <v>70</v>
      </c>
      <c r="C1314" t="s">
        <v>8717</v>
      </c>
      <c r="D1314" s="161">
        <v>5.1020408163265307E-2</v>
      </c>
      <c r="E1314" t="s">
        <v>8684</v>
      </c>
    </row>
    <row r="1315" spans="1:6" x14ac:dyDescent="0.3">
      <c r="A1315" t="s">
        <v>8666</v>
      </c>
      <c r="B1315" s="149" t="s">
        <v>70</v>
      </c>
      <c r="C1315" t="s">
        <v>8718</v>
      </c>
      <c r="D1315" s="161">
        <v>4.0816326530612249E-2</v>
      </c>
      <c r="E1315" t="s">
        <v>8684</v>
      </c>
      <c r="F1315" t="s">
        <v>7812</v>
      </c>
    </row>
    <row r="1316" spans="1:6" x14ac:dyDescent="0.3">
      <c r="A1316" t="s">
        <v>8666</v>
      </c>
      <c r="B1316" s="149" t="s">
        <v>70</v>
      </c>
      <c r="C1316" t="s">
        <v>8719</v>
      </c>
      <c r="D1316" s="161">
        <v>0.1020408163265306</v>
      </c>
      <c r="E1316" t="s">
        <v>8684</v>
      </c>
    </row>
    <row r="1317" spans="1:6" x14ac:dyDescent="0.3">
      <c r="A1317" t="s">
        <v>8666</v>
      </c>
      <c r="B1317" s="149" t="s">
        <v>70</v>
      </c>
      <c r="C1317" t="s">
        <v>8721</v>
      </c>
      <c r="D1317" s="161">
        <v>0.24489795918367349</v>
      </c>
      <c r="E1317" t="s">
        <v>8684</v>
      </c>
    </row>
    <row r="1318" spans="1:6" x14ac:dyDescent="0.3">
      <c r="A1318" t="s">
        <v>8666</v>
      </c>
      <c r="B1318" s="149" t="s">
        <v>70</v>
      </c>
      <c r="C1318" t="s">
        <v>8722</v>
      </c>
      <c r="D1318" s="161">
        <v>0.25510204081632648</v>
      </c>
      <c r="E1318" t="s">
        <v>8684</v>
      </c>
    </row>
    <row r="1319" spans="1:6" x14ac:dyDescent="0.3">
      <c r="A1319" s="163" t="s">
        <v>8666</v>
      </c>
      <c r="B1319" s="167" t="s">
        <v>73</v>
      </c>
      <c r="C1319" s="163" t="s">
        <v>8735</v>
      </c>
      <c r="D1319" s="177">
        <v>0.1592375366568915</v>
      </c>
      <c r="E1319" s="163" t="s">
        <v>8684</v>
      </c>
      <c r="F1319" s="163"/>
    </row>
    <row r="1320" spans="1:6" x14ac:dyDescent="0.3">
      <c r="A1320" s="163" t="s">
        <v>8666</v>
      </c>
      <c r="B1320" s="167" t="s">
        <v>73</v>
      </c>
      <c r="C1320" s="163" t="s">
        <v>8708</v>
      </c>
      <c r="D1320" s="177">
        <v>0.1565982404692082</v>
      </c>
      <c r="E1320" s="163" t="s">
        <v>8684</v>
      </c>
      <c r="F1320" s="163" t="s">
        <v>7812</v>
      </c>
    </row>
    <row r="1321" spans="1:6" x14ac:dyDescent="0.3">
      <c r="A1321" s="163" t="s">
        <v>8666</v>
      </c>
      <c r="B1321" s="167" t="s">
        <v>73</v>
      </c>
      <c r="C1321" s="163" t="s">
        <v>8710</v>
      </c>
      <c r="D1321" s="177">
        <v>0.22785923753665691</v>
      </c>
      <c r="E1321" s="163" t="s">
        <v>8684</v>
      </c>
      <c r="F1321" s="163" t="s">
        <v>7812</v>
      </c>
    </row>
    <row r="1322" spans="1:6" x14ac:dyDescent="0.3">
      <c r="A1322" s="163" t="s">
        <v>8666</v>
      </c>
      <c r="B1322" s="167" t="s">
        <v>73</v>
      </c>
      <c r="C1322" s="163" t="s">
        <v>8717</v>
      </c>
      <c r="D1322" s="177">
        <v>0.19648093841642239</v>
      </c>
      <c r="E1322" s="163" t="s">
        <v>8684</v>
      </c>
      <c r="F1322" s="163"/>
    </row>
    <row r="1323" spans="1:6" x14ac:dyDescent="0.3">
      <c r="A1323" s="163" t="s">
        <v>8666</v>
      </c>
      <c r="B1323" s="167" t="s">
        <v>73</v>
      </c>
      <c r="C1323" s="163" t="s">
        <v>8711</v>
      </c>
      <c r="D1323" s="177">
        <v>0.10674486803519059</v>
      </c>
      <c r="E1323" s="163" t="s">
        <v>8684</v>
      </c>
      <c r="F1323" s="163"/>
    </row>
    <row r="1324" spans="1:6" x14ac:dyDescent="0.3">
      <c r="A1324" s="163" t="s">
        <v>8666</v>
      </c>
      <c r="B1324" s="167" t="s">
        <v>73</v>
      </c>
      <c r="C1324" s="163" t="s">
        <v>8712</v>
      </c>
      <c r="D1324" s="177">
        <v>0.1530791788856305</v>
      </c>
      <c r="E1324" s="163" t="s">
        <v>8684</v>
      </c>
      <c r="F1324" s="163"/>
    </row>
    <row r="1325" spans="1:6" x14ac:dyDescent="0.3">
      <c r="A1325" t="s">
        <v>8666</v>
      </c>
      <c r="B1325" s="149" t="s">
        <v>76</v>
      </c>
      <c r="C1325" t="s">
        <v>8734</v>
      </c>
      <c r="D1325" s="161">
        <v>0.25510204081632648</v>
      </c>
      <c r="E1325" t="s">
        <v>8684</v>
      </c>
    </row>
    <row r="1326" spans="1:6" x14ac:dyDescent="0.3">
      <c r="A1326" t="s">
        <v>8666</v>
      </c>
      <c r="B1326" s="149" t="s">
        <v>76</v>
      </c>
      <c r="C1326" t="s">
        <v>8725</v>
      </c>
      <c r="D1326" s="161">
        <v>5.1020408163265307E-2</v>
      </c>
      <c r="E1326" t="s">
        <v>8684</v>
      </c>
    </row>
    <row r="1327" spans="1:6" x14ac:dyDescent="0.3">
      <c r="A1327" t="s">
        <v>8666</v>
      </c>
      <c r="B1327" s="149" t="s">
        <v>76</v>
      </c>
      <c r="C1327" t="s">
        <v>8719</v>
      </c>
      <c r="D1327" s="161">
        <v>0.35714285714285721</v>
      </c>
      <c r="E1327" t="s">
        <v>8684</v>
      </c>
    </row>
    <row r="1328" spans="1:6" x14ac:dyDescent="0.3">
      <c r="A1328" t="s">
        <v>8666</v>
      </c>
      <c r="B1328" s="149" t="s">
        <v>76</v>
      </c>
      <c r="C1328" t="s">
        <v>8723</v>
      </c>
      <c r="D1328" s="161">
        <v>0.33673469387755112</v>
      </c>
      <c r="E1328" t="s">
        <v>8684</v>
      </c>
    </row>
    <row r="1329" spans="1:6" x14ac:dyDescent="0.3">
      <c r="A1329" s="163" t="s">
        <v>8666</v>
      </c>
      <c r="B1329" s="167" t="s">
        <v>113</v>
      </c>
      <c r="C1329" s="163" t="s">
        <v>8734</v>
      </c>
      <c r="D1329" s="177">
        <v>0.26458333333333328</v>
      </c>
      <c r="E1329" s="163" t="s">
        <v>8684</v>
      </c>
      <c r="F1329" s="163"/>
    </row>
    <row r="1330" spans="1:6" x14ac:dyDescent="0.3">
      <c r="A1330" s="163" t="s">
        <v>8666</v>
      </c>
      <c r="B1330" s="167" t="s">
        <v>113</v>
      </c>
      <c r="C1330" s="163" t="s">
        <v>8723</v>
      </c>
      <c r="D1330" s="177">
        <v>0.62083333333333335</v>
      </c>
      <c r="E1330" s="163" t="s">
        <v>8684</v>
      </c>
      <c r="F1330" s="163"/>
    </row>
    <row r="1331" spans="1:6" x14ac:dyDescent="0.3">
      <c r="A1331" s="163" t="s">
        <v>8666</v>
      </c>
      <c r="B1331" s="167" t="s">
        <v>113</v>
      </c>
      <c r="C1331" s="163" t="s">
        <v>8727</v>
      </c>
      <c r="D1331" s="177">
        <v>7.2916666666666671E-2</v>
      </c>
      <c r="E1331" s="163" t="s">
        <v>8684</v>
      </c>
      <c r="F1331" s="163" t="s">
        <v>7812</v>
      </c>
    </row>
    <row r="1332" spans="1:6" x14ac:dyDescent="0.3">
      <c r="A1332" s="163" t="s">
        <v>8666</v>
      </c>
      <c r="B1332" s="167" t="s">
        <v>113</v>
      </c>
      <c r="C1332" s="163" t="s">
        <v>8745</v>
      </c>
      <c r="D1332" s="177">
        <v>4.1666666666666671E-2</v>
      </c>
      <c r="E1332" s="163" t="s">
        <v>8684</v>
      </c>
      <c r="F1332" s="163"/>
    </row>
    <row r="1333" spans="1:6" x14ac:dyDescent="0.3">
      <c r="A1333" t="s">
        <v>8666</v>
      </c>
      <c r="B1333" s="149" t="s">
        <v>8636</v>
      </c>
      <c r="C1333" t="s">
        <v>8736</v>
      </c>
      <c r="D1333" s="161">
        <v>5.8983666061705999E-2</v>
      </c>
      <c r="E1333" t="s">
        <v>8684</v>
      </c>
    </row>
    <row r="1334" spans="1:6" x14ac:dyDescent="0.3">
      <c r="A1334" t="s">
        <v>8666</v>
      </c>
      <c r="B1334" s="149" t="s">
        <v>8636</v>
      </c>
      <c r="C1334" t="s">
        <v>8716</v>
      </c>
      <c r="D1334" s="161">
        <v>5.8983666061705999E-2</v>
      </c>
      <c r="E1334" t="s">
        <v>8684</v>
      </c>
    </row>
    <row r="1335" spans="1:6" x14ac:dyDescent="0.3">
      <c r="A1335" t="s">
        <v>8666</v>
      </c>
      <c r="B1335" s="149" t="s">
        <v>8636</v>
      </c>
      <c r="C1335" t="s">
        <v>8717</v>
      </c>
      <c r="D1335" s="161">
        <v>6.3520871143375679E-2</v>
      </c>
      <c r="E1335" t="s">
        <v>8684</v>
      </c>
    </row>
    <row r="1336" spans="1:6" x14ac:dyDescent="0.3">
      <c r="A1336" t="s">
        <v>8666</v>
      </c>
      <c r="B1336" s="149" t="s">
        <v>8636</v>
      </c>
      <c r="C1336" t="s">
        <v>8711</v>
      </c>
      <c r="D1336" s="161">
        <v>5.4446460980036297E-2</v>
      </c>
      <c r="E1336" t="s">
        <v>8684</v>
      </c>
    </row>
    <row r="1337" spans="1:6" x14ac:dyDescent="0.3">
      <c r="A1337" t="s">
        <v>8666</v>
      </c>
      <c r="B1337" s="149" t="s">
        <v>8636</v>
      </c>
      <c r="C1337" t="s">
        <v>8712</v>
      </c>
      <c r="D1337" s="161">
        <v>3.8112522686025413E-2</v>
      </c>
      <c r="E1337" t="s">
        <v>8684</v>
      </c>
    </row>
    <row r="1338" spans="1:6" x14ac:dyDescent="0.3">
      <c r="A1338" t="s">
        <v>8666</v>
      </c>
      <c r="B1338" s="149" t="s">
        <v>8636</v>
      </c>
      <c r="C1338" t="s">
        <v>8731</v>
      </c>
      <c r="D1338" s="161">
        <v>0.18148820326678769</v>
      </c>
      <c r="E1338" t="s">
        <v>8684</v>
      </c>
    </row>
    <row r="1339" spans="1:6" x14ac:dyDescent="0.3">
      <c r="A1339" t="s">
        <v>8666</v>
      </c>
      <c r="B1339" s="149" t="s">
        <v>8636</v>
      </c>
      <c r="C1339" t="s">
        <v>8732</v>
      </c>
      <c r="D1339" s="161">
        <v>9.0744101633393831E-2</v>
      </c>
      <c r="E1339" t="s">
        <v>8684</v>
      </c>
    </row>
    <row r="1340" spans="1:6" x14ac:dyDescent="0.3">
      <c r="A1340" t="s">
        <v>8666</v>
      </c>
      <c r="B1340" s="149" t="s">
        <v>8636</v>
      </c>
      <c r="C1340" t="s">
        <v>8737</v>
      </c>
      <c r="D1340" s="161">
        <v>5.4446460980036297E-2</v>
      </c>
      <c r="E1340" t="s">
        <v>8684</v>
      </c>
    </row>
    <row r="1341" spans="1:6" x14ac:dyDescent="0.3">
      <c r="A1341" t="s">
        <v>8666</v>
      </c>
      <c r="B1341" s="149" t="s">
        <v>8636</v>
      </c>
      <c r="C1341" t="s">
        <v>8715</v>
      </c>
      <c r="D1341" s="161">
        <v>0.39927404718693288</v>
      </c>
      <c r="E1341" t="s">
        <v>8684</v>
      </c>
    </row>
    <row r="1342" spans="1:6" x14ac:dyDescent="0.3">
      <c r="A1342" s="163" t="s">
        <v>8667</v>
      </c>
      <c r="B1342" s="167" t="s">
        <v>67</v>
      </c>
      <c r="C1342" s="163" t="s">
        <v>8712</v>
      </c>
      <c r="D1342" s="177">
        <v>0.45414847161572081</v>
      </c>
      <c r="E1342" s="163" t="s">
        <v>8684</v>
      </c>
      <c r="F1342" s="163"/>
    </row>
    <row r="1343" spans="1:6" x14ac:dyDescent="0.3">
      <c r="A1343" s="163" t="s">
        <v>8667</v>
      </c>
      <c r="B1343" s="167" t="s">
        <v>67</v>
      </c>
      <c r="C1343" s="163" t="s">
        <v>8731</v>
      </c>
      <c r="D1343" s="177">
        <v>0.54585152838427975</v>
      </c>
      <c r="E1343" s="163" t="s">
        <v>8684</v>
      </c>
      <c r="F1343" s="163"/>
    </row>
    <row r="1344" spans="1:6" x14ac:dyDescent="0.3">
      <c r="A1344" t="s">
        <v>8667</v>
      </c>
      <c r="B1344" s="149" t="s">
        <v>70</v>
      </c>
      <c r="C1344" t="s">
        <v>8734</v>
      </c>
      <c r="D1344" s="161">
        <v>4.0816326530612249E-2</v>
      </c>
      <c r="E1344" t="s">
        <v>8684</v>
      </c>
    </row>
    <row r="1345" spans="1:6" x14ac:dyDescent="0.3">
      <c r="A1345" t="s">
        <v>8667</v>
      </c>
      <c r="B1345" s="149" t="s">
        <v>70</v>
      </c>
      <c r="C1345" t="s">
        <v>8716</v>
      </c>
      <c r="D1345" s="161">
        <v>0.25510204081632648</v>
      </c>
      <c r="E1345" t="s">
        <v>8684</v>
      </c>
    </row>
    <row r="1346" spans="1:6" x14ac:dyDescent="0.3">
      <c r="A1346" t="s">
        <v>8667</v>
      </c>
      <c r="B1346" s="149" t="s">
        <v>70</v>
      </c>
      <c r="C1346" t="s">
        <v>8717</v>
      </c>
      <c r="D1346" s="161">
        <v>5.1020408163265307E-2</v>
      </c>
      <c r="E1346" t="s">
        <v>8684</v>
      </c>
    </row>
    <row r="1347" spans="1:6" x14ac:dyDescent="0.3">
      <c r="A1347" t="s">
        <v>8667</v>
      </c>
      <c r="B1347" s="149" t="s">
        <v>70</v>
      </c>
      <c r="C1347" t="s">
        <v>8718</v>
      </c>
      <c r="D1347" s="161">
        <v>5.1020408163265307E-2</v>
      </c>
      <c r="E1347" t="s">
        <v>8684</v>
      </c>
      <c r="F1347" t="s">
        <v>7812</v>
      </c>
    </row>
    <row r="1348" spans="1:6" x14ac:dyDescent="0.3">
      <c r="A1348" t="s">
        <v>8667</v>
      </c>
      <c r="B1348" s="149" t="s">
        <v>70</v>
      </c>
      <c r="C1348" t="s">
        <v>8719</v>
      </c>
      <c r="D1348" s="161">
        <v>0.24489795918367349</v>
      </c>
      <c r="E1348" t="s">
        <v>8684</v>
      </c>
    </row>
    <row r="1349" spans="1:6" x14ac:dyDescent="0.3">
      <c r="A1349" t="s">
        <v>8667</v>
      </c>
      <c r="B1349" s="149" t="s">
        <v>70</v>
      </c>
      <c r="C1349" t="s">
        <v>8721</v>
      </c>
      <c r="D1349" s="161">
        <v>0.2040816326530612</v>
      </c>
      <c r="E1349" t="s">
        <v>8684</v>
      </c>
    </row>
    <row r="1350" spans="1:6" x14ac:dyDescent="0.3">
      <c r="A1350" t="s">
        <v>8667</v>
      </c>
      <c r="B1350" s="149" t="s">
        <v>70</v>
      </c>
      <c r="C1350" t="s">
        <v>8724</v>
      </c>
      <c r="D1350" s="161">
        <v>0.15306122448979589</v>
      </c>
      <c r="E1350" t="s">
        <v>8684</v>
      </c>
    </row>
    <row r="1351" spans="1:6" x14ac:dyDescent="0.3">
      <c r="A1351" s="163" t="s">
        <v>8667</v>
      </c>
      <c r="B1351" s="167" t="s">
        <v>73</v>
      </c>
      <c r="C1351" s="163" t="s">
        <v>8735</v>
      </c>
      <c r="D1351" s="177">
        <v>0.2350877192982456</v>
      </c>
      <c r="E1351" s="163" t="s">
        <v>8684</v>
      </c>
      <c r="F1351" s="163"/>
    </row>
    <row r="1352" spans="1:6" x14ac:dyDescent="0.3">
      <c r="A1352" s="163" t="s">
        <v>8667</v>
      </c>
      <c r="B1352" s="167" t="s">
        <v>73</v>
      </c>
      <c r="C1352" s="163" t="s">
        <v>8710</v>
      </c>
      <c r="D1352" s="177">
        <v>0.13157894736842099</v>
      </c>
      <c r="E1352" s="163" t="s">
        <v>8684</v>
      </c>
      <c r="F1352" s="163" t="s">
        <v>7812</v>
      </c>
    </row>
    <row r="1353" spans="1:6" x14ac:dyDescent="0.3">
      <c r="A1353" s="163" t="s">
        <v>8667</v>
      </c>
      <c r="B1353" s="167" t="s">
        <v>73</v>
      </c>
      <c r="C1353" s="163" t="s">
        <v>8717</v>
      </c>
      <c r="D1353" s="177">
        <v>0.2385964912280702</v>
      </c>
      <c r="E1353" s="163" t="s">
        <v>8684</v>
      </c>
      <c r="F1353" s="163"/>
    </row>
    <row r="1354" spans="1:6" x14ac:dyDescent="0.3">
      <c r="A1354" s="163" t="s">
        <v>8667</v>
      </c>
      <c r="B1354" s="167" t="s">
        <v>73</v>
      </c>
      <c r="C1354" s="163" t="s">
        <v>8712</v>
      </c>
      <c r="D1354" s="177">
        <v>0.39473684210526311</v>
      </c>
      <c r="E1354" s="163" t="s">
        <v>8684</v>
      </c>
      <c r="F1354" s="163"/>
    </row>
    <row r="1355" spans="1:6" x14ac:dyDescent="0.3">
      <c r="A1355" t="s">
        <v>8667</v>
      </c>
      <c r="B1355" s="149" t="s">
        <v>76</v>
      </c>
      <c r="C1355" t="s">
        <v>8716</v>
      </c>
      <c r="D1355" s="161">
        <v>0.22105263157894739</v>
      </c>
      <c r="E1355" t="s">
        <v>8684</v>
      </c>
    </row>
    <row r="1356" spans="1:6" x14ac:dyDescent="0.3">
      <c r="A1356" t="s">
        <v>8667</v>
      </c>
      <c r="B1356" s="149" t="s">
        <v>76</v>
      </c>
      <c r="C1356" t="s">
        <v>8719</v>
      </c>
      <c r="D1356" s="161">
        <v>0.22105263157894739</v>
      </c>
      <c r="E1356" t="s">
        <v>8684</v>
      </c>
    </row>
    <row r="1357" spans="1:6" x14ac:dyDescent="0.3">
      <c r="A1357" t="s">
        <v>8667</v>
      </c>
      <c r="B1357" s="149" t="s">
        <v>76</v>
      </c>
      <c r="C1357" t="s">
        <v>8723</v>
      </c>
      <c r="D1357" s="161">
        <v>0.50526315789473686</v>
      </c>
      <c r="E1357" t="s">
        <v>8684</v>
      </c>
    </row>
    <row r="1358" spans="1:6" x14ac:dyDescent="0.3">
      <c r="A1358" t="s">
        <v>8667</v>
      </c>
      <c r="B1358" s="149" t="s">
        <v>76</v>
      </c>
      <c r="C1358" t="s">
        <v>8738</v>
      </c>
      <c r="D1358" s="161">
        <v>5.2631578947368432E-2</v>
      </c>
      <c r="E1358" t="s">
        <v>8684</v>
      </c>
    </row>
    <row r="1359" spans="1:6" x14ac:dyDescent="0.3">
      <c r="A1359" s="163" t="s">
        <v>8667</v>
      </c>
      <c r="B1359" s="167" t="s">
        <v>113</v>
      </c>
      <c r="C1359" s="163" t="s">
        <v>8734</v>
      </c>
      <c r="D1359" s="177">
        <v>0.15151515151515149</v>
      </c>
      <c r="E1359" s="163" t="s">
        <v>8684</v>
      </c>
      <c r="F1359" s="163"/>
    </row>
    <row r="1360" spans="1:6" x14ac:dyDescent="0.3">
      <c r="A1360" s="163" t="s">
        <v>8667</v>
      </c>
      <c r="B1360" s="167" t="s">
        <v>113</v>
      </c>
      <c r="C1360" s="163" t="s">
        <v>8716</v>
      </c>
      <c r="D1360" s="177">
        <v>0.1212121212121212</v>
      </c>
      <c r="E1360" s="163" t="s">
        <v>8684</v>
      </c>
      <c r="F1360" s="163"/>
    </row>
    <row r="1361" spans="1:6" x14ac:dyDescent="0.3">
      <c r="A1361" s="163" t="s">
        <v>8667</v>
      </c>
      <c r="B1361" s="167" t="s">
        <v>113</v>
      </c>
      <c r="C1361" s="163" t="s">
        <v>8726</v>
      </c>
      <c r="D1361" s="177">
        <v>5.0505050505050511E-2</v>
      </c>
      <c r="E1361" s="163" t="s">
        <v>8684</v>
      </c>
      <c r="F1361" s="163"/>
    </row>
    <row r="1362" spans="1:6" x14ac:dyDescent="0.3">
      <c r="A1362" s="163" t="s">
        <v>8667</v>
      </c>
      <c r="B1362" s="167" t="s">
        <v>113</v>
      </c>
      <c r="C1362" s="163" t="s">
        <v>8723</v>
      </c>
      <c r="D1362" s="177">
        <v>0.60606060606060608</v>
      </c>
      <c r="E1362" s="163" t="s">
        <v>8684</v>
      </c>
      <c r="F1362" s="163"/>
    </row>
    <row r="1363" spans="1:6" x14ac:dyDescent="0.3">
      <c r="A1363" s="163" t="s">
        <v>8667</v>
      </c>
      <c r="B1363" s="167" t="s">
        <v>113</v>
      </c>
      <c r="C1363" s="163" t="s">
        <v>8727</v>
      </c>
      <c r="D1363" s="177">
        <v>7.0707070707070718E-2</v>
      </c>
      <c r="E1363" s="163" t="s">
        <v>8684</v>
      </c>
      <c r="F1363" s="163" t="s">
        <v>7812</v>
      </c>
    </row>
    <row r="1364" spans="1:6" x14ac:dyDescent="0.3">
      <c r="A1364" t="s">
        <v>8667</v>
      </c>
      <c r="B1364" s="149" t="s">
        <v>8636</v>
      </c>
      <c r="C1364" t="s">
        <v>8736</v>
      </c>
      <c r="D1364" s="161">
        <v>6.7164179104477612E-2</v>
      </c>
      <c r="E1364" t="s">
        <v>8684</v>
      </c>
    </row>
    <row r="1365" spans="1:6" x14ac:dyDescent="0.3">
      <c r="A1365" t="s">
        <v>8667</v>
      </c>
      <c r="B1365" s="149" t="s">
        <v>8636</v>
      </c>
      <c r="C1365" t="s">
        <v>8716</v>
      </c>
      <c r="D1365" s="161">
        <v>6.7164179104477612E-2</v>
      </c>
      <c r="E1365" t="s">
        <v>8684</v>
      </c>
    </row>
    <row r="1366" spans="1:6" x14ac:dyDescent="0.3">
      <c r="A1366" t="s">
        <v>8667</v>
      </c>
      <c r="B1366" s="149" t="s">
        <v>8636</v>
      </c>
      <c r="C1366" t="s">
        <v>8710</v>
      </c>
      <c r="D1366" s="161">
        <v>0.11481056257175661</v>
      </c>
      <c r="E1366" t="s">
        <v>8684</v>
      </c>
      <c r="F1366" t="s">
        <v>7812</v>
      </c>
    </row>
    <row r="1367" spans="1:6" x14ac:dyDescent="0.3">
      <c r="A1367" t="s">
        <v>8667</v>
      </c>
      <c r="B1367" s="149" t="s">
        <v>8636</v>
      </c>
      <c r="C1367" t="s">
        <v>8717</v>
      </c>
      <c r="D1367" s="161">
        <v>6.7738231917336411E-2</v>
      </c>
      <c r="E1367" t="s">
        <v>8684</v>
      </c>
    </row>
    <row r="1368" spans="1:6" x14ac:dyDescent="0.3">
      <c r="A1368" t="s">
        <v>8667</v>
      </c>
      <c r="B1368" s="149" t="s">
        <v>8636</v>
      </c>
      <c r="C1368" t="s">
        <v>8712</v>
      </c>
      <c r="D1368" s="161">
        <v>0.37313432835820898</v>
      </c>
      <c r="E1368" t="s">
        <v>8684</v>
      </c>
    </row>
    <row r="1369" spans="1:6" x14ac:dyDescent="0.3">
      <c r="A1369" t="s">
        <v>8667</v>
      </c>
      <c r="B1369" s="149" t="s">
        <v>8636</v>
      </c>
      <c r="C1369" t="s">
        <v>8731</v>
      </c>
      <c r="D1369" s="161">
        <v>0.20665901262916189</v>
      </c>
      <c r="E1369" t="s">
        <v>8684</v>
      </c>
    </row>
    <row r="1370" spans="1:6" x14ac:dyDescent="0.3">
      <c r="A1370" t="s">
        <v>8667</v>
      </c>
      <c r="B1370" s="149" t="s">
        <v>8636</v>
      </c>
      <c r="C1370" t="s">
        <v>8732</v>
      </c>
      <c r="D1370" s="161">
        <v>0.103329506314581</v>
      </c>
      <c r="E1370" t="s">
        <v>8684</v>
      </c>
    </row>
    <row r="1371" spans="1:6" x14ac:dyDescent="0.3">
      <c r="A1371" s="163" t="s">
        <v>8216</v>
      </c>
      <c r="B1371" s="167" t="s">
        <v>67</v>
      </c>
      <c r="C1371" s="163" t="s">
        <v>8728</v>
      </c>
      <c r="D1371" s="177">
        <v>5.6244364292155097E-2</v>
      </c>
      <c r="E1371" s="163" t="s">
        <v>8684</v>
      </c>
      <c r="F1371" s="163" t="s">
        <v>7812</v>
      </c>
    </row>
    <row r="1372" spans="1:6" x14ac:dyDescent="0.3">
      <c r="A1372" s="163" t="s">
        <v>8216</v>
      </c>
      <c r="B1372" s="167" t="s">
        <v>67</v>
      </c>
      <c r="C1372" s="163" t="s">
        <v>8708</v>
      </c>
      <c r="D1372" s="177">
        <v>5.3539224526600551E-2</v>
      </c>
      <c r="E1372" s="163" t="s">
        <v>8684</v>
      </c>
      <c r="F1372" s="163" t="s">
        <v>7812</v>
      </c>
    </row>
    <row r="1373" spans="1:6" x14ac:dyDescent="0.3">
      <c r="A1373" s="163" t="s">
        <v>8216</v>
      </c>
      <c r="B1373" s="167" t="s">
        <v>67</v>
      </c>
      <c r="C1373" s="163" t="s">
        <v>8729</v>
      </c>
      <c r="D1373" s="177">
        <v>0.10955816050495951</v>
      </c>
      <c r="E1373" s="163" t="s">
        <v>8684</v>
      </c>
      <c r="F1373" s="163" t="s">
        <v>7812</v>
      </c>
    </row>
    <row r="1374" spans="1:6" x14ac:dyDescent="0.3">
      <c r="A1374" s="163" t="s">
        <v>8216</v>
      </c>
      <c r="B1374" s="167" t="s">
        <v>67</v>
      </c>
      <c r="C1374" s="163" t="s">
        <v>8709</v>
      </c>
      <c r="D1374" s="177">
        <v>4.2042380522993687E-2</v>
      </c>
      <c r="E1374" s="163" t="s">
        <v>8684</v>
      </c>
      <c r="F1374" s="163" t="s">
        <v>7812</v>
      </c>
    </row>
    <row r="1375" spans="1:6" x14ac:dyDescent="0.3">
      <c r="A1375" s="163" t="s">
        <v>8216</v>
      </c>
      <c r="B1375" s="167" t="s">
        <v>67</v>
      </c>
      <c r="C1375" s="163" t="s">
        <v>8730</v>
      </c>
      <c r="D1375" s="177">
        <v>0.12454914337240761</v>
      </c>
      <c r="E1375" s="163" t="s">
        <v>8684</v>
      </c>
      <c r="F1375" s="163" t="s">
        <v>7812</v>
      </c>
    </row>
    <row r="1376" spans="1:6" x14ac:dyDescent="0.3">
      <c r="A1376" s="163" t="s">
        <v>8216</v>
      </c>
      <c r="B1376" s="167" t="s">
        <v>67</v>
      </c>
      <c r="C1376" s="163" t="s">
        <v>8710</v>
      </c>
      <c r="D1376" s="177">
        <v>9.0847610459873773E-2</v>
      </c>
      <c r="E1376" s="163" t="s">
        <v>8684</v>
      </c>
      <c r="F1376" s="163" t="s">
        <v>7812</v>
      </c>
    </row>
    <row r="1377" spans="1:6" x14ac:dyDescent="0.3">
      <c r="A1377" s="163" t="s">
        <v>8216</v>
      </c>
      <c r="B1377" s="167" t="s">
        <v>67</v>
      </c>
      <c r="C1377" s="163" t="s">
        <v>8711</v>
      </c>
      <c r="D1377" s="177">
        <v>0.1424706943192065</v>
      </c>
      <c r="E1377" s="163" t="s">
        <v>8684</v>
      </c>
      <c r="F1377" s="163"/>
    </row>
    <row r="1378" spans="1:6" x14ac:dyDescent="0.3">
      <c r="A1378" s="163" t="s">
        <v>8216</v>
      </c>
      <c r="B1378" s="167" t="s">
        <v>67</v>
      </c>
      <c r="C1378" s="163" t="s">
        <v>8712</v>
      </c>
      <c r="D1378" s="177">
        <v>9.682146077547342E-2</v>
      </c>
      <c r="E1378" s="163" t="s">
        <v>8684</v>
      </c>
      <c r="F1378" s="163"/>
    </row>
    <row r="1379" spans="1:6" x14ac:dyDescent="0.3">
      <c r="A1379" s="163" t="s">
        <v>8216</v>
      </c>
      <c r="B1379" s="167" t="s">
        <v>67</v>
      </c>
      <c r="C1379" s="163" t="s">
        <v>8713</v>
      </c>
      <c r="D1379" s="177">
        <v>9.682146077547342E-2</v>
      </c>
      <c r="E1379" s="163" t="s">
        <v>8684</v>
      </c>
      <c r="F1379" s="163"/>
    </row>
    <row r="1380" spans="1:6" x14ac:dyDescent="0.3">
      <c r="A1380" s="163" t="s">
        <v>8216</v>
      </c>
      <c r="B1380" s="167" t="s">
        <v>67</v>
      </c>
      <c r="C1380" s="163" t="s">
        <v>8714</v>
      </c>
      <c r="D1380" s="177">
        <v>0.102795311091073</v>
      </c>
      <c r="E1380" s="163" t="s">
        <v>8684</v>
      </c>
      <c r="F1380" s="163"/>
    </row>
    <row r="1381" spans="1:6" x14ac:dyDescent="0.3">
      <c r="A1381" s="163" t="s">
        <v>8216</v>
      </c>
      <c r="B1381" s="167" t="s">
        <v>67</v>
      </c>
      <c r="C1381" s="163" t="s">
        <v>8715</v>
      </c>
      <c r="D1381" s="177">
        <v>8.4310189359783599E-2</v>
      </c>
      <c r="E1381" s="163" t="s">
        <v>8684</v>
      </c>
      <c r="F1381" s="163"/>
    </row>
    <row r="1382" spans="1:6" x14ac:dyDescent="0.3">
      <c r="A1382" t="s">
        <v>8216</v>
      </c>
      <c r="B1382" s="149" t="s">
        <v>70</v>
      </c>
      <c r="C1382" t="s">
        <v>8734</v>
      </c>
      <c r="D1382" s="161">
        <v>4.0816326530612249E-2</v>
      </c>
      <c r="E1382" t="s">
        <v>8684</v>
      </c>
    </row>
    <row r="1383" spans="1:6" x14ac:dyDescent="0.3">
      <c r="A1383" t="s">
        <v>8216</v>
      </c>
      <c r="B1383" s="149" t="s">
        <v>70</v>
      </c>
      <c r="C1383" t="s">
        <v>8716</v>
      </c>
      <c r="D1383" s="161">
        <v>0.25510204081632648</v>
      </c>
      <c r="E1383" t="s">
        <v>8684</v>
      </c>
    </row>
    <row r="1384" spans="1:6" x14ac:dyDescent="0.3">
      <c r="A1384" t="s">
        <v>8216</v>
      </c>
      <c r="B1384" s="149" t="s">
        <v>70</v>
      </c>
      <c r="C1384" t="s">
        <v>8717</v>
      </c>
      <c r="D1384" s="161">
        <v>5.1020408163265307E-2</v>
      </c>
      <c r="E1384" t="s">
        <v>8684</v>
      </c>
    </row>
    <row r="1385" spans="1:6" x14ac:dyDescent="0.3">
      <c r="A1385" t="s">
        <v>8216</v>
      </c>
      <c r="B1385" s="149" t="s">
        <v>70</v>
      </c>
      <c r="C1385" t="s">
        <v>8718</v>
      </c>
      <c r="D1385" s="161">
        <v>5.1020408163265307E-2</v>
      </c>
      <c r="E1385" t="s">
        <v>8684</v>
      </c>
      <c r="F1385" t="s">
        <v>7812</v>
      </c>
    </row>
    <row r="1386" spans="1:6" x14ac:dyDescent="0.3">
      <c r="A1386" t="s">
        <v>8216</v>
      </c>
      <c r="B1386" s="149" t="s">
        <v>70</v>
      </c>
      <c r="C1386" t="s">
        <v>8719</v>
      </c>
      <c r="D1386" s="161">
        <v>0.24489795918367349</v>
      </c>
      <c r="E1386" t="s">
        <v>8684</v>
      </c>
    </row>
    <row r="1387" spans="1:6" x14ac:dyDescent="0.3">
      <c r="A1387" t="s">
        <v>8216</v>
      </c>
      <c r="B1387" s="149" t="s">
        <v>70</v>
      </c>
      <c r="C1387" t="s">
        <v>8721</v>
      </c>
      <c r="D1387" s="161">
        <v>0.2040816326530612</v>
      </c>
      <c r="E1387" t="s">
        <v>8684</v>
      </c>
    </row>
    <row r="1388" spans="1:6" x14ac:dyDescent="0.3">
      <c r="A1388" t="s">
        <v>8216</v>
      </c>
      <c r="B1388" s="149" t="s">
        <v>70</v>
      </c>
      <c r="C1388" t="s">
        <v>8724</v>
      </c>
      <c r="D1388" s="161">
        <v>0.15306122448979589</v>
      </c>
      <c r="E1388" t="s">
        <v>8684</v>
      </c>
    </row>
    <row r="1389" spans="1:6" x14ac:dyDescent="0.3">
      <c r="A1389" s="163" t="s">
        <v>8216</v>
      </c>
      <c r="B1389" s="167" t="s">
        <v>73</v>
      </c>
      <c r="C1389" s="163" t="s">
        <v>8728</v>
      </c>
      <c r="D1389" s="177">
        <v>5.4588077695914262E-2</v>
      </c>
      <c r="E1389" s="163" t="s">
        <v>8684</v>
      </c>
      <c r="F1389" s="163" t="s">
        <v>7812</v>
      </c>
    </row>
    <row r="1390" spans="1:6" x14ac:dyDescent="0.3">
      <c r="A1390" s="163" t="s">
        <v>8216</v>
      </c>
      <c r="B1390" s="167" t="s">
        <v>73</v>
      </c>
      <c r="C1390" s="163" t="s">
        <v>8742</v>
      </c>
      <c r="D1390" s="177">
        <v>2.9359231971422189E-2</v>
      </c>
      <c r="E1390" s="163" t="s">
        <v>8684</v>
      </c>
      <c r="F1390" s="163" t="s">
        <v>7812</v>
      </c>
    </row>
    <row r="1391" spans="1:6" x14ac:dyDescent="0.3">
      <c r="A1391" s="163" t="s">
        <v>8216</v>
      </c>
      <c r="B1391" s="167" t="s">
        <v>73</v>
      </c>
      <c r="C1391" s="163" t="s">
        <v>8708</v>
      </c>
      <c r="D1391" s="177">
        <v>5.2020540299173933E-2</v>
      </c>
      <c r="E1391" s="163" t="s">
        <v>8684</v>
      </c>
      <c r="F1391" s="163" t="s">
        <v>7812</v>
      </c>
    </row>
    <row r="1392" spans="1:6" x14ac:dyDescent="0.3">
      <c r="A1392" s="163" t="s">
        <v>8216</v>
      </c>
      <c r="B1392" s="167" t="s">
        <v>73</v>
      </c>
      <c r="C1392" s="163" t="s">
        <v>8729</v>
      </c>
      <c r="D1392" s="177">
        <v>0.1063853538736325</v>
      </c>
      <c r="E1392" s="163" t="s">
        <v>8684</v>
      </c>
      <c r="F1392" s="163" t="s">
        <v>7812</v>
      </c>
    </row>
    <row r="1393" spans="1:6" x14ac:dyDescent="0.3">
      <c r="A1393" s="163" t="s">
        <v>8216</v>
      </c>
      <c r="B1393" s="167" t="s">
        <v>73</v>
      </c>
      <c r="C1393" s="163" t="s">
        <v>8709</v>
      </c>
      <c r="D1393" s="177">
        <v>4.0857334226389819E-2</v>
      </c>
      <c r="E1393" s="163" t="s">
        <v>8684</v>
      </c>
      <c r="F1393" s="163" t="s">
        <v>7812</v>
      </c>
    </row>
    <row r="1394" spans="1:6" x14ac:dyDescent="0.3">
      <c r="A1394" s="163" t="s">
        <v>8216</v>
      </c>
      <c r="B1394" s="167" t="s">
        <v>73</v>
      </c>
      <c r="C1394" s="163" t="s">
        <v>8730</v>
      </c>
      <c r="D1394" s="177">
        <v>0.1208975217682518</v>
      </c>
      <c r="E1394" s="163" t="s">
        <v>8684</v>
      </c>
      <c r="F1394" s="163" t="s">
        <v>7812</v>
      </c>
    </row>
    <row r="1395" spans="1:6" x14ac:dyDescent="0.3">
      <c r="A1395" s="163" t="s">
        <v>8216</v>
      </c>
      <c r="B1395" s="167" t="s">
        <v>73</v>
      </c>
      <c r="C1395" s="163" t="s">
        <v>8710</v>
      </c>
      <c r="D1395" s="177">
        <v>8.8077695914266563E-2</v>
      </c>
      <c r="E1395" s="163" t="s">
        <v>8684</v>
      </c>
      <c r="F1395" s="163" t="s">
        <v>7812</v>
      </c>
    </row>
    <row r="1396" spans="1:6" x14ac:dyDescent="0.3">
      <c r="A1396" s="163" t="s">
        <v>8216</v>
      </c>
      <c r="B1396" s="167" t="s">
        <v>73</v>
      </c>
      <c r="C1396" s="163" t="s">
        <v>8711</v>
      </c>
      <c r="D1396" s="177">
        <v>0.13831212324179501</v>
      </c>
      <c r="E1396" s="163" t="s">
        <v>8684</v>
      </c>
      <c r="F1396" s="163"/>
    </row>
    <row r="1397" spans="1:6" x14ac:dyDescent="0.3">
      <c r="A1397" s="163" t="s">
        <v>8216</v>
      </c>
      <c r="B1397" s="167" t="s">
        <v>73</v>
      </c>
      <c r="C1397" s="163" t="s">
        <v>8712</v>
      </c>
      <c r="D1397" s="177">
        <v>9.3994195132842143E-2</v>
      </c>
      <c r="E1397" s="163" t="s">
        <v>8684</v>
      </c>
      <c r="F1397" s="163"/>
    </row>
    <row r="1398" spans="1:6" x14ac:dyDescent="0.3">
      <c r="A1398" s="163" t="s">
        <v>8216</v>
      </c>
      <c r="B1398" s="167" t="s">
        <v>73</v>
      </c>
      <c r="C1398" s="163" t="s">
        <v>8713</v>
      </c>
      <c r="D1398" s="177">
        <v>9.3994195132842143E-2</v>
      </c>
      <c r="E1398" s="163" t="s">
        <v>8684</v>
      </c>
      <c r="F1398" s="163"/>
    </row>
    <row r="1399" spans="1:6" x14ac:dyDescent="0.3">
      <c r="A1399" s="163" t="s">
        <v>8216</v>
      </c>
      <c r="B1399" s="167" t="s">
        <v>73</v>
      </c>
      <c r="C1399" s="163" t="s">
        <v>8714</v>
      </c>
      <c r="D1399" s="177">
        <v>9.9799062290689869E-2</v>
      </c>
      <c r="E1399" s="163" t="s">
        <v>8684</v>
      </c>
      <c r="F1399" s="163"/>
    </row>
    <row r="1400" spans="1:6" x14ac:dyDescent="0.3">
      <c r="A1400" s="163" t="s">
        <v>8216</v>
      </c>
      <c r="B1400" s="167" t="s">
        <v>73</v>
      </c>
      <c r="C1400" s="163" t="s">
        <v>8715</v>
      </c>
      <c r="D1400" s="177">
        <v>8.1826300513507477E-2</v>
      </c>
      <c r="E1400" s="163" t="s">
        <v>8684</v>
      </c>
      <c r="F1400" s="163"/>
    </row>
    <row r="1401" spans="1:6" x14ac:dyDescent="0.3">
      <c r="A1401" t="s">
        <v>8216</v>
      </c>
      <c r="B1401" s="149" t="s">
        <v>76</v>
      </c>
      <c r="C1401" t="s">
        <v>8716</v>
      </c>
      <c r="D1401" s="161">
        <v>0.23958333333333329</v>
      </c>
      <c r="E1401" t="s">
        <v>8684</v>
      </c>
    </row>
    <row r="1402" spans="1:6" x14ac:dyDescent="0.3">
      <c r="A1402" t="s">
        <v>8216</v>
      </c>
      <c r="B1402" s="149" t="s">
        <v>76</v>
      </c>
      <c r="C1402" t="s">
        <v>8718</v>
      </c>
      <c r="D1402" s="161">
        <v>2.0833333333333339E-2</v>
      </c>
      <c r="E1402" t="s">
        <v>8684</v>
      </c>
      <c r="F1402" t="s">
        <v>7812</v>
      </c>
    </row>
    <row r="1403" spans="1:6" x14ac:dyDescent="0.3">
      <c r="A1403" t="s">
        <v>8216</v>
      </c>
      <c r="B1403" s="149" t="s">
        <v>76</v>
      </c>
      <c r="C1403" t="s">
        <v>8726</v>
      </c>
      <c r="D1403" s="161">
        <v>5.2083333333333343E-2</v>
      </c>
      <c r="E1403" t="s">
        <v>8684</v>
      </c>
    </row>
    <row r="1404" spans="1:6" x14ac:dyDescent="0.3">
      <c r="A1404" t="s">
        <v>8216</v>
      </c>
      <c r="B1404" s="149" t="s">
        <v>76</v>
      </c>
      <c r="C1404" t="s">
        <v>8719</v>
      </c>
      <c r="D1404" s="161">
        <v>0.40625000000000011</v>
      </c>
      <c r="E1404" t="s">
        <v>8684</v>
      </c>
    </row>
    <row r="1405" spans="1:6" x14ac:dyDescent="0.3">
      <c r="A1405" t="s">
        <v>8216</v>
      </c>
      <c r="B1405" s="149" t="s">
        <v>76</v>
      </c>
      <c r="C1405" t="s">
        <v>8722</v>
      </c>
      <c r="D1405" s="161">
        <v>9.375E-2</v>
      </c>
      <c r="E1405" t="s">
        <v>8684</v>
      </c>
    </row>
    <row r="1406" spans="1:6" x14ac:dyDescent="0.3">
      <c r="A1406" t="s">
        <v>8216</v>
      </c>
      <c r="B1406" s="149" t="s">
        <v>76</v>
      </c>
      <c r="C1406" t="s">
        <v>8723</v>
      </c>
      <c r="D1406" s="161">
        <v>0.1875</v>
      </c>
      <c r="E1406" t="s">
        <v>8684</v>
      </c>
    </row>
    <row r="1407" spans="1:6" x14ac:dyDescent="0.3">
      <c r="A1407" s="163" t="s">
        <v>8216</v>
      </c>
      <c r="B1407" s="167" t="s">
        <v>113</v>
      </c>
      <c r="C1407" s="163" t="s">
        <v>8725</v>
      </c>
      <c r="D1407" s="177">
        <v>0.10101010101010099</v>
      </c>
      <c r="E1407" s="163" t="s">
        <v>8684</v>
      </c>
      <c r="F1407" s="163"/>
    </row>
    <row r="1408" spans="1:6" x14ac:dyDescent="0.3">
      <c r="A1408" s="163" t="s">
        <v>8216</v>
      </c>
      <c r="B1408" s="167" t="s">
        <v>113</v>
      </c>
      <c r="C1408" s="163" t="s">
        <v>8716</v>
      </c>
      <c r="D1408" s="177">
        <v>0.10101010101010099</v>
      </c>
      <c r="E1408" s="163" t="s">
        <v>8684</v>
      </c>
      <c r="F1408" s="163"/>
    </row>
    <row r="1409" spans="1:6" x14ac:dyDescent="0.3">
      <c r="A1409" s="163" t="s">
        <v>8216</v>
      </c>
      <c r="B1409" s="167" t="s">
        <v>113</v>
      </c>
      <c r="C1409" s="163" t="s">
        <v>8718</v>
      </c>
      <c r="D1409" s="177">
        <v>0.10101010101010099</v>
      </c>
      <c r="E1409" s="163" t="s">
        <v>8684</v>
      </c>
      <c r="F1409" s="163" t="s">
        <v>7812</v>
      </c>
    </row>
    <row r="1410" spans="1:6" x14ac:dyDescent="0.3">
      <c r="A1410" s="163" t="s">
        <v>8216</v>
      </c>
      <c r="B1410" s="167" t="s">
        <v>113</v>
      </c>
      <c r="C1410" s="163" t="s">
        <v>8719</v>
      </c>
      <c r="D1410" s="177">
        <v>0.30303030303030298</v>
      </c>
      <c r="E1410" s="163" t="s">
        <v>8684</v>
      </c>
      <c r="F1410" s="163"/>
    </row>
    <row r="1411" spans="1:6" x14ac:dyDescent="0.3">
      <c r="A1411" s="163" t="s">
        <v>8216</v>
      </c>
      <c r="B1411" s="167" t="s">
        <v>113</v>
      </c>
      <c r="C1411" s="163" t="s">
        <v>8723</v>
      </c>
      <c r="D1411" s="177">
        <v>0.20202020202020199</v>
      </c>
      <c r="E1411" s="163" t="s">
        <v>8684</v>
      </c>
      <c r="F1411" s="163"/>
    </row>
    <row r="1412" spans="1:6" x14ac:dyDescent="0.3">
      <c r="A1412" s="163" t="s">
        <v>8216</v>
      </c>
      <c r="B1412" s="167" t="s">
        <v>113</v>
      </c>
      <c r="C1412" s="163" t="s">
        <v>8727</v>
      </c>
      <c r="D1412" s="177">
        <v>6.0606060606060608E-2</v>
      </c>
      <c r="E1412" s="163" t="s">
        <v>8684</v>
      </c>
      <c r="F1412" s="163" t="s">
        <v>7812</v>
      </c>
    </row>
    <row r="1413" spans="1:6" x14ac:dyDescent="0.3">
      <c r="A1413" s="163" t="s">
        <v>8216</v>
      </c>
      <c r="B1413" s="167" t="s">
        <v>113</v>
      </c>
      <c r="C1413" s="163" t="s">
        <v>8743</v>
      </c>
      <c r="D1413" s="177">
        <v>0.1313131313131313</v>
      </c>
      <c r="E1413" s="163" t="s">
        <v>8684</v>
      </c>
      <c r="F1413" s="163"/>
    </row>
    <row r="1414" spans="1:6" x14ac:dyDescent="0.3">
      <c r="A1414" t="s">
        <v>8216</v>
      </c>
      <c r="B1414" s="149" t="s">
        <v>8636</v>
      </c>
      <c r="C1414" t="s">
        <v>8736</v>
      </c>
      <c r="D1414" s="161">
        <v>1.6042193165586201E-2</v>
      </c>
      <c r="E1414" t="s">
        <v>8684</v>
      </c>
    </row>
    <row r="1415" spans="1:6" x14ac:dyDescent="0.3">
      <c r="A1415" t="s">
        <v>8216</v>
      </c>
      <c r="B1415" s="149" t="s">
        <v>8636</v>
      </c>
      <c r="C1415" t="s">
        <v>8728</v>
      </c>
      <c r="D1415" s="161">
        <v>4.1204263267772767E-2</v>
      </c>
      <c r="E1415" t="s">
        <v>8684</v>
      </c>
      <c r="F1415" t="s">
        <v>7812</v>
      </c>
    </row>
    <row r="1416" spans="1:6" x14ac:dyDescent="0.3">
      <c r="A1416" t="s">
        <v>8216</v>
      </c>
      <c r="B1416" s="149" t="s">
        <v>8636</v>
      </c>
      <c r="C1416" t="s">
        <v>8742</v>
      </c>
      <c r="D1416" s="161">
        <v>2.20854851115262E-2</v>
      </c>
      <c r="E1416" t="s">
        <v>8684</v>
      </c>
      <c r="F1416" t="s">
        <v>7812</v>
      </c>
    </row>
    <row r="1417" spans="1:6" x14ac:dyDescent="0.3">
      <c r="A1417" t="s">
        <v>8216</v>
      </c>
      <c r="B1417" s="149" t="s">
        <v>8636</v>
      </c>
      <c r="C1417" t="s">
        <v>8708</v>
      </c>
      <c r="D1417" s="161">
        <v>3.911658059553895E-2</v>
      </c>
      <c r="E1417" t="s">
        <v>8684</v>
      </c>
      <c r="F1417" t="s">
        <v>7812</v>
      </c>
    </row>
    <row r="1418" spans="1:6" x14ac:dyDescent="0.3">
      <c r="A1418" t="s">
        <v>8216</v>
      </c>
      <c r="B1418" s="149" t="s">
        <v>8636</v>
      </c>
      <c r="C1418" t="s">
        <v>8729</v>
      </c>
      <c r="D1418" s="161">
        <v>8.0101087792550277E-2</v>
      </c>
      <c r="E1418" t="s">
        <v>8684</v>
      </c>
      <c r="F1418" t="s">
        <v>7812</v>
      </c>
    </row>
    <row r="1419" spans="1:6" x14ac:dyDescent="0.3">
      <c r="A1419" t="s">
        <v>8216</v>
      </c>
      <c r="B1419" s="149" t="s">
        <v>8636</v>
      </c>
      <c r="C1419" t="s">
        <v>8709</v>
      </c>
      <c r="D1419" s="161">
        <v>3.0765849906603669E-2</v>
      </c>
      <c r="E1419" t="s">
        <v>8684</v>
      </c>
      <c r="F1419" t="s">
        <v>7812</v>
      </c>
    </row>
    <row r="1420" spans="1:6" x14ac:dyDescent="0.3">
      <c r="A1420" t="s">
        <v>8216</v>
      </c>
      <c r="B1420" s="149" t="s">
        <v>8636</v>
      </c>
      <c r="C1420" t="s">
        <v>8730</v>
      </c>
      <c r="D1420" s="161">
        <v>9.1088891330622992E-2</v>
      </c>
      <c r="E1420" t="s">
        <v>8684</v>
      </c>
      <c r="F1420" t="s">
        <v>7812</v>
      </c>
    </row>
    <row r="1421" spans="1:6" x14ac:dyDescent="0.3">
      <c r="A1421" t="s">
        <v>8216</v>
      </c>
      <c r="B1421" s="149" t="s">
        <v>8636</v>
      </c>
      <c r="C1421" t="s">
        <v>8710</v>
      </c>
      <c r="D1421" s="161">
        <v>6.6366333369959341E-2</v>
      </c>
      <c r="E1421" t="s">
        <v>8684</v>
      </c>
      <c r="F1421" t="s">
        <v>7812</v>
      </c>
    </row>
    <row r="1422" spans="1:6" x14ac:dyDescent="0.3">
      <c r="A1422" t="s">
        <v>8216</v>
      </c>
      <c r="B1422" s="149" t="s">
        <v>8636</v>
      </c>
      <c r="C1422" t="s">
        <v>8717</v>
      </c>
      <c r="D1422" s="161">
        <v>1.6701461377870559E-2</v>
      </c>
      <c r="E1422" t="s">
        <v>8684</v>
      </c>
    </row>
    <row r="1423" spans="1:6" x14ac:dyDescent="0.3">
      <c r="A1423" t="s">
        <v>8216</v>
      </c>
      <c r="B1423" s="149" t="s">
        <v>8636</v>
      </c>
      <c r="C1423" t="s">
        <v>8711</v>
      </c>
      <c r="D1423" s="161">
        <v>0.1041643775409296</v>
      </c>
      <c r="E1423" t="s">
        <v>8684</v>
      </c>
    </row>
    <row r="1424" spans="1:6" x14ac:dyDescent="0.3">
      <c r="A1424" t="s">
        <v>8216</v>
      </c>
      <c r="B1424" s="149" t="s">
        <v>8636</v>
      </c>
      <c r="C1424" t="s">
        <v>8712</v>
      </c>
      <c r="D1424" s="161">
        <v>7.076145478518843E-2</v>
      </c>
      <c r="E1424" t="s">
        <v>8684</v>
      </c>
    </row>
    <row r="1425" spans="1:6" x14ac:dyDescent="0.3">
      <c r="A1425" t="s">
        <v>8216</v>
      </c>
      <c r="B1425" s="149" t="s">
        <v>8636</v>
      </c>
      <c r="C1425" t="s">
        <v>8731</v>
      </c>
      <c r="D1425" s="161">
        <v>5.4939017690363703E-2</v>
      </c>
      <c r="E1425" t="s">
        <v>8684</v>
      </c>
    </row>
    <row r="1426" spans="1:6" x14ac:dyDescent="0.3">
      <c r="A1426" t="s">
        <v>8216</v>
      </c>
      <c r="B1426" s="149" t="s">
        <v>8636</v>
      </c>
      <c r="C1426" t="s">
        <v>8713</v>
      </c>
      <c r="D1426" s="161">
        <v>7.076145478518843E-2</v>
      </c>
      <c r="E1426" t="s">
        <v>8684</v>
      </c>
    </row>
    <row r="1427" spans="1:6" x14ac:dyDescent="0.3">
      <c r="A1427" t="s">
        <v>8216</v>
      </c>
      <c r="B1427" s="149" t="s">
        <v>8636</v>
      </c>
      <c r="C1427" t="s">
        <v>8732</v>
      </c>
      <c r="D1427" s="161">
        <v>2.197560707614548E-2</v>
      </c>
      <c r="E1427" t="s">
        <v>8684</v>
      </c>
    </row>
    <row r="1428" spans="1:6" x14ac:dyDescent="0.3">
      <c r="A1428" t="s">
        <v>8216</v>
      </c>
      <c r="B1428" s="149" t="s">
        <v>8636</v>
      </c>
      <c r="C1428" t="s">
        <v>7909</v>
      </c>
      <c r="D1428" s="161">
        <v>9.5484012745852095E-2</v>
      </c>
      <c r="E1428" t="s">
        <v>8684</v>
      </c>
    </row>
    <row r="1429" spans="1:6" x14ac:dyDescent="0.3">
      <c r="A1429" t="s">
        <v>8216</v>
      </c>
      <c r="B1429" s="149" t="s">
        <v>8636</v>
      </c>
      <c r="C1429" t="s">
        <v>8733</v>
      </c>
      <c r="D1429" s="161">
        <v>4.1753653444676408E-2</v>
      </c>
      <c r="E1429" t="s">
        <v>8684</v>
      </c>
    </row>
    <row r="1430" spans="1:6" x14ac:dyDescent="0.3">
      <c r="A1430" t="s">
        <v>8216</v>
      </c>
      <c r="B1430" s="149" t="s">
        <v>8636</v>
      </c>
      <c r="C1430" t="s">
        <v>8714</v>
      </c>
      <c r="D1430" s="161">
        <v>7.5156576200417533E-2</v>
      </c>
      <c r="E1430" t="s">
        <v>8684</v>
      </c>
    </row>
    <row r="1431" spans="1:6" x14ac:dyDescent="0.3">
      <c r="A1431" t="s">
        <v>8216</v>
      </c>
      <c r="B1431" s="149" t="s">
        <v>8636</v>
      </c>
      <c r="C1431" t="s">
        <v>8715</v>
      </c>
      <c r="D1431" s="161">
        <v>6.1641577848588057E-2</v>
      </c>
      <c r="E1431" t="s">
        <v>8684</v>
      </c>
    </row>
    <row r="1432" spans="1:6" x14ac:dyDescent="0.3">
      <c r="A1432" s="163" t="s">
        <v>8668</v>
      </c>
      <c r="B1432" s="167" t="s">
        <v>67</v>
      </c>
      <c r="C1432" s="163" t="s">
        <v>8710</v>
      </c>
      <c r="D1432" s="177">
        <v>6.6650024962556162E-2</v>
      </c>
      <c r="E1432" s="163" t="s">
        <v>8684</v>
      </c>
      <c r="F1432" s="163" t="s">
        <v>7812</v>
      </c>
    </row>
    <row r="1433" spans="1:6" x14ac:dyDescent="0.3">
      <c r="A1433" s="163" t="s">
        <v>8668</v>
      </c>
      <c r="B1433" s="167" t="s">
        <v>67</v>
      </c>
      <c r="C1433" s="163" t="s">
        <v>8717</v>
      </c>
      <c r="D1433" s="177">
        <v>6.6650024962556162E-2</v>
      </c>
      <c r="E1433" s="163" t="s">
        <v>8684</v>
      </c>
      <c r="F1433" s="163"/>
    </row>
    <row r="1434" spans="1:6" x14ac:dyDescent="0.3">
      <c r="A1434" s="163" t="s">
        <v>8668</v>
      </c>
      <c r="B1434" s="167" t="s">
        <v>67</v>
      </c>
      <c r="C1434" s="163" t="s">
        <v>8731</v>
      </c>
      <c r="D1434" s="177">
        <v>0.12481278082875689</v>
      </c>
      <c r="E1434" s="163" t="s">
        <v>8684</v>
      </c>
      <c r="F1434" s="163"/>
    </row>
    <row r="1435" spans="1:6" x14ac:dyDescent="0.3">
      <c r="A1435" s="163" t="s">
        <v>8668</v>
      </c>
      <c r="B1435" s="167" t="s">
        <v>67</v>
      </c>
      <c r="C1435" s="163" t="s">
        <v>8732</v>
      </c>
      <c r="D1435" s="177">
        <v>7.4887668497254131E-2</v>
      </c>
      <c r="E1435" s="163" t="s">
        <v>8684</v>
      </c>
      <c r="F1435" s="163"/>
    </row>
    <row r="1436" spans="1:6" x14ac:dyDescent="0.3">
      <c r="A1436" s="163" t="s">
        <v>8668</v>
      </c>
      <c r="B1436" s="167" t="s">
        <v>67</v>
      </c>
      <c r="C1436" s="163" t="s">
        <v>8715</v>
      </c>
      <c r="D1436" s="177">
        <v>0.66699950074887671</v>
      </c>
      <c r="E1436" s="163" t="s">
        <v>8684</v>
      </c>
      <c r="F1436" s="163"/>
    </row>
    <row r="1437" spans="1:6" x14ac:dyDescent="0.3">
      <c r="A1437" t="s">
        <v>8668</v>
      </c>
      <c r="B1437" s="149" t="s">
        <v>70</v>
      </c>
      <c r="C1437" t="s">
        <v>8734</v>
      </c>
      <c r="D1437" s="161">
        <v>4.1237113402061848E-2</v>
      </c>
      <c r="E1437" t="s">
        <v>8684</v>
      </c>
    </row>
    <row r="1438" spans="1:6" x14ac:dyDescent="0.3">
      <c r="A1438" t="s">
        <v>8668</v>
      </c>
      <c r="B1438" s="149" t="s">
        <v>70</v>
      </c>
      <c r="C1438" t="s">
        <v>8716</v>
      </c>
      <c r="D1438" s="161">
        <v>0.15463917525773199</v>
      </c>
      <c r="E1438" t="s">
        <v>8684</v>
      </c>
    </row>
    <row r="1439" spans="1:6" x14ac:dyDescent="0.3">
      <c r="A1439" t="s">
        <v>8668</v>
      </c>
      <c r="B1439" s="149" t="s">
        <v>70</v>
      </c>
      <c r="C1439" t="s">
        <v>8717</v>
      </c>
      <c r="D1439" s="161">
        <v>5.1546391752577317E-2</v>
      </c>
      <c r="E1439" t="s">
        <v>8684</v>
      </c>
    </row>
    <row r="1440" spans="1:6" x14ac:dyDescent="0.3">
      <c r="A1440" t="s">
        <v>8668</v>
      </c>
      <c r="B1440" s="149" t="s">
        <v>70</v>
      </c>
      <c r="C1440" t="s">
        <v>8719</v>
      </c>
      <c r="D1440" s="161">
        <v>0.52577319587628868</v>
      </c>
      <c r="E1440" t="s">
        <v>8684</v>
      </c>
    </row>
    <row r="1441" spans="1:6" x14ac:dyDescent="0.3">
      <c r="A1441" t="s">
        <v>8668</v>
      </c>
      <c r="B1441" s="149" t="s">
        <v>70</v>
      </c>
      <c r="C1441" t="s">
        <v>8721</v>
      </c>
      <c r="D1441" s="161">
        <v>0.10309278350515461</v>
      </c>
      <c r="E1441" t="s">
        <v>8684</v>
      </c>
    </row>
    <row r="1442" spans="1:6" x14ac:dyDescent="0.3">
      <c r="A1442" t="s">
        <v>8668</v>
      </c>
      <c r="B1442" s="149" t="s">
        <v>70</v>
      </c>
      <c r="C1442" t="s">
        <v>8722</v>
      </c>
      <c r="D1442" s="161">
        <v>0.1237113402061856</v>
      </c>
      <c r="E1442" t="s">
        <v>8684</v>
      </c>
    </row>
    <row r="1443" spans="1:6" x14ac:dyDescent="0.3">
      <c r="A1443" s="163" t="s">
        <v>8668</v>
      </c>
      <c r="B1443" s="167" t="s">
        <v>73</v>
      </c>
      <c r="C1443" s="163" t="s">
        <v>8735</v>
      </c>
      <c r="D1443" s="177">
        <v>0.17365676717297659</v>
      </c>
      <c r="E1443" s="163" t="s">
        <v>8684</v>
      </c>
      <c r="F1443" s="163"/>
    </row>
    <row r="1444" spans="1:6" x14ac:dyDescent="0.3">
      <c r="A1444" s="163" t="s">
        <v>8668</v>
      </c>
      <c r="B1444" s="167" t="s">
        <v>73</v>
      </c>
      <c r="C1444" s="163" t="s">
        <v>8708</v>
      </c>
      <c r="D1444" s="177">
        <v>0.1806846520063477</v>
      </c>
      <c r="E1444" s="163" t="s">
        <v>8684</v>
      </c>
      <c r="F1444" s="163" t="s">
        <v>7812</v>
      </c>
    </row>
    <row r="1445" spans="1:6" x14ac:dyDescent="0.3">
      <c r="A1445" s="163" t="s">
        <v>8668</v>
      </c>
      <c r="B1445" s="167" t="s">
        <v>73</v>
      </c>
      <c r="C1445" s="163" t="s">
        <v>8710</v>
      </c>
      <c r="D1445" s="177">
        <v>0.27091362502833821</v>
      </c>
      <c r="E1445" s="163" t="s">
        <v>8684</v>
      </c>
      <c r="F1445" s="163" t="s">
        <v>7812</v>
      </c>
    </row>
    <row r="1446" spans="1:6" x14ac:dyDescent="0.3">
      <c r="A1446" s="163" t="s">
        <v>8668</v>
      </c>
      <c r="B1446" s="167" t="s">
        <v>73</v>
      </c>
      <c r="C1446" s="163" t="s">
        <v>8717</v>
      </c>
      <c r="D1446" s="177">
        <v>0.2058490138290637</v>
      </c>
      <c r="E1446" s="163" t="s">
        <v>8684</v>
      </c>
      <c r="F1446" s="163"/>
    </row>
    <row r="1447" spans="1:6" x14ac:dyDescent="0.3">
      <c r="A1447" s="163" t="s">
        <v>8668</v>
      </c>
      <c r="B1447" s="167" t="s">
        <v>73</v>
      </c>
      <c r="C1447" s="163" t="s">
        <v>8712</v>
      </c>
      <c r="D1447" s="177">
        <v>0.1235547494899116</v>
      </c>
      <c r="E1447" s="163" t="s">
        <v>8684</v>
      </c>
      <c r="F1447" s="163"/>
    </row>
    <row r="1448" spans="1:6" x14ac:dyDescent="0.3">
      <c r="A1448" s="163" t="s">
        <v>8668</v>
      </c>
      <c r="B1448" s="167" t="s">
        <v>73</v>
      </c>
      <c r="C1448" s="163" t="s">
        <v>8731</v>
      </c>
      <c r="D1448" s="177">
        <v>4.5341192473362053E-2</v>
      </c>
      <c r="E1448" s="163" t="s">
        <v>8684</v>
      </c>
      <c r="F1448" s="163"/>
    </row>
    <row r="1449" spans="1:6" x14ac:dyDescent="0.3">
      <c r="A1449" t="s">
        <v>8668</v>
      </c>
      <c r="B1449" s="149" t="s">
        <v>76</v>
      </c>
      <c r="C1449" t="s">
        <v>8734</v>
      </c>
      <c r="D1449" s="161">
        <v>0.25510204081632648</v>
      </c>
      <c r="E1449" t="s">
        <v>8684</v>
      </c>
    </row>
    <row r="1450" spans="1:6" x14ac:dyDescent="0.3">
      <c r="A1450" t="s">
        <v>8668</v>
      </c>
      <c r="B1450" s="149" t="s">
        <v>76</v>
      </c>
      <c r="C1450" t="s">
        <v>8719</v>
      </c>
      <c r="D1450" s="161">
        <v>0.46938775510204078</v>
      </c>
      <c r="E1450" t="s">
        <v>8684</v>
      </c>
    </row>
    <row r="1451" spans="1:6" x14ac:dyDescent="0.3">
      <c r="A1451" t="s">
        <v>8668</v>
      </c>
      <c r="B1451" s="149" t="s">
        <v>76</v>
      </c>
      <c r="C1451" t="s">
        <v>8722</v>
      </c>
      <c r="D1451" s="161">
        <v>0.15306122448979589</v>
      </c>
      <c r="E1451" t="s">
        <v>8684</v>
      </c>
    </row>
    <row r="1452" spans="1:6" x14ac:dyDescent="0.3">
      <c r="A1452" t="s">
        <v>8668</v>
      </c>
      <c r="B1452" s="149" t="s">
        <v>76</v>
      </c>
      <c r="C1452" t="s">
        <v>8723</v>
      </c>
      <c r="D1452" s="161">
        <v>0.1224489795918367</v>
      </c>
      <c r="E1452" t="s">
        <v>8684</v>
      </c>
    </row>
    <row r="1453" spans="1:6" x14ac:dyDescent="0.3">
      <c r="A1453" s="163" t="s">
        <v>8668</v>
      </c>
      <c r="B1453" s="167" t="s">
        <v>113</v>
      </c>
      <c r="C1453" s="163" t="s">
        <v>8734</v>
      </c>
      <c r="D1453" s="177">
        <v>0.30303030303030298</v>
      </c>
      <c r="E1453" s="163" t="s">
        <v>8684</v>
      </c>
      <c r="F1453" s="163"/>
    </row>
    <row r="1454" spans="1:6" x14ac:dyDescent="0.3">
      <c r="A1454" s="163" t="s">
        <v>8668</v>
      </c>
      <c r="B1454" s="167" t="s">
        <v>113</v>
      </c>
      <c r="C1454" s="163" t="s">
        <v>8719</v>
      </c>
      <c r="D1454" s="177">
        <v>0.6262626262626263</v>
      </c>
      <c r="E1454" s="163" t="s">
        <v>8684</v>
      </c>
      <c r="F1454" s="163"/>
    </row>
    <row r="1455" spans="1:6" x14ac:dyDescent="0.3">
      <c r="A1455" s="163" t="s">
        <v>8668</v>
      </c>
      <c r="B1455" s="167" t="s">
        <v>113</v>
      </c>
      <c r="C1455" s="163" t="s">
        <v>8727</v>
      </c>
      <c r="D1455" s="177">
        <v>7.0707070707070718E-2</v>
      </c>
      <c r="E1455" s="163" t="s">
        <v>8684</v>
      </c>
      <c r="F1455" s="163" t="s">
        <v>7812</v>
      </c>
    </row>
    <row r="1456" spans="1:6" x14ac:dyDescent="0.3">
      <c r="A1456" t="s">
        <v>8668</v>
      </c>
      <c r="B1456" s="149" t="s">
        <v>8636</v>
      </c>
      <c r="C1456" t="s">
        <v>8735</v>
      </c>
      <c r="D1456" s="161">
        <v>4.5248868778280549E-2</v>
      </c>
      <c r="E1456" t="s">
        <v>8684</v>
      </c>
    </row>
    <row r="1457" spans="1:6" x14ac:dyDescent="0.3">
      <c r="A1457" t="s">
        <v>8668</v>
      </c>
      <c r="B1457" s="149" t="s">
        <v>8636</v>
      </c>
      <c r="C1457" t="s">
        <v>8710</v>
      </c>
      <c r="D1457" s="161">
        <v>6.7873303167420809E-2</v>
      </c>
      <c r="E1457" t="s">
        <v>8684</v>
      </c>
      <c r="F1457" t="s">
        <v>7812</v>
      </c>
    </row>
    <row r="1458" spans="1:6" x14ac:dyDescent="0.3">
      <c r="A1458" t="s">
        <v>8668</v>
      </c>
      <c r="B1458" s="149" t="s">
        <v>8636</v>
      </c>
      <c r="C1458" t="s">
        <v>8717</v>
      </c>
      <c r="D1458" s="161">
        <v>7.2398190045248861E-2</v>
      </c>
      <c r="E1458" t="s">
        <v>8684</v>
      </c>
    </row>
    <row r="1459" spans="1:6" x14ac:dyDescent="0.3">
      <c r="A1459" t="s">
        <v>8668</v>
      </c>
      <c r="B1459" s="149" t="s">
        <v>8636</v>
      </c>
      <c r="C1459" t="s">
        <v>8731</v>
      </c>
      <c r="D1459" s="161">
        <v>9.0497737556561098E-2</v>
      </c>
      <c r="E1459" t="s">
        <v>8684</v>
      </c>
    </row>
    <row r="1460" spans="1:6" x14ac:dyDescent="0.3">
      <c r="A1460" t="s">
        <v>8668</v>
      </c>
      <c r="B1460" s="149" t="s">
        <v>8636</v>
      </c>
      <c r="C1460" t="s">
        <v>8732</v>
      </c>
      <c r="D1460" s="161">
        <v>4.5248868778280549E-2</v>
      </c>
      <c r="E1460" t="s">
        <v>8684</v>
      </c>
    </row>
    <row r="1461" spans="1:6" x14ac:dyDescent="0.3">
      <c r="A1461" t="s">
        <v>8668</v>
      </c>
      <c r="B1461" s="149" t="s">
        <v>8636</v>
      </c>
      <c r="C1461" t="s">
        <v>8715</v>
      </c>
      <c r="D1461" s="161">
        <v>0.67873303167420806</v>
      </c>
      <c r="E1461" t="s">
        <v>8684</v>
      </c>
    </row>
    <row r="1462" spans="1:6" x14ac:dyDescent="0.3">
      <c r="A1462" s="163" t="s">
        <v>8225</v>
      </c>
      <c r="B1462" s="167" t="s">
        <v>67</v>
      </c>
      <c r="C1462" s="163" t="s">
        <v>8728</v>
      </c>
      <c r="D1462" s="177">
        <v>0.12961935412273889</v>
      </c>
      <c r="E1462" s="163" t="s">
        <v>8684</v>
      </c>
      <c r="F1462" s="163" t="s">
        <v>7812</v>
      </c>
    </row>
    <row r="1463" spans="1:6" x14ac:dyDescent="0.3">
      <c r="A1463" s="163" t="s">
        <v>8225</v>
      </c>
      <c r="B1463" s="167" t="s">
        <v>67</v>
      </c>
      <c r="C1463" s="163" t="s">
        <v>8742</v>
      </c>
      <c r="D1463" s="177">
        <v>3.3736544223726558E-2</v>
      </c>
      <c r="E1463" s="163" t="s">
        <v>8684</v>
      </c>
      <c r="F1463" s="163" t="s">
        <v>7812</v>
      </c>
    </row>
    <row r="1464" spans="1:6" x14ac:dyDescent="0.3">
      <c r="A1464" s="163" t="s">
        <v>8225</v>
      </c>
      <c r="B1464" s="167" t="s">
        <v>67</v>
      </c>
      <c r="C1464" s="163" t="s">
        <v>8708</v>
      </c>
      <c r="D1464" s="177">
        <v>4.8607257796027079E-2</v>
      </c>
      <c r="E1464" s="163" t="s">
        <v>8684</v>
      </c>
      <c r="F1464" s="163" t="s">
        <v>7812</v>
      </c>
    </row>
    <row r="1465" spans="1:6" x14ac:dyDescent="0.3">
      <c r="A1465" s="163" t="s">
        <v>8225</v>
      </c>
      <c r="B1465" s="167" t="s">
        <v>67</v>
      </c>
      <c r="C1465" s="163" t="s">
        <v>8729</v>
      </c>
      <c r="D1465" s="177">
        <v>0.1251803351459328</v>
      </c>
      <c r="E1465" s="163" t="s">
        <v>8684</v>
      </c>
      <c r="F1465" s="163" t="s">
        <v>7812</v>
      </c>
    </row>
    <row r="1466" spans="1:6" x14ac:dyDescent="0.3">
      <c r="A1466" s="163" t="s">
        <v>8225</v>
      </c>
      <c r="B1466" s="167" t="s">
        <v>67</v>
      </c>
      <c r="C1466" s="163" t="s">
        <v>8710</v>
      </c>
      <c r="D1466" s="177">
        <v>9.0334036178004659E-2</v>
      </c>
      <c r="E1466" s="163" t="s">
        <v>8684</v>
      </c>
      <c r="F1466" s="163" t="s">
        <v>7812</v>
      </c>
    </row>
    <row r="1467" spans="1:6" x14ac:dyDescent="0.3">
      <c r="A1467" s="163" t="s">
        <v>8225</v>
      </c>
      <c r="B1467" s="167" t="s">
        <v>67</v>
      </c>
      <c r="C1467" s="163" t="s">
        <v>8711</v>
      </c>
      <c r="D1467" s="177">
        <v>9.9766951503717699E-2</v>
      </c>
      <c r="E1467" s="163" t="s">
        <v>8684</v>
      </c>
      <c r="F1467" s="163"/>
    </row>
    <row r="1468" spans="1:6" x14ac:dyDescent="0.3">
      <c r="A1468" s="163" t="s">
        <v>8225</v>
      </c>
      <c r="B1468" s="167" t="s">
        <v>67</v>
      </c>
      <c r="C1468" s="163" t="s">
        <v>8712</v>
      </c>
      <c r="D1468" s="177">
        <v>7.3465764066141373E-2</v>
      </c>
      <c r="E1468" s="163" t="s">
        <v>8684</v>
      </c>
      <c r="F1468" s="163"/>
    </row>
    <row r="1469" spans="1:6" x14ac:dyDescent="0.3">
      <c r="A1469" s="163" t="s">
        <v>8225</v>
      </c>
      <c r="B1469" s="167" t="s">
        <v>67</v>
      </c>
      <c r="C1469" s="163" t="s">
        <v>8713</v>
      </c>
      <c r="D1469" s="177">
        <v>7.3465764066141373E-2</v>
      </c>
      <c r="E1469" s="163" t="s">
        <v>8684</v>
      </c>
      <c r="F1469" s="163"/>
    </row>
    <row r="1470" spans="1:6" x14ac:dyDescent="0.3">
      <c r="A1470" s="163" t="s">
        <v>8225</v>
      </c>
      <c r="B1470" s="167" t="s">
        <v>67</v>
      </c>
      <c r="C1470" s="163" t="s">
        <v>7909</v>
      </c>
      <c r="D1470" s="177">
        <v>2.230607035845078E-2</v>
      </c>
      <c r="E1470" s="163" t="s">
        <v>8684</v>
      </c>
      <c r="F1470" s="163"/>
    </row>
    <row r="1471" spans="1:6" x14ac:dyDescent="0.3">
      <c r="A1471" s="163" t="s">
        <v>8225</v>
      </c>
      <c r="B1471" s="167" t="s">
        <v>67</v>
      </c>
      <c r="C1471" s="163" t="s">
        <v>8733</v>
      </c>
      <c r="D1471" s="177">
        <v>1.897680612584619E-2</v>
      </c>
      <c r="E1471" s="163" t="s">
        <v>8684</v>
      </c>
      <c r="F1471" s="163"/>
    </row>
    <row r="1472" spans="1:6" x14ac:dyDescent="0.3">
      <c r="A1472" s="163" t="s">
        <v>8225</v>
      </c>
      <c r="B1472" s="167" t="s">
        <v>67</v>
      </c>
      <c r="C1472" s="163" t="s">
        <v>8714</v>
      </c>
      <c r="D1472" s="177">
        <v>0.20663633337032519</v>
      </c>
      <c r="E1472" s="163" t="s">
        <v>8684</v>
      </c>
      <c r="F1472" s="163"/>
    </row>
    <row r="1473" spans="1:6" x14ac:dyDescent="0.3">
      <c r="A1473" s="163" t="s">
        <v>8225</v>
      </c>
      <c r="B1473" s="167" t="s">
        <v>67</v>
      </c>
      <c r="C1473" s="163" t="s">
        <v>8715</v>
      </c>
      <c r="D1473" s="177">
        <v>7.757185661968706E-2</v>
      </c>
      <c r="E1473" s="163" t="s">
        <v>8684</v>
      </c>
      <c r="F1473" s="163"/>
    </row>
    <row r="1474" spans="1:6" x14ac:dyDescent="0.3">
      <c r="A1474" t="s">
        <v>8225</v>
      </c>
      <c r="B1474" s="149" t="s">
        <v>70</v>
      </c>
      <c r="C1474" t="s">
        <v>8725</v>
      </c>
      <c r="D1474" s="161">
        <v>0.1020408163265306</v>
      </c>
      <c r="E1474" t="s">
        <v>8684</v>
      </c>
    </row>
    <row r="1475" spans="1:6" x14ac:dyDescent="0.3">
      <c r="A1475" t="s">
        <v>8225</v>
      </c>
      <c r="B1475" s="149" t="s">
        <v>70</v>
      </c>
      <c r="C1475" t="s">
        <v>8716</v>
      </c>
      <c r="D1475" s="161">
        <v>0.2040816326530612</v>
      </c>
      <c r="E1475" t="s">
        <v>8684</v>
      </c>
    </row>
    <row r="1476" spans="1:6" x14ac:dyDescent="0.3">
      <c r="A1476" t="s">
        <v>8225</v>
      </c>
      <c r="B1476" s="149" t="s">
        <v>70</v>
      </c>
      <c r="C1476" t="s">
        <v>8717</v>
      </c>
      <c r="D1476" s="161">
        <v>5.1020408163265307E-2</v>
      </c>
      <c r="E1476" t="s">
        <v>8684</v>
      </c>
    </row>
    <row r="1477" spans="1:6" x14ac:dyDescent="0.3">
      <c r="A1477" t="s">
        <v>8225</v>
      </c>
      <c r="B1477" s="149" t="s">
        <v>70</v>
      </c>
      <c r="C1477" t="s">
        <v>8726</v>
      </c>
      <c r="D1477" s="161">
        <v>0.15306122448979589</v>
      </c>
      <c r="E1477" t="s">
        <v>8684</v>
      </c>
    </row>
    <row r="1478" spans="1:6" x14ac:dyDescent="0.3">
      <c r="A1478" t="s">
        <v>8225</v>
      </c>
      <c r="B1478" s="149" t="s">
        <v>70</v>
      </c>
      <c r="C1478" t="s">
        <v>8719</v>
      </c>
      <c r="D1478" s="161">
        <v>0.24489795918367349</v>
      </c>
      <c r="E1478" t="s">
        <v>8684</v>
      </c>
    </row>
    <row r="1479" spans="1:6" x14ac:dyDescent="0.3">
      <c r="A1479" t="s">
        <v>8225</v>
      </c>
      <c r="B1479" s="149" t="s">
        <v>70</v>
      </c>
      <c r="C1479" t="s">
        <v>8723</v>
      </c>
      <c r="D1479" s="161">
        <v>0.15306122448979589</v>
      </c>
      <c r="E1479" t="s">
        <v>8684</v>
      </c>
    </row>
    <row r="1480" spans="1:6" x14ac:dyDescent="0.3">
      <c r="A1480" t="s">
        <v>8225</v>
      </c>
      <c r="B1480" s="149" t="s">
        <v>70</v>
      </c>
      <c r="C1480" t="s">
        <v>8744</v>
      </c>
      <c r="D1480" s="161">
        <v>4.0816326530612249E-2</v>
      </c>
      <c r="E1480" t="s">
        <v>8684</v>
      </c>
    </row>
    <row r="1481" spans="1:6" x14ac:dyDescent="0.3">
      <c r="A1481" t="s">
        <v>8225</v>
      </c>
      <c r="B1481" s="149" t="s">
        <v>70</v>
      </c>
      <c r="C1481" t="s">
        <v>7909</v>
      </c>
      <c r="D1481" s="161">
        <v>5.1020408163265307E-2</v>
      </c>
      <c r="E1481" t="s">
        <v>8684</v>
      </c>
    </row>
    <row r="1482" spans="1:6" x14ac:dyDescent="0.3">
      <c r="A1482" s="163" t="s">
        <v>8225</v>
      </c>
      <c r="B1482" s="167" t="s">
        <v>73</v>
      </c>
      <c r="C1482" s="163" t="s">
        <v>8728</v>
      </c>
      <c r="D1482" s="177">
        <v>0.12971621180819831</v>
      </c>
      <c r="E1482" s="163" t="s">
        <v>8684</v>
      </c>
      <c r="F1482" s="163" t="s">
        <v>7812</v>
      </c>
    </row>
    <row r="1483" spans="1:6" x14ac:dyDescent="0.3">
      <c r="A1483" s="163" t="s">
        <v>8225</v>
      </c>
      <c r="B1483" s="167" t="s">
        <v>73</v>
      </c>
      <c r="C1483" s="163" t="s">
        <v>8742</v>
      </c>
      <c r="D1483" s="177">
        <v>3.3706643470696969E-2</v>
      </c>
      <c r="E1483" s="163" t="s">
        <v>8684</v>
      </c>
      <c r="F1483" s="163" t="s">
        <v>7812</v>
      </c>
    </row>
    <row r="1484" spans="1:6" x14ac:dyDescent="0.3">
      <c r="A1484" s="163" t="s">
        <v>8225</v>
      </c>
      <c r="B1484" s="167" t="s">
        <v>73</v>
      </c>
      <c r="C1484" s="163" t="s">
        <v>8708</v>
      </c>
      <c r="D1484" s="177">
        <v>4.8711536370555621E-2</v>
      </c>
      <c r="E1484" s="163" t="s">
        <v>8684</v>
      </c>
      <c r="F1484" s="163" t="s">
        <v>7812</v>
      </c>
    </row>
    <row r="1485" spans="1:6" x14ac:dyDescent="0.3">
      <c r="A1485" s="163" t="s">
        <v>8225</v>
      </c>
      <c r="B1485" s="167" t="s">
        <v>73</v>
      </c>
      <c r="C1485" s="163" t="s">
        <v>8729</v>
      </c>
      <c r="D1485" s="177">
        <v>0.12536696748939871</v>
      </c>
      <c r="E1485" s="163" t="s">
        <v>8684</v>
      </c>
      <c r="F1485" s="163" t="s">
        <v>7812</v>
      </c>
    </row>
    <row r="1486" spans="1:6" x14ac:dyDescent="0.3">
      <c r="A1486" s="163" t="s">
        <v>8225</v>
      </c>
      <c r="B1486" s="167" t="s">
        <v>73</v>
      </c>
      <c r="C1486" s="163" t="s">
        <v>8710</v>
      </c>
      <c r="D1486" s="177">
        <v>9.0464281831031862E-2</v>
      </c>
      <c r="E1486" s="163" t="s">
        <v>8684</v>
      </c>
      <c r="F1486" s="163" t="s">
        <v>7812</v>
      </c>
    </row>
    <row r="1487" spans="1:6" x14ac:dyDescent="0.3">
      <c r="A1487" s="163" t="s">
        <v>8225</v>
      </c>
      <c r="B1487" s="167" t="s">
        <v>73</v>
      </c>
      <c r="C1487" s="163" t="s">
        <v>8711</v>
      </c>
      <c r="D1487" s="177">
        <v>9.9923888224420998E-2</v>
      </c>
      <c r="E1487" s="163" t="s">
        <v>8684</v>
      </c>
      <c r="F1487" s="163"/>
    </row>
    <row r="1488" spans="1:6" x14ac:dyDescent="0.3">
      <c r="A1488" s="163" t="s">
        <v>8225</v>
      </c>
      <c r="B1488" s="167" t="s">
        <v>73</v>
      </c>
      <c r="C1488" s="163" t="s">
        <v>8712</v>
      </c>
      <c r="D1488" s="177">
        <v>7.3610960095683367E-2</v>
      </c>
      <c r="E1488" s="163" t="s">
        <v>8684</v>
      </c>
      <c r="F1488" s="163"/>
    </row>
    <row r="1489" spans="1:6" x14ac:dyDescent="0.3">
      <c r="A1489" s="163" t="s">
        <v>8225</v>
      </c>
      <c r="B1489" s="167" t="s">
        <v>73</v>
      </c>
      <c r="C1489" s="163" t="s">
        <v>8713</v>
      </c>
      <c r="D1489" s="177">
        <v>7.3610960095683367E-2</v>
      </c>
      <c r="E1489" s="163" t="s">
        <v>8684</v>
      </c>
      <c r="F1489" s="163"/>
    </row>
    <row r="1490" spans="1:6" x14ac:dyDescent="0.3">
      <c r="A1490" s="163" t="s">
        <v>8225</v>
      </c>
      <c r="B1490" s="167" t="s">
        <v>73</v>
      </c>
      <c r="C1490" s="163" t="s">
        <v>7909</v>
      </c>
      <c r="D1490" s="177">
        <v>2.1854952701968029E-2</v>
      </c>
      <c r="E1490" s="163" t="s">
        <v>8684</v>
      </c>
      <c r="F1490" s="163"/>
    </row>
    <row r="1491" spans="1:6" x14ac:dyDescent="0.3">
      <c r="A1491" s="163" t="s">
        <v>8225</v>
      </c>
      <c r="B1491" s="167" t="s">
        <v>73</v>
      </c>
      <c r="C1491" s="163" t="s">
        <v>8733</v>
      </c>
      <c r="D1491" s="177">
        <v>1.8593019462868329E-2</v>
      </c>
      <c r="E1491" s="163" t="s">
        <v>8684</v>
      </c>
      <c r="F1491" s="163"/>
    </row>
    <row r="1492" spans="1:6" x14ac:dyDescent="0.3">
      <c r="A1492" s="163" t="s">
        <v>8225</v>
      </c>
      <c r="B1492" s="167" t="s">
        <v>73</v>
      </c>
      <c r="C1492" s="163" t="s">
        <v>8714</v>
      </c>
      <c r="D1492" s="177">
        <v>0.20680656735892139</v>
      </c>
      <c r="E1492" s="163" t="s">
        <v>8684</v>
      </c>
      <c r="F1492" s="163"/>
    </row>
    <row r="1493" spans="1:6" x14ac:dyDescent="0.3">
      <c r="A1493" s="163" t="s">
        <v>8225</v>
      </c>
      <c r="B1493" s="167" t="s">
        <v>73</v>
      </c>
      <c r="C1493" s="163" t="s">
        <v>8715</v>
      </c>
      <c r="D1493" s="177">
        <v>7.7634011090572996E-2</v>
      </c>
      <c r="E1493" s="163" t="s">
        <v>8684</v>
      </c>
      <c r="F1493" s="163"/>
    </row>
    <row r="1494" spans="1:6" x14ac:dyDescent="0.3">
      <c r="A1494" t="s">
        <v>8225</v>
      </c>
      <c r="B1494" s="149" t="s">
        <v>76</v>
      </c>
      <c r="C1494" t="s">
        <v>8716</v>
      </c>
      <c r="D1494" s="161">
        <v>0.14736842105263159</v>
      </c>
      <c r="E1494" t="s">
        <v>8684</v>
      </c>
    </row>
    <row r="1495" spans="1:6" x14ac:dyDescent="0.3">
      <c r="A1495" t="s">
        <v>8225</v>
      </c>
      <c r="B1495" s="149" t="s">
        <v>76</v>
      </c>
      <c r="C1495" t="s">
        <v>8718</v>
      </c>
      <c r="D1495" s="161">
        <v>3.1578947368421047E-2</v>
      </c>
      <c r="E1495" t="s">
        <v>8684</v>
      </c>
      <c r="F1495" t="s">
        <v>7812</v>
      </c>
    </row>
    <row r="1496" spans="1:6" x14ac:dyDescent="0.3">
      <c r="A1496" t="s">
        <v>8225</v>
      </c>
      <c r="B1496" s="149" t="s">
        <v>76</v>
      </c>
      <c r="C1496" t="s">
        <v>8726</v>
      </c>
      <c r="D1496" s="161">
        <v>0.10526315789473691</v>
      </c>
      <c r="E1496" t="s">
        <v>8684</v>
      </c>
    </row>
    <row r="1497" spans="1:6" x14ac:dyDescent="0.3">
      <c r="A1497" t="s">
        <v>8225</v>
      </c>
      <c r="B1497" s="149" t="s">
        <v>76</v>
      </c>
      <c r="C1497" t="s">
        <v>8719</v>
      </c>
      <c r="D1497" s="161">
        <v>0.1157894736842105</v>
      </c>
      <c r="E1497" t="s">
        <v>8684</v>
      </c>
    </row>
    <row r="1498" spans="1:6" x14ac:dyDescent="0.3">
      <c r="A1498" t="s">
        <v>8225</v>
      </c>
      <c r="B1498" s="149" t="s">
        <v>76</v>
      </c>
      <c r="C1498" t="s">
        <v>8723</v>
      </c>
      <c r="D1498" s="161">
        <v>0.6</v>
      </c>
      <c r="E1498" t="s">
        <v>8684</v>
      </c>
    </row>
    <row r="1499" spans="1:6" x14ac:dyDescent="0.3">
      <c r="A1499" s="163" t="s">
        <v>8225</v>
      </c>
      <c r="B1499" s="167" t="s">
        <v>113</v>
      </c>
      <c r="C1499" s="163" t="s">
        <v>8734</v>
      </c>
      <c r="D1499" s="177">
        <v>0.22916666666666671</v>
      </c>
      <c r="E1499" s="163" t="s">
        <v>8684</v>
      </c>
      <c r="F1499" s="163"/>
    </row>
    <row r="1500" spans="1:6" x14ac:dyDescent="0.3">
      <c r="A1500" s="163" t="s">
        <v>8225</v>
      </c>
      <c r="B1500" s="167" t="s">
        <v>113</v>
      </c>
      <c r="C1500" s="163" t="s">
        <v>8719</v>
      </c>
      <c r="D1500" s="177">
        <v>0.64583333333333337</v>
      </c>
      <c r="E1500" s="163" t="s">
        <v>8684</v>
      </c>
      <c r="F1500" s="163"/>
    </row>
    <row r="1501" spans="1:6" x14ac:dyDescent="0.3">
      <c r="A1501" s="163" t="s">
        <v>8225</v>
      </c>
      <c r="B1501" s="167" t="s">
        <v>113</v>
      </c>
      <c r="C1501" s="163" t="s">
        <v>8727</v>
      </c>
      <c r="D1501" s="177">
        <v>7.2916666666666671E-2</v>
      </c>
      <c r="E1501" s="163" t="s">
        <v>8684</v>
      </c>
      <c r="F1501" s="163" t="s">
        <v>7812</v>
      </c>
    </row>
    <row r="1502" spans="1:6" x14ac:dyDescent="0.3">
      <c r="A1502" s="163" t="s">
        <v>8225</v>
      </c>
      <c r="B1502" s="167" t="s">
        <v>113</v>
      </c>
      <c r="C1502" s="163" t="s">
        <v>8743</v>
      </c>
      <c r="D1502" s="177">
        <v>5.2083333333333343E-2</v>
      </c>
      <c r="E1502" s="163" t="s">
        <v>8684</v>
      </c>
      <c r="F1502" s="163"/>
    </row>
    <row r="1503" spans="1:6" x14ac:dyDescent="0.3">
      <c r="A1503" t="s">
        <v>8225</v>
      </c>
      <c r="B1503" s="149" t="s">
        <v>8636</v>
      </c>
      <c r="C1503" t="s">
        <v>8728</v>
      </c>
      <c r="D1503" s="161">
        <v>0.12236665172568351</v>
      </c>
      <c r="E1503" t="s">
        <v>8684</v>
      </c>
      <c r="F1503" t="s">
        <v>7812</v>
      </c>
    </row>
    <row r="1504" spans="1:6" x14ac:dyDescent="0.3">
      <c r="A1504" t="s">
        <v>8225</v>
      </c>
      <c r="B1504" s="149" t="s">
        <v>8636</v>
      </c>
      <c r="C1504" t="s">
        <v>8742</v>
      </c>
      <c r="D1504" s="161">
        <v>3.1824294038547737E-2</v>
      </c>
      <c r="E1504" t="s">
        <v>8684</v>
      </c>
      <c r="F1504" t="s">
        <v>7812</v>
      </c>
    </row>
    <row r="1505" spans="1:6" x14ac:dyDescent="0.3">
      <c r="A1505" t="s">
        <v>8225</v>
      </c>
      <c r="B1505" s="149" t="s">
        <v>8636</v>
      </c>
      <c r="C1505" t="s">
        <v>8708</v>
      </c>
      <c r="D1505" s="161">
        <v>4.594352308381891E-2</v>
      </c>
      <c r="E1505" t="s">
        <v>8684</v>
      </c>
      <c r="F1505" t="s">
        <v>7812</v>
      </c>
    </row>
    <row r="1506" spans="1:6" x14ac:dyDescent="0.3">
      <c r="A1506" t="s">
        <v>8225</v>
      </c>
      <c r="B1506" s="149" t="s">
        <v>8636</v>
      </c>
      <c r="C1506" t="s">
        <v>8729</v>
      </c>
      <c r="D1506" s="161">
        <v>0.1183325862841775</v>
      </c>
      <c r="E1506" t="s">
        <v>8684</v>
      </c>
      <c r="F1506" t="s">
        <v>7812</v>
      </c>
    </row>
    <row r="1507" spans="1:6" x14ac:dyDescent="0.3">
      <c r="A1507" t="s">
        <v>8225</v>
      </c>
      <c r="B1507" s="149" t="s">
        <v>8636</v>
      </c>
      <c r="C1507" t="s">
        <v>8710</v>
      </c>
      <c r="D1507" s="161">
        <v>8.5387718511878083E-2</v>
      </c>
      <c r="E1507" t="s">
        <v>8684</v>
      </c>
      <c r="F1507" t="s">
        <v>7812</v>
      </c>
    </row>
    <row r="1508" spans="1:6" x14ac:dyDescent="0.3">
      <c r="A1508" t="s">
        <v>8225</v>
      </c>
      <c r="B1508" s="149" t="s">
        <v>8636</v>
      </c>
      <c r="C1508" t="s">
        <v>8711</v>
      </c>
      <c r="D1508" s="161">
        <v>9.4240251008516379E-2</v>
      </c>
      <c r="E1508" t="s">
        <v>8684</v>
      </c>
    </row>
    <row r="1509" spans="1:6" x14ac:dyDescent="0.3">
      <c r="A1509" t="s">
        <v>8225</v>
      </c>
      <c r="B1509" s="149" t="s">
        <v>8636</v>
      </c>
      <c r="C1509" t="s">
        <v>8712</v>
      </c>
      <c r="D1509" s="161">
        <v>6.9475571492604221E-2</v>
      </c>
      <c r="E1509" t="s">
        <v>8684</v>
      </c>
    </row>
    <row r="1510" spans="1:6" x14ac:dyDescent="0.3">
      <c r="A1510" t="s">
        <v>8225</v>
      </c>
      <c r="B1510" s="149" t="s">
        <v>8636</v>
      </c>
      <c r="C1510" t="s">
        <v>8731</v>
      </c>
      <c r="D1510" s="161">
        <v>2.801434334379202E-2</v>
      </c>
      <c r="E1510" t="s">
        <v>8684</v>
      </c>
    </row>
    <row r="1511" spans="1:6" x14ac:dyDescent="0.3">
      <c r="A1511" t="s">
        <v>8225</v>
      </c>
      <c r="B1511" s="149" t="s">
        <v>8636</v>
      </c>
      <c r="C1511" t="s">
        <v>8713</v>
      </c>
      <c r="D1511" s="161">
        <v>6.9475571492604221E-2</v>
      </c>
      <c r="E1511" t="s">
        <v>8684</v>
      </c>
    </row>
    <row r="1512" spans="1:6" x14ac:dyDescent="0.3">
      <c r="A1512" t="s">
        <v>8225</v>
      </c>
      <c r="B1512" s="149" t="s">
        <v>8636</v>
      </c>
      <c r="C1512" t="s">
        <v>7909</v>
      </c>
      <c r="D1512" s="161">
        <v>3.6082474226804127E-2</v>
      </c>
      <c r="E1512" t="s">
        <v>8684</v>
      </c>
    </row>
    <row r="1513" spans="1:6" x14ac:dyDescent="0.3">
      <c r="A1513" t="s">
        <v>8225</v>
      </c>
      <c r="B1513" s="149" t="s">
        <v>8636</v>
      </c>
      <c r="C1513" t="s">
        <v>8733</v>
      </c>
      <c r="D1513" s="161">
        <v>3.070372030479605E-2</v>
      </c>
      <c r="E1513" t="s">
        <v>8684</v>
      </c>
    </row>
    <row r="1514" spans="1:6" x14ac:dyDescent="0.3">
      <c r="A1514" t="s">
        <v>8225</v>
      </c>
      <c r="B1514" s="149" t="s">
        <v>8636</v>
      </c>
      <c r="C1514" t="s">
        <v>8714</v>
      </c>
      <c r="D1514" s="161">
        <v>0.19520394441954281</v>
      </c>
      <c r="E1514" t="s">
        <v>8684</v>
      </c>
    </row>
    <row r="1515" spans="1:6" x14ac:dyDescent="0.3">
      <c r="A1515" t="s">
        <v>8225</v>
      </c>
      <c r="B1515" s="149" t="s">
        <v>8636</v>
      </c>
      <c r="C1515" t="s">
        <v>8715</v>
      </c>
      <c r="D1515" s="161">
        <v>7.3285522187359925E-2</v>
      </c>
      <c r="E1515" t="s">
        <v>8684</v>
      </c>
    </row>
    <row r="1516" spans="1:6" x14ac:dyDescent="0.3">
      <c r="A1516" s="163" t="s">
        <v>8669</v>
      </c>
      <c r="B1516" s="167" t="s">
        <v>67</v>
      </c>
      <c r="C1516" s="163" t="s">
        <v>8736</v>
      </c>
      <c r="D1516" s="177">
        <v>0.119240614334471</v>
      </c>
      <c r="E1516" s="163" t="s">
        <v>8684</v>
      </c>
      <c r="F1516" s="163"/>
    </row>
    <row r="1517" spans="1:6" x14ac:dyDescent="0.3">
      <c r="A1517" s="163" t="s">
        <v>8669</v>
      </c>
      <c r="B1517" s="167" t="s">
        <v>67</v>
      </c>
      <c r="C1517" s="163" t="s">
        <v>8716</v>
      </c>
      <c r="D1517" s="177">
        <v>0.119240614334471</v>
      </c>
      <c r="E1517" s="163" t="s">
        <v>8684</v>
      </c>
      <c r="F1517" s="163"/>
    </row>
    <row r="1518" spans="1:6" x14ac:dyDescent="0.3">
      <c r="A1518" s="163" t="s">
        <v>8669</v>
      </c>
      <c r="B1518" s="167" t="s">
        <v>67</v>
      </c>
      <c r="C1518" s="163" t="s">
        <v>8717</v>
      </c>
      <c r="D1518" s="177">
        <v>5.972696245733787E-2</v>
      </c>
      <c r="E1518" s="163" t="s">
        <v>8684</v>
      </c>
      <c r="F1518" s="163"/>
    </row>
    <row r="1519" spans="1:6" x14ac:dyDescent="0.3">
      <c r="A1519" s="163" t="s">
        <v>8669</v>
      </c>
      <c r="B1519" s="167" t="s">
        <v>67</v>
      </c>
      <c r="C1519" s="163" t="s">
        <v>8711</v>
      </c>
      <c r="D1519" s="177">
        <v>4.1382252559726961E-2</v>
      </c>
      <c r="E1519" s="163" t="s">
        <v>8684</v>
      </c>
      <c r="F1519" s="163"/>
    </row>
    <row r="1520" spans="1:6" x14ac:dyDescent="0.3">
      <c r="A1520" s="163" t="s">
        <v>8669</v>
      </c>
      <c r="B1520" s="167" t="s">
        <v>67</v>
      </c>
      <c r="C1520" s="163" t="s">
        <v>8731</v>
      </c>
      <c r="D1520" s="177">
        <v>0.36689419795221839</v>
      </c>
      <c r="E1520" s="163" t="s">
        <v>8684</v>
      </c>
      <c r="F1520" s="163"/>
    </row>
    <row r="1521" spans="1:6" x14ac:dyDescent="0.3">
      <c r="A1521" s="163" t="s">
        <v>8669</v>
      </c>
      <c r="B1521" s="167" t="s">
        <v>67</v>
      </c>
      <c r="C1521" s="163" t="s">
        <v>8732</v>
      </c>
      <c r="D1521" s="177">
        <v>0.1834470989761092</v>
      </c>
      <c r="E1521" s="163" t="s">
        <v>8684</v>
      </c>
      <c r="F1521" s="163"/>
    </row>
    <row r="1522" spans="1:6" x14ac:dyDescent="0.3">
      <c r="A1522" s="163" t="s">
        <v>8669</v>
      </c>
      <c r="B1522" s="167" t="s">
        <v>67</v>
      </c>
      <c r="C1522" s="163" t="s">
        <v>8737</v>
      </c>
      <c r="D1522" s="177">
        <v>0.1100682593856655</v>
      </c>
      <c r="E1522" s="163" t="s">
        <v>8684</v>
      </c>
      <c r="F1522" s="163"/>
    </row>
    <row r="1523" spans="1:6" x14ac:dyDescent="0.3">
      <c r="A1523" t="s">
        <v>8669</v>
      </c>
      <c r="B1523" s="149" t="s">
        <v>73</v>
      </c>
      <c r="C1523" t="s">
        <v>8735</v>
      </c>
      <c r="D1523" s="161">
        <v>0.29756965026674581</v>
      </c>
      <c r="E1523" t="s">
        <v>8684</v>
      </c>
    </row>
    <row r="1524" spans="1:6" x14ac:dyDescent="0.3">
      <c r="A1524" t="s">
        <v>8669</v>
      </c>
      <c r="B1524" s="149" t="s">
        <v>73</v>
      </c>
      <c r="C1524" t="s">
        <v>8717</v>
      </c>
      <c r="D1524" s="161">
        <v>0.36099585062240669</v>
      </c>
      <c r="E1524" t="s">
        <v>8684</v>
      </c>
    </row>
    <row r="1525" spans="1:6" x14ac:dyDescent="0.3">
      <c r="A1525" t="s">
        <v>8669</v>
      </c>
      <c r="B1525" s="149" t="s">
        <v>73</v>
      </c>
      <c r="C1525" t="s">
        <v>8711</v>
      </c>
      <c r="D1525" s="161">
        <v>0.1796087729697689</v>
      </c>
      <c r="E1525" t="s">
        <v>8684</v>
      </c>
    </row>
    <row r="1526" spans="1:6" x14ac:dyDescent="0.3">
      <c r="A1526" t="s">
        <v>8669</v>
      </c>
      <c r="B1526" s="149" t="s">
        <v>73</v>
      </c>
      <c r="C1526" t="s">
        <v>8712</v>
      </c>
      <c r="D1526" s="161">
        <v>0.1618257261410789</v>
      </c>
      <c r="E1526" t="s">
        <v>8684</v>
      </c>
    </row>
    <row r="1527" spans="1:6" x14ac:dyDescent="0.3">
      <c r="A1527" s="163" t="s">
        <v>8669</v>
      </c>
      <c r="B1527" s="167" t="s">
        <v>76</v>
      </c>
      <c r="C1527" s="163" t="s">
        <v>8716</v>
      </c>
      <c r="D1527" s="177">
        <v>0.22105263157894739</v>
      </c>
      <c r="E1527" s="163" t="s">
        <v>8684</v>
      </c>
      <c r="F1527" s="163"/>
    </row>
    <row r="1528" spans="1:6" x14ac:dyDescent="0.3">
      <c r="A1528" s="163" t="s">
        <v>8669</v>
      </c>
      <c r="B1528" s="167" t="s">
        <v>76</v>
      </c>
      <c r="C1528" s="163" t="s">
        <v>8719</v>
      </c>
      <c r="D1528" s="177">
        <v>0.22105263157894739</v>
      </c>
      <c r="E1528" s="163" t="s">
        <v>8684</v>
      </c>
      <c r="F1528" s="163"/>
    </row>
    <row r="1529" spans="1:6" x14ac:dyDescent="0.3">
      <c r="A1529" s="163" t="s">
        <v>8669</v>
      </c>
      <c r="B1529" s="167" t="s">
        <v>76</v>
      </c>
      <c r="C1529" s="163" t="s">
        <v>8723</v>
      </c>
      <c r="D1529" s="177">
        <v>0.50526315789473686</v>
      </c>
      <c r="E1529" s="163" t="s">
        <v>8684</v>
      </c>
      <c r="F1529" s="163"/>
    </row>
    <row r="1530" spans="1:6" x14ac:dyDescent="0.3">
      <c r="A1530" s="163" t="s">
        <v>8669</v>
      </c>
      <c r="B1530" s="167" t="s">
        <v>76</v>
      </c>
      <c r="C1530" s="163" t="s">
        <v>8738</v>
      </c>
      <c r="D1530" s="177">
        <v>5.2631578947368432E-2</v>
      </c>
      <c r="E1530" s="163" t="s">
        <v>8684</v>
      </c>
      <c r="F1530" s="163"/>
    </row>
    <row r="1531" spans="1:6" x14ac:dyDescent="0.3">
      <c r="A1531" t="s">
        <v>8669</v>
      </c>
      <c r="B1531" s="149" t="s">
        <v>113</v>
      </c>
      <c r="C1531" t="s">
        <v>8734</v>
      </c>
      <c r="D1531" s="161">
        <v>0.15151515151515149</v>
      </c>
      <c r="E1531" t="s">
        <v>8684</v>
      </c>
    </row>
    <row r="1532" spans="1:6" x14ac:dyDescent="0.3">
      <c r="A1532" t="s">
        <v>8669</v>
      </c>
      <c r="B1532" s="149" t="s">
        <v>113</v>
      </c>
      <c r="C1532" t="s">
        <v>8716</v>
      </c>
      <c r="D1532" s="161">
        <v>0.1212121212121212</v>
      </c>
      <c r="E1532" t="s">
        <v>8684</v>
      </c>
    </row>
    <row r="1533" spans="1:6" x14ac:dyDescent="0.3">
      <c r="A1533" t="s">
        <v>8669</v>
      </c>
      <c r="B1533" s="149" t="s">
        <v>113</v>
      </c>
      <c r="C1533" t="s">
        <v>8726</v>
      </c>
      <c r="D1533" s="161">
        <v>5.0505050505050511E-2</v>
      </c>
      <c r="E1533" t="s">
        <v>8684</v>
      </c>
    </row>
    <row r="1534" spans="1:6" x14ac:dyDescent="0.3">
      <c r="A1534" t="s">
        <v>8669</v>
      </c>
      <c r="B1534" s="149" t="s">
        <v>113</v>
      </c>
      <c r="C1534" t="s">
        <v>8723</v>
      </c>
      <c r="D1534" s="161">
        <v>0.60606060606060608</v>
      </c>
      <c r="E1534" t="s">
        <v>8684</v>
      </c>
    </row>
    <row r="1535" spans="1:6" x14ac:dyDescent="0.3">
      <c r="A1535" t="s">
        <v>8669</v>
      </c>
      <c r="B1535" s="149" t="s">
        <v>113</v>
      </c>
      <c r="C1535" t="s">
        <v>8727</v>
      </c>
      <c r="D1535" s="161">
        <v>7.0707070707070718E-2</v>
      </c>
      <c r="E1535" t="s">
        <v>8684</v>
      </c>
      <c r="F1535" t="s">
        <v>7812</v>
      </c>
    </row>
    <row r="1536" spans="1:6" x14ac:dyDescent="0.3">
      <c r="A1536" s="163" t="s">
        <v>8669</v>
      </c>
      <c r="B1536" s="167" t="s">
        <v>8636</v>
      </c>
      <c r="C1536" s="163" t="s">
        <v>8735</v>
      </c>
      <c r="D1536" s="177">
        <v>9.9800399201596793E-2</v>
      </c>
      <c r="E1536" s="163" t="s">
        <v>8684</v>
      </c>
      <c r="F1536" s="163"/>
    </row>
    <row r="1537" spans="1:6" x14ac:dyDescent="0.3">
      <c r="A1537" s="163" t="s">
        <v>8669</v>
      </c>
      <c r="B1537" s="167" t="s">
        <v>8636</v>
      </c>
      <c r="C1537" s="163" t="s">
        <v>8710</v>
      </c>
      <c r="D1537" s="177">
        <v>9.9800399201596793E-2</v>
      </c>
      <c r="E1537" s="163" t="s">
        <v>8684</v>
      </c>
      <c r="F1537" s="163" t="s">
        <v>7812</v>
      </c>
    </row>
    <row r="1538" spans="1:6" x14ac:dyDescent="0.3">
      <c r="A1538" s="163" t="s">
        <v>8669</v>
      </c>
      <c r="B1538" s="167" t="s">
        <v>8636</v>
      </c>
      <c r="C1538" s="163" t="s">
        <v>8717</v>
      </c>
      <c r="D1538" s="177">
        <v>0.1616766467065868</v>
      </c>
      <c r="E1538" s="163" t="s">
        <v>8684</v>
      </c>
      <c r="F1538" s="163"/>
    </row>
    <row r="1539" spans="1:6" x14ac:dyDescent="0.3">
      <c r="A1539" s="163" t="s">
        <v>8669</v>
      </c>
      <c r="B1539" s="167" t="s">
        <v>8636</v>
      </c>
      <c r="C1539" s="163" t="s">
        <v>8711</v>
      </c>
      <c r="D1539" s="177">
        <v>0.1497005988023952</v>
      </c>
      <c r="E1539" s="163" t="s">
        <v>8684</v>
      </c>
      <c r="F1539" s="163"/>
    </row>
    <row r="1540" spans="1:6" x14ac:dyDescent="0.3">
      <c r="A1540" s="163" t="s">
        <v>8669</v>
      </c>
      <c r="B1540" s="167" t="s">
        <v>8636</v>
      </c>
      <c r="C1540" s="163" t="s">
        <v>8712</v>
      </c>
      <c r="D1540" s="177">
        <v>0.12974051896207581</v>
      </c>
      <c r="E1540" s="163" t="s">
        <v>8684</v>
      </c>
      <c r="F1540" s="163"/>
    </row>
    <row r="1541" spans="1:6" x14ac:dyDescent="0.3">
      <c r="A1541" s="163" t="s">
        <v>8669</v>
      </c>
      <c r="B1541" s="167" t="s">
        <v>8636</v>
      </c>
      <c r="C1541" s="163" t="s">
        <v>8731</v>
      </c>
      <c r="D1541" s="177">
        <v>0.23952095808383231</v>
      </c>
      <c r="E1541" s="163" t="s">
        <v>8684</v>
      </c>
      <c r="F1541" s="163"/>
    </row>
    <row r="1542" spans="1:6" x14ac:dyDescent="0.3">
      <c r="A1542" s="163" t="s">
        <v>8669</v>
      </c>
      <c r="B1542" s="167" t="s">
        <v>8636</v>
      </c>
      <c r="C1542" s="163" t="s">
        <v>8732</v>
      </c>
      <c r="D1542" s="177">
        <v>0.1197604790419161</v>
      </c>
      <c r="E1542" s="163" t="s">
        <v>8684</v>
      </c>
      <c r="F1542" s="163"/>
    </row>
    <row r="1543" spans="1:6" x14ac:dyDescent="0.3">
      <c r="A1543" t="s">
        <v>8670</v>
      </c>
      <c r="B1543" s="149" t="s">
        <v>67</v>
      </c>
      <c r="C1543" t="s">
        <v>8712</v>
      </c>
      <c r="D1543" s="161">
        <v>0.25017972681524092</v>
      </c>
      <c r="E1543" t="s">
        <v>8684</v>
      </c>
    </row>
    <row r="1544" spans="1:6" x14ac:dyDescent="0.3">
      <c r="A1544" t="s">
        <v>8670</v>
      </c>
      <c r="B1544" s="149" t="s">
        <v>67</v>
      </c>
      <c r="C1544" t="s">
        <v>8715</v>
      </c>
      <c r="D1544" s="161">
        <v>0.74982027318475919</v>
      </c>
      <c r="E1544" t="s">
        <v>8684</v>
      </c>
    </row>
    <row r="1545" spans="1:6" x14ac:dyDescent="0.3">
      <c r="A1545" s="163" t="s">
        <v>8670</v>
      </c>
      <c r="B1545" s="167" t="s">
        <v>70</v>
      </c>
      <c r="C1545" s="163" t="s">
        <v>8716</v>
      </c>
      <c r="D1545" s="177">
        <v>3.9267015706806283E-2</v>
      </c>
      <c r="E1545" s="163" t="s">
        <v>8684</v>
      </c>
      <c r="F1545" s="163"/>
    </row>
    <row r="1546" spans="1:6" x14ac:dyDescent="0.3">
      <c r="A1546" s="163" t="s">
        <v>8670</v>
      </c>
      <c r="B1546" s="167" t="s">
        <v>70</v>
      </c>
      <c r="C1546" s="163" t="s">
        <v>8739</v>
      </c>
      <c r="D1546" s="177">
        <v>2.481675392670157E-2</v>
      </c>
      <c r="E1546" s="163" t="s">
        <v>8684</v>
      </c>
      <c r="F1546" s="163" t="s">
        <v>7812</v>
      </c>
    </row>
    <row r="1547" spans="1:6" x14ac:dyDescent="0.3">
      <c r="A1547" s="163" t="s">
        <v>8670</v>
      </c>
      <c r="B1547" s="167" t="s">
        <v>70</v>
      </c>
      <c r="C1547" s="163" t="s">
        <v>8717</v>
      </c>
      <c r="D1547" s="177">
        <v>4.0523560209424082E-2</v>
      </c>
      <c r="E1547" s="163" t="s">
        <v>8684</v>
      </c>
      <c r="F1547" s="163"/>
    </row>
    <row r="1548" spans="1:6" x14ac:dyDescent="0.3">
      <c r="A1548" s="163" t="s">
        <v>8670</v>
      </c>
      <c r="B1548" s="167" t="s">
        <v>70</v>
      </c>
      <c r="C1548" s="163" t="s">
        <v>8718</v>
      </c>
      <c r="D1548" s="177">
        <v>3.1413612565445018E-2</v>
      </c>
      <c r="E1548" s="163" t="s">
        <v>8684</v>
      </c>
      <c r="F1548" s="163" t="s">
        <v>7812</v>
      </c>
    </row>
    <row r="1549" spans="1:6" x14ac:dyDescent="0.3">
      <c r="A1549" s="163" t="s">
        <v>8670</v>
      </c>
      <c r="B1549" s="167" t="s">
        <v>70</v>
      </c>
      <c r="C1549" s="163" t="s">
        <v>8726</v>
      </c>
      <c r="D1549" s="177">
        <v>3.256544502617801E-2</v>
      </c>
      <c r="E1549" s="163" t="s">
        <v>8684</v>
      </c>
      <c r="F1549" s="163"/>
    </row>
    <row r="1550" spans="1:6" x14ac:dyDescent="0.3">
      <c r="A1550" s="163" t="s">
        <v>8670</v>
      </c>
      <c r="B1550" s="167" t="s">
        <v>70</v>
      </c>
      <c r="C1550" s="163" t="s">
        <v>8719</v>
      </c>
      <c r="D1550" s="177">
        <v>0.24785340314136131</v>
      </c>
      <c r="E1550" s="163" t="s">
        <v>8684</v>
      </c>
      <c r="F1550" s="163"/>
    </row>
    <row r="1551" spans="1:6" x14ac:dyDescent="0.3">
      <c r="A1551" s="163" t="s">
        <v>8670</v>
      </c>
      <c r="B1551" s="167" t="s">
        <v>70</v>
      </c>
      <c r="C1551" s="163" t="s">
        <v>8720</v>
      </c>
      <c r="D1551" s="177">
        <v>0.1570680628272251</v>
      </c>
      <c r="E1551" s="163" t="s">
        <v>8684</v>
      </c>
      <c r="F1551" s="163"/>
    </row>
    <row r="1552" spans="1:6" x14ac:dyDescent="0.3">
      <c r="A1552" s="163" t="s">
        <v>8670</v>
      </c>
      <c r="B1552" s="167" t="s">
        <v>70</v>
      </c>
      <c r="C1552" s="163" t="s">
        <v>8721</v>
      </c>
      <c r="D1552" s="177">
        <v>7.8534031413612565E-2</v>
      </c>
      <c r="E1552" s="163" t="s">
        <v>8684</v>
      </c>
      <c r="F1552" s="163"/>
    </row>
    <row r="1553" spans="1:6" x14ac:dyDescent="0.3">
      <c r="A1553" s="163" t="s">
        <v>8670</v>
      </c>
      <c r="B1553" s="167" t="s">
        <v>70</v>
      </c>
      <c r="C1553" s="163" t="s">
        <v>8722</v>
      </c>
      <c r="D1553" s="177">
        <v>0.14324607329842931</v>
      </c>
      <c r="E1553" s="163" t="s">
        <v>8684</v>
      </c>
      <c r="F1553" s="163"/>
    </row>
    <row r="1554" spans="1:6" x14ac:dyDescent="0.3">
      <c r="A1554" s="163" t="s">
        <v>8670</v>
      </c>
      <c r="B1554" s="167" t="s">
        <v>70</v>
      </c>
      <c r="C1554" s="163" t="s">
        <v>8723</v>
      </c>
      <c r="D1554" s="177">
        <v>4.7643979057591622E-2</v>
      </c>
      <c r="E1554" s="163" t="s">
        <v>8684</v>
      </c>
      <c r="F1554" s="163"/>
    </row>
    <row r="1555" spans="1:6" x14ac:dyDescent="0.3">
      <c r="A1555" s="163" t="s">
        <v>8670</v>
      </c>
      <c r="B1555" s="167" t="s">
        <v>70</v>
      </c>
      <c r="C1555" s="163" t="s">
        <v>7909</v>
      </c>
      <c r="D1555" s="177">
        <v>3.9267015706806283E-2</v>
      </c>
      <c r="E1555" s="163" t="s">
        <v>8684</v>
      </c>
      <c r="F1555" s="163"/>
    </row>
    <row r="1556" spans="1:6" x14ac:dyDescent="0.3">
      <c r="A1556" s="163" t="s">
        <v>8670</v>
      </c>
      <c r="B1556" s="167" t="s">
        <v>70</v>
      </c>
      <c r="C1556" s="163" t="s">
        <v>8724</v>
      </c>
      <c r="D1556" s="177">
        <v>0.1178010471204189</v>
      </c>
      <c r="E1556" s="163" t="s">
        <v>8684</v>
      </c>
      <c r="F1556" s="163"/>
    </row>
    <row r="1557" spans="1:6" x14ac:dyDescent="0.3">
      <c r="A1557" t="s">
        <v>8670</v>
      </c>
      <c r="B1557" s="149" t="s">
        <v>73</v>
      </c>
      <c r="C1557" t="s">
        <v>8735</v>
      </c>
      <c r="D1557" s="161">
        <v>0.17669819432502151</v>
      </c>
      <c r="E1557" t="s">
        <v>8684</v>
      </c>
    </row>
    <row r="1558" spans="1:6" x14ac:dyDescent="0.3">
      <c r="A1558" t="s">
        <v>8670</v>
      </c>
      <c r="B1558" s="149" t="s">
        <v>73</v>
      </c>
      <c r="C1558" t="s">
        <v>8708</v>
      </c>
      <c r="D1558" s="161">
        <v>0.14316423043852111</v>
      </c>
      <c r="E1558" t="s">
        <v>8684</v>
      </c>
      <c r="F1558" t="s">
        <v>7812</v>
      </c>
    </row>
    <row r="1559" spans="1:6" x14ac:dyDescent="0.3">
      <c r="A1559" t="s">
        <v>8670</v>
      </c>
      <c r="B1559" s="149" t="s">
        <v>73</v>
      </c>
      <c r="C1559" t="s">
        <v>8710</v>
      </c>
      <c r="D1559" s="161">
        <v>0.19088564058469479</v>
      </c>
      <c r="E1559" t="s">
        <v>8684</v>
      </c>
      <c r="F1559" t="s">
        <v>7812</v>
      </c>
    </row>
    <row r="1560" spans="1:6" x14ac:dyDescent="0.3">
      <c r="A1560" t="s">
        <v>8670</v>
      </c>
      <c r="B1560" s="149" t="s">
        <v>73</v>
      </c>
      <c r="C1560" t="s">
        <v>8717</v>
      </c>
      <c r="D1560" s="161">
        <v>0.17927773000859851</v>
      </c>
      <c r="E1560" t="s">
        <v>8684</v>
      </c>
    </row>
    <row r="1561" spans="1:6" x14ac:dyDescent="0.3">
      <c r="A1561" t="s">
        <v>8670</v>
      </c>
      <c r="B1561" s="149" t="s">
        <v>73</v>
      </c>
      <c r="C1561" t="s">
        <v>8712</v>
      </c>
      <c r="D1561" s="161">
        <v>0.30997420464316428</v>
      </c>
      <c r="E1561" t="s">
        <v>8684</v>
      </c>
    </row>
    <row r="1562" spans="1:6" x14ac:dyDescent="0.3">
      <c r="A1562" s="163" t="s">
        <v>8670</v>
      </c>
      <c r="B1562" s="167" t="s">
        <v>76</v>
      </c>
      <c r="C1562" s="163" t="s">
        <v>8734</v>
      </c>
      <c r="D1562" s="177">
        <v>0.16326530612244899</v>
      </c>
      <c r="E1562" s="163" t="s">
        <v>8684</v>
      </c>
      <c r="F1562" s="163"/>
    </row>
    <row r="1563" spans="1:6" x14ac:dyDescent="0.3">
      <c r="A1563" s="163" t="s">
        <v>8670</v>
      </c>
      <c r="B1563" s="167" t="s">
        <v>76</v>
      </c>
      <c r="C1563" s="163" t="s">
        <v>8725</v>
      </c>
      <c r="D1563" s="177">
        <v>5.1020408163265307E-2</v>
      </c>
      <c r="E1563" s="163" t="s">
        <v>8684</v>
      </c>
      <c r="F1563" s="163"/>
    </row>
    <row r="1564" spans="1:6" x14ac:dyDescent="0.3">
      <c r="A1564" s="163" t="s">
        <v>8670</v>
      </c>
      <c r="B1564" s="167" t="s">
        <v>76</v>
      </c>
      <c r="C1564" s="163" t="s">
        <v>8716</v>
      </c>
      <c r="D1564" s="177">
        <v>8.1632653061224497E-2</v>
      </c>
      <c r="E1564" s="163" t="s">
        <v>8684</v>
      </c>
      <c r="F1564" s="163"/>
    </row>
    <row r="1565" spans="1:6" x14ac:dyDescent="0.3">
      <c r="A1565" s="163" t="s">
        <v>8670</v>
      </c>
      <c r="B1565" s="167" t="s">
        <v>76</v>
      </c>
      <c r="C1565" s="163" t="s">
        <v>8719</v>
      </c>
      <c r="D1565" s="177">
        <v>0.2040816326530612</v>
      </c>
      <c r="E1565" s="163" t="s">
        <v>8684</v>
      </c>
      <c r="F1565" s="163"/>
    </row>
    <row r="1566" spans="1:6" x14ac:dyDescent="0.3">
      <c r="A1566" s="163" t="s">
        <v>8670</v>
      </c>
      <c r="B1566" s="167" t="s">
        <v>76</v>
      </c>
      <c r="C1566" s="163" t="s">
        <v>8723</v>
      </c>
      <c r="D1566" s="177">
        <v>0.5</v>
      </c>
      <c r="E1566" s="163" t="s">
        <v>8684</v>
      </c>
      <c r="F1566" s="163"/>
    </row>
    <row r="1567" spans="1:6" x14ac:dyDescent="0.3">
      <c r="A1567" t="s">
        <v>8670</v>
      </c>
      <c r="B1567" s="149" t="s">
        <v>113</v>
      </c>
      <c r="C1567" t="s">
        <v>8734</v>
      </c>
      <c r="D1567" s="161">
        <v>0.15151515151515149</v>
      </c>
      <c r="E1567" t="s">
        <v>8684</v>
      </c>
    </row>
    <row r="1568" spans="1:6" x14ac:dyDescent="0.3">
      <c r="A1568" t="s">
        <v>8670</v>
      </c>
      <c r="B1568" s="149" t="s">
        <v>113</v>
      </c>
      <c r="C1568" t="s">
        <v>8719</v>
      </c>
      <c r="D1568" s="161">
        <v>0.37373737373737381</v>
      </c>
      <c r="E1568" t="s">
        <v>8684</v>
      </c>
    </row>
    <row r="1569" spans="1:6" x14ac:dyDescent="0.3">
      <c r="A1569" t="s">
        <v>8670</v>
      </c>
      <c r="B1569" s="149" t="s">
        <v>113</v>
      </c>
      <c r="C1569" t="s">
        <v>8723</v>
      </c>
      <c r="D1569" s="161">
        <v>0.39393939393939398</v>
      </c>
      <c r="E1569" t="s">
        <v>8684</v>
      </c>
    </row>
    <row r="1570" spans="1:6" x14ac:dyDescent="0.3">
      <c r="A1570" t="s">
        <v>8670</v>
      </c>
      <c r="B1570" s="149" t="s">
        <v>113</v>
      </c>
      <c r="C1570" t="s">
        <v>8727</v>
      </c>
      <c r="D1570" s="161">
        <v>8.0808080808080815E-2</v>
      </c>
      <c r="E1570" t="s">
        <v>8684</v>
      </c>
      <c r="F1570" t="s">
        <v>7812</v>
      </c>
    </row>
    <row r="1571" spans="1:6" x14ac:dyDescent="0.3">
      <c r="A1571" s="163" t="s">
        <v>8670</v>
      </c>
      <c r="B1571" s="167" t="s">
        <v>8636</v>
      </c>
      <c r="C1571" s="163" t="s">
        <v>8736</v>
      </c>
      <c r="D1571" s="177">
        <v>6.2167906482465458E-2</v>
      </c>
      <c r="E1571" s="163" t="s">
        <v>8684</v>
      </c>
      <c r="F1571" s="163"/>
    </row>
    <row r="1572" spans="1:6" x14ac:dyDescent="0.3">
      <c r="A1572" s="163" t="s">
        <v>8670</v>
      </c>
      <c r="B1572" s="167" t="s">
        <v>8636</v>
      </c>
      <c r="C1572" s="163" t="s">
        <v>8716</v>
      </c>
      <c r="D1572" s="177">
        <v>6.2167906482465458E-2</v>
      </c>
      <c r="E1572" s="163" t="s">
        <v>8684</v>
      </c>
      <c r="F1572" s="163"/>
    </row>
    <row r="1573" spans="1:6" x14ac:dyDescent="0.3">
      <c r="A1573" s="163" t="s">
        <v>8670</v>
      </c>
      <c r="B1573" s="167" t="s">
        <v>8636</v>
      </c>
      <c r="C1573" s="163" t="s">
        <v>8712</v>
      </c>
      <c r="D1573" s="177">
        <v>0.13283740701381511</v>
      </c>
      <c r="E1573" s="163" t="s">
        <v>8684</v>
      </c>
      <c r="F1573" s="163"/>
    </row>
    <row r="1574" spans="1:6" x14ac:dyDescent="0.3">
      <c r="A1574" s="163" t="s">
        <v>8670</v>
      </c>
      <c r="B1574" s="167" t="s">
        <v>8636</v>
      </c>
      <c r="C1574" s="163" t="s">
        <v>8731</v>
      </c>
      <c r="D1574" s="177">
        <v>0.19128586609989379</v>
      </c>
      <c r="E1574" s="163" t="s">
        <v>8684</v>
      </c>
      <c r="F1574" s="163"/>
    </row>
    <row r="1575" spans="1:6" x14ac:dyDescent="0.3">
      <c r="A1575" s="163" t="s">
        <v>8670</v>
      </c>
      <c r="B1575" s="167" t="s">
        <v>8636</v>
      </c>
      <c r="C1575" s="163" t="s">
        <v>8732</v>
      </c>
      <c r="D1575" s="177">
        <v>9.5642933049946879E-2</v>
      </c>
      <c r="E1575" s="163" t="s">
        <v>8684</v>
      </c>
      <c r="F1575" s="163"/>
    </row>
    <row r="1576" spans="1:6" x14ac:dyDescent="0.3">
      <c r="A1576" s="163" t="s">
        <v>8670</v>
      </c>
      <c r="B1576" s="167" t="s">
        <v>8636</v>
      </c>
      <c r="C1576" s="163" t="s">
        <v>8737</v>
      </c>
      <c r="D1576" s="177">
        <v>5.738575982996813E-2</v>
      </c>
      <c r="E1576" s="163" t="s">
        <v>8684</v>
      </c>
      <c r="F1576" s="163"/>
    </row>
    <row r="1577" spans="1:6" x14ac:dyDescent="0.3">
      <c r="A1577" s="163" t="s">
        <v>8670</v>
      </c>
      <c r="B1577" s="167" t="s">
        <v>8636</v>
      </c>
      <c r="C1577" s="163" t="s">
        <v>8715</v>
      </c>
      <c r="D1577" s="177">
        <v>0.39851222104144529</v>
      </c>
      <c r="E1577" s="163" t="s">
        <v>8684</v>
      </c>
      <c r="F1577" s="163"/>
    </row>
    <row r="1578" spans="1:6" x14ac:dyDescent="0.3">
      <c r="A1578" t="s">
        <v>8671</v>
      </c>
      <c r="B1578" s="149" t="s">
        <v>67</v>
      </c>
      <c r="C1578" t="s">
        <v>8736</v>
      </c>
      <c r="D1578" s="161">
        <v>0.11944444444444451</v>
      </c>
      <c r="E1578" t="s">
        <v>8684</v>
      </c>
    </row>
    <row r="1579" spans="1:6" x14ac:dyDescent="0.3">
      <c r="A1579" t="s">
        <v>8671</v>
      </c>
      <c r="B1579" s="149" t="s">
        <v>67</v>
      </c>
      <c r="C1579" t="s">
        <v>8716</v>
      </c>
      <c r="D1579" s="161">
        <v>0.11944444444444451</v>
      </c>
      <c r="E1579" t="s">
        <v>8684</v>
      </c>
    </row>
    <row r="1580" spans="1:6" x14ac:dyDescent="0.3">
      <c r="A1580" t="s">
        <v>8671</v>
      </c>
      <c r="B1580" s="149" t="s">
        <v>67</v>
      </c>
      <c r="C1580" t="s">
        <v>8717</v>
      </c>
      <c r="D1580" s="161">
        <v>5.897435897435898E-2</v>
      </c>
      <c r="E1580" t="s">
        <v>8684</v>
      </c>
    </row>
    <row r="1581" spans="1:6" x14ac:dyDescent="0.3">
      <c r="A1581" t="s">
        <v>8671</v>
      </c>
      <c r="B1581" s="149" t="s">
        <v>67</v>
      </c>
      <c r="C1581" t="s">
        <v>8711</v>
      </c>
      <c r="D1581" s="161">
        <v>4.0598290598290607E-2</v>
      </c>
      <c r="E1581" t="s">
        <v>8684</v>
      </c>
    </row>
    <row r="1582" spans="1:6" x14ac:dyDescent="0.3">
      <c r="A1582" t="s">
        <v>8671</v>
      </c>
      <c r="B1582" s="149" t="s">
        <v>67</v>
      </c>
      <c r="C1582" t="s">
        <v>8731</v>
      </c>
      <c r="D1582" s="161">
        <v>0.36752136752136749</v>
      </c>
      <c r="E1582" t="s">
        <v>8684</v>
      </c>
    </row>
    <row r="1583" spans="1:6" x14ac:dyDescent="0.3">
      <c r="A1583" t="s">
        <v>8671</v>
      </c>
      <c r="B1583" s="149" t="s">
        <v>67</v>
      </c>
      <c r="C1583" t="s">
        <v>8732</v>
      </c>
      <c r="D1583" s="161">
        <v>0.1837606837606838</v>
      </c>
      <c r="E1583" t="s">
        <v>8684</v>
      </c>
    </row>
    <row r="1584" spans="1:6" x14ac:dyDescent="0.3">
      <c r="A1584" t="s">
        <v>8671</v>
      </c>
      <c r="B1584" s="149" t="s">
        <v>67</v>
      </c>
      <c r="C1584" t="s">
        <v>8737</v>
      </c>
      <c r="D1584" s="161">
        <v>0.11025641025641029</v>
      </c>
      <c r="E1584" t="s">
        <v>8684</v>
      </c>
    </row>
    <row r="1585" spans="1:6" x14ac:dyDescent="0.3">
      <c r="A1585" s="163" t="s">
        <v>8671</v>
      </c>
      <c r="B1585" s="167" t="s">
        <v>70</v>
      </c>
      <c r="C1585" s="163" t="s">
        <v>8716</v>
      </c>
      <c r="D1585" s="177">
        <v>3.8743671866928397E-2</v>
      </c>
      <c r="E1585" s="163" t="s">
        <v>8684</v>
      </c>
      <c r="F1585" s="163"/>
    </row>
    <row r="1586" spans="1:6" x14ac:dyDescent="0.3">
      <c r="A1586" s="163" t="s">
        <v>8671</v>
      </c>
      <c r="B1586" s="167" t="s">
        <v>70</v>
      </c>
      <c r="C1586" s="163" t="s">
        <v>8739</v>
      </c>
      <c r="D1586" s="177">
        <v>4.4012811240830667E-2</v>
      </c>
      <c r="E1586" s="163" t="s">
        <v>8684</v>
      </c>
      <c r="F1586" s="163" t="s">
        <v>7812</v>
      </c>
    </row>
    <row r="1587" spans="1:6" x14ac:dyDescent="0.3">
      <c r="A1587" s="163" t="s">
        <v>8671</v>
      </c>
      <c r="B1587" s="167" t="s">
        <v>70</v>
      </c>
      <c r="C1587" s="163" t="s">
        <v>8717</v>
      </c>
      <c r="D1587" s="177">
        <v>4.2359747907841708E-2</v>
      </c>
      <c r="E1587" s="163" t="s">
        <v>8684</v>
      </c>
      <c r="F1587" s="163"/>
    </row>
    <row r="1588" spans="1:6" x14ac:dyDescent="0.3">
      <c r="A1588" s="163" t="s">
        <v>8671</v>
      </c>
      <c r="B1588" s="167" t="s">
        <v>70</v>
      </c>
      <c r="C1588" s="163" t="s">
        <v>8718</v>
      </c>
      <c r="D1588" s="177">
        <v>3.0994937493542721E-2</v>
      </c>
      <c r="E1588" s="163" t="s">
        <v>8684</v>
      </c>
      <c r="F1588" s="163" t="s">
        <v>7812</v>
      </c>
    </row>
    <row r="1589" spans="1:6" x14ac:dyDescent="0.3">
      <c r="A1589" s="163" t="s">
        <v>8671</v>
      </c>
      <c r="B1589" s="167" t="s">
        <v>70</v>
      </c>
      <c r="C1589" s="163" t="s">
        <v>8726</v>
      </c>
      <c r="D1589" s="177">
        <v>3.4094431242897003E-2</v>
      </c>
      <c r="E1589" s="163" t="s">
        <v>8684</v>
      </c>
      <c r="F1589" s="163"/>
    </row>
    <row r="1590" spans="1:6" x14ac:dyDescent="0.3">
      <c r="A1590" s="163" t="s">
        <v>8671</v>
      </c>
      <c r="B1590" s="167" t="s">
        <v>70</v>
      </c>
      <c r="C1590" s="163" t="s">
        <v>8719</v>
      </c>
      <c r="D1590" s="177">
        <v>0.23328856286806479</v>
      </c>
      <c r="E1590" s="163" t="s">
        <v>8684</v>
      </c>
      <c r="F1590" s="163"/>
    </row>
    <row r="1591" spans="1:6" x14ac:dyDescent="0.3">
      <c r="A1591" s="163" t="s">
        <v>8671</v>
      </c>
      <c r="B1591" s="167" t="s">
        <v>70</v>
      </c>
      <c r="C1591" s="163" t="s">
        <v>8720</v>
      </c>
      <c r="D1591" s="177">
        <v>0.15497468746771359</v>
      </c>
      <c r="E1591" s="163" t="s">
        <v>8684</v>
      </c>
      <c r="F1591" s="163"/>
    </row>
    <row r="1592" spans="1:6" x14ac:dyDescent="0.3">
      <c r="A1592" s="163" t="s">
        <v>8671</v>
      </c>
      <c r="B1592" s="167" t="s">
        <v>70</v>
      </c>
      <c r="C1592" s="163" t="s">
        <v>8721</v>
      </c>
      <c r="D1592" s="177">
        <v>7.7487343733856809E-2</v>
      </c>
      <c r="E1592" s="163" t="s">
        <v>8684</v>
      </c>
      <c r="F1592" s="163"/>
    </row>
    <row r="1593" spans="1:6" x14ac:dyDescent="0.3">
      <c r="A1593" s="163" t="s">
        <v>8671</v>
      </c>
      <c r="B1593" s="167" t="s">
        <v>70</v>
      </c>
      <c r="C1593" s="163" t="s">
        <v>8722</v>
      </c>
      <c r="D1593" s="177">
        <v>0.11623101560078521</v>
      </c>
      <c r="E1593" s="163" t="s">
        <v>8684</v>
      </c>
      <c r="F1593" s="163"/>
    </row>
    <row r="1594" spans="1:6" x14ac:dyDescent="0.3">
      <c r="A1594" s="163" t="s">
        <v>8671</v>
      </c>
      <c r="B1594" s="167" t="s">
        <v>70</v>
      </c>
      <c r="C1594" s="163" t="s">
        <v>8723</v>
      </c>
      <c r="D1594" s="177">
        <v>4.5459241657196003E-2</v>
      </c>
      <c r="E1594" s="163" t="s">
        <v>8684</v>
      </c>
      <c r="F1594" s="163"/>
    </row>
    <row r="1595" spans="1:6" x14ac:dyDescent="0.3">
      <c r="A1595" s="163" t="s">
        <v>8671</v>
      </c>
      <c r="B1595" s="167" t="s">
        <v>70</v>
      </c>
      <c r="C1595" s="163" t="s">
        <v>8744</v>
      </c>
      <c r="D1595" s="177">
        <v>2.7482177910941211E-2</v>
      </c>
      <c r="E1595" s="163" t="s">
        <v>8684</v>
      </c>
      <c r="F1595" s="163"/>
    </row>
    <row r="1596" spans="1:6" x14ac:dyDescent="0.3">
      <c r="A1596" s="163" t="s">
        <v>8671</v>
      </c>
      <c r="B1596" s="167" t="s">
        <v>70</v>
      </c>
      <c r="C1596" s="163" t="s">
        <v>7909</v>
      </c>
      <c r="D1596" s="177">
        <v>3.8743671866928397E-2</v>
      </c>
      <c r="E1596" s="163" t="s">
        <v>8684</v>
      </c>
      <c r="F1596" s="163"/>
    </row>
    <row r="1597" spans="1:6" x14ac:dyDescent="0.3">
      <c r="A1597" s="163" t="s">
        <v>8671</v>
      </c>
      <c r="B1597" s="167" t="s">
        <v>70</v>
      </c>
      <c r="C1597" s="163" t="s">
        <v>8724</v>
      </c>
      <c r="D1597" s="177">
        <v>0.11623101560078521</v>
      </c>
      <c r="E1597" s="163" t="s">
        <v>8684</v>
      </c>
      <c r="F1597" s="163"/>
    </row>
    <row r="1598" spans="1:6" x14ac:dyDescent="0.3">
      <c r="A1598" t="s">
        <v>8671</v>
      </c>
      <c r="B1598" s="149" t="s">
        <v>73</v>
      </c>
      <c r="C1598" t="s">
        <v>8735</v>
      </c>
      <c r="D1598" s="161">
        <v>0.29756965026674581</v>
      </c>
      <c r="E1598" t="s">
        <v>8684</v>
      </c>
    </row>
    <row r="1599" spans="1:6" x14ac:dyDescent="0.3">
      <c r="A1599" t="s">
        <v>8671</v>
      </c>
      <c r="B1599" s="149" t="s">
        <v>73</v>
      </c>
      <c r="C1599" t="s">
        <v>8717</v>
      </c>
      <c r="D1599" s="161">
        <v>0.36099585062240669</v>
      </c>
      <c r="E1599" t="s">
        <v>8684</v>
      </c>
    </row>
    <row r="1600" spans="1:6" x14ac:dyDescent="0.3">
      <c r="A1600" t="s">
        <v>8671</v>
      </c>
      <c r="B1600" s="149" t="s">
        <v>73</v>
      </c>
      <c r="C1600" t="s">
        <v>8711</v>
      </c>
      <c r="D1600" s="161">
        <v>0.1796087729697689</v>
      </c>
      <c r="E1600" t="s">
        <v>8684</v>
      </c>
    </row>
    <row r="1601" spans="1:6" x14ac:dyDescent="0.3">
      <c r="A1601" t="s">
        <v>8671</v>
      </c>
      <c r="B1601" s="149" t="s">
        <v>73</v>
      </c>
      <c r="C1601" t="s">
        <v>8712</v>
      </c>
      <c r="D1601" s="161">
        <v>0.1618257261410789</v>
      </c>
      <c r="E1601" t="s">
        <v>8684</v>
      </c>
    </row>
    <row r="1602" spans="1:6" x14ac:dyDescent="0.3">
      <c r="A1602" s="163" t="s">
        <v>8671</v>
      </c>
      <c r="B1602" s="167" t="s">
        <v>76</v>
      </c>
      <c r="C1602" s="163" t="s">
        <v>8716</v>
      </c>
      <c r="D1602" s="177">
        <v>0.22105263157894739</v>
      </c>
      <c r="E1602" s="163" t="s">
        <v>8684</v>
      </c>
      <c r="F1602" s="163"/>
    </row>
    <row r="1603" spans="1:6" x14ac:dyDescent="0.3">
      <c r="A1603" s="163" t="s">
        <v>8671</v>
      </c>
      <c r="B1603" s="167" t="s">
        <v>76</v>
      </c>
      <c r="C1603" s="163" t="s">
        <v>8719</v>
      </c>
      <c r="D1603" s="177">
        <v>0.22105263157894739</v>
      </c>
      <c r="E1603" s="163" t="s">
        <v>8684</v>
      </c>
      <c r="F1603" s="163"/>
    </row>
    <row r="1604" spans="1:6" x14ac:dyDescent="0.3">
      <c r="A1604" s="163" t="s">
        <v>8671</v>
      </c>
      <c r="B1604" s="167" t="s">
        <v>76</v>
      </c>
      <c r="C1604" s="163" t="s">
        <v>8723</v>
      </c>
      <c r="D1604" s="177">
        <v>0.50526315789473686</v>
      </c>
      <c r="E1604" s="163" t="s">
        <v>8684</v>
      </c>
      <c r="F1604" s="163"/>
    </row>
    <row r="1605" spans="1:6" x14ac:dyDescent="0.3">
      <c r="A1605" s="163" t="s">
        <v>8671</v>
      </c>
      <c r="B1605" s="167" t="s">
        <v>76</v>
      </c>
      <c r="C1605" s="163" t="s">
        <v>8738</v>
      </c>
      <c r="D1605" s="177">
        <v>5.2631578947368432E-2</v>
      </c>
      <c r="E1605" s="163" t="s">
        <v>8684</v>
      </c>
      <c r="F1605" s="163"/>
    </row>
    <row r="1606" spans="1:6" x14ac:dyDescent="0.3">
      <c r="A1606" t="s">
        <v>8671</v>
      </c>
      <c r="B1606" s="149" t="s">
        <v>113</v>
      </c>
      <c r="C1606" t="s">
        <v>8734</v>
      </c>
      <c r="D1606" s="161">
        <v>0.15151515151515149</v>
      </c>
      <c r="E1606" t="s">
        <v>8684</v>
      </c>
    </row>
    <row r="1607" spans="1:6" x14ac:dyDescent="0.3">
      <c r="A1607" t="s">
        <v>8671</v>
      </c>
      <c r="B1607" s="149" t="s">
        <v>113</v>
      </c>
      <c r="C1607" t="s">
        <v>8716</v>
      </c>
      <c r="D1607" s="161">
        <v>0.1212121212121212</v>
      </c>
      <c r="E1607" t="s">
        <v>8684</v>
      </c>
    </row>
    <row r="1608" spans="1:6" x14ac:dyDescent="0.3">
      <c r="A1608" t="s">
        <v>8671</v>
      </c>
      <c r="B1608" s="149" t="s">
        <v>113</v>
      </c>
      <c r="C1608" t="s">
        <v>8726</v>
      </c>
      <c r="D1608" s="161">
        <v>5.0505050505050511E-2</v>
      </c>
      <c r="E1608" t="s">
        <v>8684</v>
      </c>
    </row>
    <row r="1609" spans="1:6" x14ac:dyDescent="0.3">
      <c r="A1609" t="s">
        <v>8671</v>
      </c>
      <c r="B1609" s="149" t="s">
        <v>113</v>
      </c>
      <c r="C1609" t="s">
        <v>8723</v>
      </c>
      <c r="D1609" s="161">
        <v>0.60606060606060608</v>
      </c>
      <c r="E1609" t="s">
        <v>8684</v>
      </c>
    </row>
    <row r="1610" spans="1:6" x14ac:dyDescent="0.3">
      <c r="A1610" t="s">
        <v>8671</v>
      </c>
      <c r="B1610" s="149" t="s">
        <v>113</v>
      </c>
      <c r="C1610" t="s">
        <v>8727</v>
      </c>
      <c r="D1610" s="161">
        <v>7.0707070707070718E-2</v>
      </c>
      <c r="E1610" t="s">
        <v>8684</v>
      </c>
      <c r="F1610" t="s">
        <v>7812</v>
      </c>
    </row>
    <row r="1611" spans="1:6" x14ac:dyDescent="0.3">
      <c r="A1611" s="163" t="s">
        <v>8671</v>
      </c>
      <c r="B1611" s="167" t="s">
        <v>8636</v>
      </c>
      <c r="C1611" s="163" t="s">
        <v>8735</v>
      </c>
      <c r="D1611" s="177">
        <v>0.1058201058201058</v>
      </c>
      <c r="E1611" s="163" t="s">
        <v>8684</v>
      </c>
      <c r="F1611" s="163"/>
    </row>
    <row r="1612" spans="1:6" x14ac:dyDescent="0.3">
      <c r="A1612" s="163" t="s">
        <v>8671</v>
      </c>
      <c r="B1612" s="167" t="s">
        <v>8636</v>
      </c>
      <c r="C1612" s="163" t="s">
        <v>8710</v>
      </c>
      <c r="D1612" s="177">
        <v>0.1058201058201058</v>
      </c>
      <c r="E1612" s="163" t="s">
        <v>8684</v>
      </c>
      <c r="F1612" s="163" t="s">
        <v>7812</v>
      </c>
    </row>
    <row r="1613" spans="1:6" x14ac:dyDescent="0.3">
      <c r="A1613" s="163" t="s">
        <v>8671</v>
      </c>
      <c r="B1613" s="167" t="s">
        <v>8636</v>
      </c>
      <c r="C1613" s="163" t="s">
        <v>8717</v>
      </c>
      <c r="D1613" s="177">
        <v>0.1693121693121693</v>
      </c>
      <c r="E1613" s="163" t="s">
        <v>8684</v>
      </c>
      <c r="F1613" s="163"/>
    </row>
    <row r="1614" spans="1:6" x14ac:dyDescent="0.3">
      <c r="A1614" s="163" t="s">
        <v>8671</v>
      </c>
      <c r="B1614" s="167" t="s">
        <v>8636</v>
      </c>
      <c r="C1614" s="163" t="s">
        <v>8711</v>
      </c>
      <c r="D1614" s="177">
        <v>0.15873015873015869</v>
      </c>
      <c r="E1614" s="163" t="s">
        <v>8684</v>
      </c>
      <c r="F1614" s="163"/>
    </row>
    <row r="1615" spans="1:6" x14ac:dyDescent="0.3">
      <c r="A1615" s="163" t="s">
        <v>8671</v>
      </c>
      <c r="B1615" s="167" t="s">
        <v>8636</v>
      </c>
      <c r="C1615" s="163" t="s">
        <v>8712</v>
      </c>
      <c r="D1615" s="177">
        <v>0.1428571428571429</v>
      </c>
      <c r="E1615" s="163" t="s">
        <v>8684</v>
      </c>
      <c r="F1615" s="163"/>
    </row>
    <row r="1616" spans="1:6" x14ac:dyDescent="0.3">
      <c r="A1616" s="163" t="s">
        <v>8671</v>
      </c>
      <c r="B1616" s="167" t="s">
        <v>8636</v>
      </c>
      <c r="C1616" s="163" t="s">
        <v>8731</v>
      </c>
      <c r="D1616" s="177">
        <v>0.21164021164021171</v>
      </c>
      <c r="E1616" s="163" t="s">
        <v>8684</v>
      </c>
      <c r="F1616" s="163"/>
    </row>
    <row r="1617" spans="1:6" x14ac:dyDescent="0.3">
      <c r="A1617" s="163" t="s">
        <v>8671</v>
      </c>
      <c r="B1617" s="167" t="s">
        <v>8636</v>
      </c>
      <c r="C1617" s="163" t="s">
        <v>8732</v>
      </c>
      <c r="D1617" s="177">
        <v>0.1058201058201058</v>
      </c>
      <c r="E1617" s="163" t="s">
        <v>8684</v>
      </c>
      <c r="F1617" s="163"/>
    </row>
    <row r="1618" spans="1:6" x14ac:dyDescent="0.3">
      <c r="A1618" t="s">
        <v>8672</v>
      </c>
      <c r="B1618" s="149" t="s">
        <v>67</v>
      </c>
      <c r="C1618" t="s">
        <v>8736</v>
      </c>
      <c r="D1618" s="161">
        <v>7.5704225352112672E-2</v>
      </c>
      <c r="E1618" t="s">
        <v>8684</v>
      </c>
    </row>
    <row r="1619" spans="1:6" x14ac:dyDescent="0.3">
      <c r="A1619" t="s">
        <v>8672</v>
      </c>
      <c r="B1619" s="149" t="s">
        <v>67</v>
      </c>
      <c r="C1619" t="s">
        <v>8716</v>
      </c>
      <c r="D1619" s="161">
        <v>7.5704225352112672E-2</v>
      </c>
      <c r="E1619" t="s">
        <v>8684</v>
      </c>
    </row>
    <row r="1620" spans="1:6" x14ac:dyDescent="0.3">
      <c r="A1620" t="s">
        <v>8672</v>
      </c>
      <c r="B1620" s="149" t="s">
        <v>67</v>
      </c>
      <c r="C1620" t="s">
        <v>8710</v>
      </c>
      <c r="D1620" s="161">
        <v>2.7221018418201511E-2</v>
      </c>
      <c r="E1620" t="s">
        <v>8684</v>
      </c>
      <c r="F1620" t="s">
        <v>7812</v>
      </c>
    </row>
    <row r="1621" spans="1:6" x14ac:dyDescent="0.3">
      <c r="A1621" t="s">
        <v>8672</v>
      </c>
      <c r="B1621" s="149" t="s">
        <v>67</v>
      </c>
      <c r="C1621" t="s">
        <v>8717</v>
      </c>
      <c r="D1621" s="161">
        <v>3.8867822318526549E-2</v>
      </c>
      <c r="E1621" t="s">
        <v>8684</v>
      </c>
    </row>
    <row r="1622" spans="1:6" x14ac:dyDescent="0.3">
      <c r="A1622" t="s">
        <v>8672</v>
      </c>
      <c r="B1622" s="149" t="s">
        <v>67</v>
      </c>
      <c r="C1622" t="s">
        <v>8731</v>
      </c>
      <c r="D1622" s="161">
        <v>0.23293607800650051</v>
      </c>
      <c r="E1622" t="s">
        <v>8684</v>
      </c>
    </row>
    <row r="1623" spans="1:6" x14ac:dyDescent="0.3">
      <c r="A1623" t="s">
        <v>8672</v>
      </c>
      <c r="B1623" s="149" t="s">
        <v>67</v>
      </c>
      <c r="C1623" t="s">
        <v>8732</v>
      </c>
      <c r="D1623" s="161">
        <v>0.1164680390032503</v>
      </c>
      <c r="E1623" t="s">
        <v>8684</v>
      </c>
    </row>
    <row r="1624" spans="1:6" x14ac:dyDescent="0.3">
      <c r="A1624" t="s">
        <v>8672</v>
      </c>
      <c r="B1624" s="149" t="s">
        <v>67</v>
      </c>
      <c r="C1624" t="s">
        <v>8737</v>
      </c>
      <c r="D1624" s="161">
        <v>6.9880823401950176E-2</v>
      </c>
      <c r="E1624" t="s">
        <v>8684</v>
      </c>
    </row>
    <row r="1625" spans="1:6" x14ac:dyDescent="0.3">
      <c r="A1625" t="s">
        <v>8672</v>
      </c>
      <c r="B1625" s="149" t="s">
        <v>67</v>
      </c>
      <c r="C1625" t="s">
        <v>8715</v>
      </c>
      <c r="D1625" s="161">
        <v>0.36321776814734558</v>
      </c>
      <c r="E1625" t="s">
        <v>8684</v>
      </c>
    </row>
    <row r="1626" spans="1:6" x14ac:dyDescent="0.3">
      <c r="A1626" s="163" t="s">
        <v>8672</v>
      </c>
      <c r="B1626" s="167" t="s">
        <v>70</v>
      </c>
      <c r="C1626" s="163" t="s">
        <v>8734</v>
      </c>
      <c r="D1626" s="177">
        <v>0.1020408163265306</v>
      </c>
      <c r="E1626" s="163" t="s">
        <v>8684</v>
      </c>
      <c r="F1626" s="163"/>
    </row>
    <row r="1627" spans="1:6" x14ac:dyDescent="0.3">
      <c r="A1627" s="163" t="s">
        <v>8672</v>
      </c>
      <c r="B1627" s="167" t="s">
        <v>70</v>
      </c>
      <c r="C1627" s="163" t="s">
        <v>8716</v>
      </c>
      <c r="D1627" s="177">
        <v>0.25510204081632648</v>
      </c>
      <c r="E1627" s="163" t="s">
        <v>8684</v>
      </c>
      <c r="F1627" s="163"/>
    </row>
    <row r="1628" spans="1:6" x14ac:dyDescent="0.3">
      <c r="A1628" s="163" t="s">
        <v>8672</v>
      </c>
      <c r="B1628" s="167" t="s">
        <v>70</v>
      </c>
      <c r="C1628" s="163" t="s">
        <v>8717</v>
      </c>
      <c r="D1628" s="177">
        <v>5.1020408163265307E-2</v>
      </c>
      <c r="E1628" s="163" t="s">
        <v>8684</v>
      </c>
      <c r="F1628" s="163"/>
    </row>
    <row r="1629" spans="1:6" x14ac:dyDescent="0.3">
      <c r="A1629" s="163" t="s">
        <v>8672</v>
      </c>
      <c r="B1629" s="167" t="s">
        <v>70</v>
      </c>
      <c r="C1629" s="163" t="s">
        <v>8718</v>
      </c>
      <c r="D1629" s="177">
        <v>4.0816326530612249E-2</v>
      </c>
      <c r="E1629" s="163" t="s">
        <v>8684</v>
      </c>
      <c r="F1629" s="163" t="s">
        <v>7812</v>
      </c>
    </row>
    <row r="1630" spans="1:6" x14ac:dyDescent="0.3">
      <c r="A1630" s="163" t="s">
        <v>8672</v>
      </c>
      <c r="B1630" s="167" t="s">
        <v>70</v>
      </c>
      <c r="C1630" s="163" t="s">
        <v>8719</v>
      </c>
      <c r="D1630" s="177">
        <v>0.2040816326530612</v>
      </c>
      <c r="E1630" s="163" t="s">
        <v>8684</v>
      </c>
      <c r="F1630" s="163"/>
    </row>
    <row r="1631" spans="1:6" x14ac:dyDescent="0.3">
      <c r="A1631" s="163" t="s">
        <v>8672</v>
      </c>
      <c r="B1631" s="167" t="s">
        <v>70</v>
      </c>
      <c r="C1631" s="163" t="s">
        <v>8721</v>
      </c>
      <c r="D1631" s="177">
        <v>5.1020408163265307E-2</v>
      </c>
      <c r="E1631" s="163" t="s">
        <v>8684</v>
      </c>
      <c r="F1631" s="163"/>
    </row>
    <row r="1632" spans="1:6" x14ac:dyDescent="0.3">
      <c r="A1632" s="163" t="s">
        <v>8672</v>
      </c>
      <c r="B1632" s="167" t="s">
        <v>70</v>
      </c>
      <c r="C1632" s="163" t="s">
        <v>8723</v>
      </c>
      <c r="D1632" s="177">
        <v>0.24489795918367349</v>
      </c>
      <c r="E1632" s="163" t="s">
        <v>8684</v>
      </c>
      <c r="F1632" s="163"/>
    </row>
    <row r="1633" spans="1:6" x14ac:dyDescent="0.3">
      <c r="A1633" s="163" t="s">
        <v>8672</v>
      </c>
      <c r="B1633" s="167" t="s">
        <v>70</v>
      </c>
      <c r="C1633" s="163" t="s">
        <v>8724</v>
      </c>
      <c r="D1633" s="177">
        <v>5.1020408163265307E-2</v>
      </c>
      <c r="E1633" s="163" t="s">
        <v>8684</v>
      </c>
      <c r="F1633" s="163"/>
    </row>
    <row r="1634" spans="1:6" x14ac:dyDescent="0.3">
      <c r="A1634" t="s">
        <v>8672</v>
      </c>
      <c r="B1634" s="149" t="s">
        <v>73</v>
      </c>
      <c r="C1634" t="s">
        <v>8735</v>
      </c>
      <c r="D1634" s="161">
        <v>0.1767676767676768</v>
      </c>
      <c r="E1634" t="s">
        <v>8684</v>
      </c>
    </row>
    <row r="1635" spans="1:6" x14ac:dyDescent="0.3">
      <c r="A1635" t="s">
        <v>8672</v>
      </c>
      <c r="B1635" s="149" t="s">
        <v>73</v>
      </c>
      <c r="C1635" t="s">
        <v>8708</v>
      </c>
      <c r="D1635" s="161">
        <v>0.20202020202020199</v>
      </c>
      <c r="E1635" t="s">
        <v>8684</v>
      </c>
      <c r="F1635" t="s">
        <v>7812</v>
      </c>
    </row>
    <row r="1636" spans="1:6" x14ac:dyDescent="0.3">
      <c r="A1636" t="s">
        <v>8672</v>
      </c>
      <c r="B1636" s="149" t="s">
        <v>73</v>
      </c>
      <c r="C1636" t="s">
        <v>8710</v>
      </c>
      <c r="D1636" s="161">
        <v>0.27777777777777779</v>
      </c>
      <c r="E1636" t="s">
        <v>8684</v>
      </c>
      <c r="F1636" t="s">
        <v>7812</v>
      </c>
    </row>
    <row r="1637" spans="1:6" x14ac:dyDescent="0.3">
      <c r="A1637" t="s">
        <v>8672</v>
      </c>
      <c r="B1637" s="149" t="s">
        <v>73</v>
      </c>
      <c r="C1637" t="s">
        <v>8717</v>
      </c>
      <c r="D1637" s="161">
        <v>0.20454545454545461</v>
      </c>
      <c r="E1637" t="s">
        <v>8684</v>
      </c>
    </row>
    <row r="1638" spans="1:6" x14ac:dyDescent="0.3">
      <c r="A1638" t="s">
        <v>8672</v>
      </c>
      <c r="B1638" s="149" t="s">
        <v>73</v>
      </c>
      <c r="C1638" t="s">
        <v>8712</v>
      </c>
      <c r="D1638" s="161">
        <v>0.1388888888888889</v>
      </c>
      <c r="E1638" t="s">
        <v>8684</v>
      </c>
    </row>
    <row r="1639" spans="1:6" x14ac:dyDescent="0.3">
      <c r="A1639" s="163" t="s">
        <v>8672</v>
      </c>
      <c r="B1639" s="167" t="s">
        <v>76</v>
      </c>
      <c r="C1639" s="163" t="s">
        <v>8734</v>
      </c>
      <c r="D1639" s="177">
        <v>0.25510204081632648</v>
      </c>
      <c r="E1639" s="163" t="s">
        <v>8684</v>
      </c>
      <c r="F1639" s="163"/>
    </row>
    <row r="1640" spans="1:6" x14ac:dyDescent="0.3">
      <c r="A1640" s="163" t="s">
        <v>8672</v>
      </c>
      <c r="B1640" s="167" t="s">
        <v>76</v>
      </c>
      <c r="C1640" s="163" t="s">
        <v>8719</v>
      </c>
      <c r="D1640" s="177">
        <v>0.46938775510204078</v>
      </c>
      <c r="E1640" s="163" t="s">
        <v>8684</v>
      </c>
      <c r="F1640" s="163"/>
    </row>
    <row r="1641" spans="1:6" x14ac:dyDescent="0.3">
      <c r="A1641" s="163" t="s">
        <v>8672</v>
      </c>
      <c r="B1641" s="167" t="s">
        <v>76</v>
      </c>
      <c r="C1641" s="163" t="s">
        <v>8722</v>
      </c>
      <c r="D1641" s="177">
        <v>0.15306122448979589</v>
      </c>
      <c r="E1641" s="163" t="s">
        <v>8684</v>
      </c>
      <c r="F1641" s="163"/>
    </row>
    <row r="1642" spans="1:6" x14ac:dyDescent="0.3">
      <c r="A1642" s="163" t="s">
        <v>8672</v>
      </c>
      <c r="B1642" s="167" t="s">
        <v>76</v>
      </c>
      <c r="C1642" s="163" t="s">
        <v>8723</v>
      </c>
      <c r="D1642" s="177">
        <v>0.1224489795918367</v>
      </c>
      <c r="E1642" s="163" t="s">
        <v>8684</v>
      </c>
      <c r="F1642" s="163"/>
    </row>
    <row r="1643" spans="1:6" x14ac:dyDescent="0.3">
      <c r="A1643" t="s">
        <v>8672</v>
      </c>
      <c r="B1643" s="149" t="s">
        <v>113</v>
      </c>
      <c r="C1643" t="s">
        <v>8734</v>
      </c>
      <c r="D1643" s="161">
        <v>0.29292929292929287</v>
      </c>
      <c r="E1643" t="s">
        <v>8684</v>
      </c>
    </row>
    <row r="1644" spans="1:6" x14ac:dyDescent="0.3">
      <c r="A1644" t="s">
        <v>8672</v>
      </c>
      <c r="B1644" s="149" t="s">
        <v>113</v>
      </c>
      <c r="C1644" t="s">
        <v>8719</v>
      </c>
      <c r="D1644" s="161">
        <v>0.33333333333333343</v>
      </c>
      <c r="E1644" t="s">
        <v>8684</v>
      </c>
    </row>
    <row r="1645" spans="1:6" x14ac:dyDescent="0.3">
      <c r="A1645" t="s">
        <v>8672</v>
      </c>
      <c r="B1645" s="149" t="s">
        <v>113</v>
      </c>
      <c r="C1645" t="s">
        <v>8723</v>
      </c>
      <c r="D1645" s="161">
        <v>0.30303030303030298</v>
      </c>
      <c r="E1645" t="s">
        <v>8684</v>
      </c>
    </row>
    <row r="1646" spans="1:6" x14ac:dyDescent="0.3">
      <c r="A1646" t="s">
        <v>8672</v>
      </c>
      <c r="B1646" s="149" t="s">
        <v>113</v>
      </c>
      <c r="C1646" t="s">
        <v>8727</v>
      </c>
      <c r="D1646" s="161">
        <v>7.0707070707070718E-2</v>
      </c>
      <c r="E1646" t="s">
        <v>8684</v>
      </c>
      <c r="F1646" t="s">
        <v>7812</v>
      </c>
    </row>
    <row r="1647" spans="1:6" x14ac:dyDescent="0.3">
      <c r="A1647" s="163" t="s">
        <v>8672</v>
      </c>
      <c r="B1647" s="167" t="s">
        <v>8636</v>
      </c>
      <c r="C1647" s="163" t="s">
        <v>8736</v>
      </c>
      <c r="D1647" s="177">
        <v>3.1862745098039207E-2</v>
      </c>
      <c r="E1647" s="163" t="s">
        <v>8684</v>
      </c>
      <c r="F1647" s="163"/>
    </row>
    <row r="1648" spans="1:6" x14ac:dyDescent="0.3">
      <c r="A1648" s="163" t="s">
        <v>8672</v>
      </c>
      <c r="B1648" s="167" t="s">
        <v>8636</v>
      </c>
      <c r="C1648" s="163" t="s">
        <v>8716</v>
      </c>
      <c r="D1648" s="177">
        <v>3.1862745098039207E-2</v>
      </c>
      <c r="E1648" s="163" t="s">
        <v>8684</v>
      </c>
      <c r="F1648" s="163"/>
    </row>
    <row r="1649" spans="1:6" x14ac:dyDescent="0.3">
      <c r="A1649" s="163" t="s">
        <v>8672</v>
      </c>
      <c r="B1649" s="167" t="s">
        <v>8636</v>
      </c>
      <c r="C1649" s="163" t="s">
        <v>8735</v>
      </c>
      <c r="D1649" s="177">
        <v>3.2679738562091512E-2</v>
      </c>
      <c r="E1649" s="163" t="s">
        <v>8684</v>
      </c>
      <c r="F1649" s="163"/>
    </row>
    <row r="1650" spans="1:6" x14ac:dyDescent="0.3">
      <c r="A1650" s="163" t="s">
        <v>8672</v>
      </c>
      <c r="B1650" s="167" t="s">
        <v>8636</v>
      </c>
      <c r="C1650" s="163" t="s">
        <v>8710</v>
      </c>
      <c r="D1650" s="177">
        <v>4.9019607843137261E-2</v>
      </c>
      <c r="E1650" s="163" t="s">
        <v>8684</v>
      </c>
      <c r="F1650" s="163" t="s">
        <v>7812</v>
      </c>
    </row>
    <row r="1651" spans="1:6" x14ac:dyDescent="0.3">
      <c r="A1651" s="163" t="s">
        <v>8672</v>
      </c>
      <c r="B1651" s="167" t="s">
        <v>8636</v>
      </c>
      <c r="C1651" s="163" t="s">
        <v>8717</v>
      </c>
      <c r="D1651" s="177">
        <v>5.392156862745099E-2</v>
      </c>
      <c r="E1651" s="163" t="s">
        <v>8684</v>
      </c>
      <c r="F1651" s="163"/>
    </row>
    <row r="1652" spans="1:6" x14ac:dyDescent="0.3">
      <c r="A1652" s="163" t="s">
        <v>8672</v>
      </c>
      <c r="B1652" s="167" t="s">
        <v>8636</v>
      </c>
      <c r="C1652" s="163" t="s">
        <v>8731</v>
      </c>
      <c r="D1652" s="177">
        <v>9.8039215686274522E-2</v>
      </c>
      <c r="E1652" s="163" t="s">
        <v>8684</v>
      </c>
      <c r="F1652" s="163"/>
    </row>
    <row r="1653" spans="1:6" x14ac:dyDescent="0.3">
      <c r="A1653" s="163" t="s">
        <v>8672</v>
      </c>
      <c r="B1653" s="167" t="s">
        <v>8636</v>
      </c>
      <c r="C1653" s="163" t="s">
        <v>8732</v>
      </c>
      <c r="D1653" s="177">
        <v>4.9019607843137261E-2</v>
      </c>
      <c r="E1653" s="163" t="s">
        <v>8684</v>
      </c>
      <c r="F1653" s="163"/>
    </row>
    <row r="1654" spans="1:6" x14ac:dyDescent="0.3">
      <c r="A1654" s="163" t="s">
        <v>8672</v>
      </c>
      <c r="B1654" s="167" t="s">
        <v>8636</v>
      </c>
      <c r="C1654" s="163" t="s">
        <v>8715</v>
      </c>
      <c r="D1654" s="177">
        <v>0.65359477124183019</v>
      </c>
      <c r="E1654" s="163" t="s">
        <v>8684</v>
      </c>
      <c r="F1654" s="163"/>
    </row>
    <row r="1655" spans="1:6" x14ac:dyDescent="0.3">
      <c r="A1655" t="s">
        <v>8673</v>
      </c>
      <c r="B1655" s="149" t="s">
        <v>67</v>
      </c>
      <c r="C1655" t="s">
        <v>8736</v>
      </c>
      <c r="D1655" s="161">
        <v>9.0629053177691307E-2</v>
      </c>
      <c r="E1655" t="s">
        <v>8684</v>
      </c>
    </row>
    <row r="1656" spans="1:6" x14ac:dyDescent="0.3">
      <c r="A1656" t="s">
        <v>8673</v>
      </c>
      <c r="B1656" s="149" t="s">
        <v>67</v>
      </c>
      <c r="C1656" t="s">
        <v>8716</v>
      </c>
      <c r="D1656" s="161">
        <v>9.0629053177691307E-2</v>
      </c>
      <c r="E1656" t="s">
        <v>8684</v>
      </c>
    </row>
    <row r="1657" spans="1:6" x14ac:dyDescent="0.3">
      <c r="A1657" t="s">
        <v>8673</v>
      </c>
      <c r="B1657" s="149" t="s">
        <v>67</v>
      </c>
      <c r="C1657" t="s">
        <v>8731</v>
      </c>
      <c r="D1657" s="161">
        <v>0.27885862516212712</v>
      </c>
      <c r="E1657" t="s">
        <v>8684</v>
      </c>
    </row>
    <row r="1658" spans="1:6" x14ac:dyDescent="0.3">
      <c r="A1658" t="s">
        <v>8673</v>
      </c>
      <c r="B1658" s="149" t="s">
        <v>67</v>
      </c>
      <c r="C1658" t="s">
        <v>8732</v>
      </c>
      <c r="D1658" s="161">
        <v>0.1394293125810635</v>
      </c>
      <c r="E1658" t="s">
        <v>8684</v>
      </c>
    </row>
    <row r="1659" spans="1:6" x14ac:dyDescent="0.3">
      <c r="A1659" t="s">
        <v>8673</v>
      </c>
      <c r="B1659" s="149" t="s">
        <v>67</v>
      </c>
      <c r="C1659" t="s">
        <v>8737</v>
      </c>
      <c r="D1659" s="161">
        <v>8.3657587548638127E-2</v>
      </c>
      <c r="E1659" t="s">
        <v>8684</v>
      </c>
    </row>
    <row r="1660" spans="1:6" x14ac:dyDescent="0.3">
      <c r="A1660" t="s">
        <v>8673</v>
      </c>
      <c r="B1660" s="149" t="s">
        <v>67</v>
      </c>
      <c r="C1660" t="s">
        <v>8733</v>
      </c>
      <c r="D1660" s="161">
        <v>8.106355382619973E-2</v>
      </c>
      <c r="E1660" t="s">
        <v>8684</v>
      </c>
    </row>
    <row r="1661" spans="1:6" x14ac:dyDescent="0.3">
      <c r="A1661" t="s">
        <v>8673</v>
      </c>
      <c r="B1661" s="149" t="s">
        <v>67</v>
      </c>
      <c r="C1661" t="s">
        <v>8715</v>
      </c>
      <c r="D1661" s="161">
        <v>0.23573281452658881</v>
      </c>
      <c r="E1661" t="s">
        <v>8684</v>
      </c>
    </row>
    <row r="1662" spans="1:6" x14ac:dyDescent="0.3">
      <c r="A1662" s="163" t="s">
        <v>8673</v>
      </c>
      <c r="B1662" s="167" t="s">
        <v>70</v>
      </c>
      <c r="C1662" s="163" t="s">
        <v>8716</v>
      </c>
      <c r="D1662" s="177">
        <v>0.19387755102040821</v>
      </c>
      <c r="E1662" s="163" t="s">
        <v>8684</v>
      </c>
      <c r="F1662" s="163"/>
    </row>
    <row r="1663" spans="1:6" x14ac:dyDescent="0.3">
      <c r="A1663" s="163" t="s">
        <v>8673</v>
      </c>
      <c r="B1663" s="167" t="s">
        <v>70</v>
      </c>
      <c r="C1663" s="163" t="s">
        <v>8726</v>
      </c>
      <c r="D1663" s="177">
        <v>0.16326530612244899</v>
      </c>
      <c r="E1663" s="163" t="s">
        <v>8684</v>
      </c>
      <c r="F1663" s="163"/>
    </row>
    <row r="1664" spans="1:6" x14ac:dyDescent="0.3">
      <c r="A1664" s="163" t="s">
        <v>8673</v>
      </c>
      <c r="B1664" s="167" t="s">
        <v>70</v>
      </c>
      <c r="C1664" s="163" t="s">
        <v>8722</v>
      </c>
      <c r="D1664" s="177">
        <v>0.41836734693877548</v>
      </c>
      <c r="E1664" s="163" t="s">
        <v>8684</v>
      </c>
      <c r="F1664" s="163"/>
    </row>
    <row r="1665" spans="1:6" x14ac:dyDescent="0.3">
      <c r="A1665" s="163" t="s">
        <v>8673</v>
      </c>
      <c r="B1665" s="167" t="s">
        <v>70</v>
      </c>
      <c r="C1665" s="163" t="s">
        <v>8723</v>
      </c>
      <c r="D1665" s="177">
        <v>0.22448979591836729</v>
      </c>
      <c r="E1665" s="163" t="s">
        <v>8684</v>
      </c>
      <c r="F1665" s="163"/>
    </row>
    <row r="1666" spans="1:6" x14ac:dyDescent="0.3">
      <c r="A1666" t="s">
        <v>8673</v>
      </c>
      <c r="B1666" s="149" t="s">
        <v>73</v>
      </c>
      <c r="C1666" t="s">
        <v>8735</v>
      </c>
      <c r="D1666" s="161">
        <v>0.20165646380986671</v>
      </c>
      <c r="E1666" t="s">
        <v>8684</v>
      </c>
    </row>
    <row r="1667" spans="1:6" x14ac:dyDescent="0.3">
      <c r="A1667" t="s">
        <v>8673</v>
      </c>
      <c r="B1667" s="149" t="s">
        <v>73</v>
      </c>
      <c r="C1667" t="s">
        <v>8708</v>
      </c>
      <c r="D1667" s="161">
        <v>0.20597767374864959</v>
      </c>
      <c r="E1667" t="s">
        <v>8684</v>
      </c>
      <c r="F1667" t="s">
        <v>7812</v>
      </c>
    </row>
    <row r="1668" spans="1:6" x14ac:dyDescent="0.3">
      <c r="A1668" t="s">
        <v>8673</v>
      </c>
      <c r="B1668" s="149" t="s">
        <v>73</v>
      </c>
      <c r="C1668" t="s">
        <v>8710</v>
      </c>
      <c r="D1668" s="161">
        <v>0.20597767374864959</v>
      </c>
      <c r="E1668" t="s">
        <v>8684</v>
      </c>
      <c r="F1668" t="s">
        <v>7812</v>
      </c>
    </row>
    <row r="1669" spans="1:6" x14ac:dyDescent="0.3">
      <c r="A1669" t="s">
        <v>8673</v>
      </c>
      <c r="B1669" s="149" t="s">
        <v>73</v>
      </c>
      <c r="C1669" t="s">
        <v>8717</v>
      </c>
      <c r="D1669" s="161">
        <v>0.20381706877925809</v>
      </c>
      <c r="E1669" t="s">
        <v>8684</v>
      </c>
    </row>
    <row r="1670" spans="1:6" x14ac:dyDescent="0.3">
      <c r="A1670" t="s">
        <v>8673</v>
      </c>
      <c r="B1670" s="149" t="s">
        <v>73</v>
      </c>
      <c r="C1670" t="s">
        <v>8712</v>
      </c>
      <c r="D1670" s="161">
        <v>0.1825711199135758</v>
      </c>
      <c r="E1670" t="s">
        <v>8684</v>
      </c>
    </row>
    <row r="1671" spans="1:6" x14ac:dyDescent="0.3">
      <c r="A1671" s="163" t="s">
        <v>8673</v>
      </c>
      <c r="B1671" s="167" t="s">
        <v>76</v>
      </c>
      <c r="C1671" s="163" t="s">
        <v>8734</v>
      </c>
      <c r="D1671" s="177">
        <v>0.25510204081632648</v>
      </c>
      <c r="E1671" s="163" t="s">
        <v>8684</v>
      </c>
      <c r="F1671" s="163"/>
    </row>
    <row r="1672" spans="1:6" x14ac:dyDescent="0.3">
      <c r="A1672" s="163" t="s">
        <v>8673</v>
      </c>
      <c r="B1672" s="167" t="s">
        <v>76</v>
      </c>
      <c r="C1672" s="163" t="s">
        <v>8725</v>
      </c>
      <c r="D1672" s="177">
        <v>5.1020408163265307E-2</v>
      </c>
      <c r="E1672" s="163" t="s">
        <v>8684</v>
      </c>
      <c r="F1672" s="163"/>
    </row>
    <row r="1673" spans="1:6" x14ac:dyDescent="0.3">
      <c r="A1673" s="163" t="s">
        <v>8673</v>
      </c>
      <c r="B1673" s="167" t="s">
        <v>76</v>
      </c>
      <c r="C1673" s="163" t="s">
        <v>8719</v>
      </c>
      <c r="D1673" s="177">
        <v>0.2040816326530612</v>
      </c>
      <c r="E1673" s="163" t="s">
        <v>8684</v>
      </c>
      <c r="F1673" s="163"/>
    </row>
    <row r="1674" spans="1:6" x14ac:dyDescent="0.3">
      <c r="A1674" s="163" t="s">
        <v>8673</v>
      </c>
      <c r="B1674" s="167" t="s">
        <v>76</v>
      </c>
      <c r="C1674" s="163" t="s">
        <v>8723</v>
      </c>
      <c r="D1674" s="177">
        <v>0.48979591836734693</v>
      </c>
      <c r="E1674" s="163" t="s">
        <v>8684</v>
      </c>
      <c r="F1674" s="163"/>
    </row>
    <row r="1675" spans="1:6" x14ac:dyDescent="0.3">
      <c r="A1675" t="s">
        <v>8673</v>
      </c>
      <c r="B1675" s="149" t="s">
        <v>113</v>
      </c>
      <c r="C1675" t="s">
        <v>8734</v>
      </c>
      <c r="D1675" s="161">
        <v>0.20202020202020199</v>
      </c>
      <c r="E1675" t="s">
        <v>8684</v>
      </c>
    </row>
    <row r="1676" spans="1:6" x14ac:dyDescent="0.3">
      <c r="A1676" t="s">
        <v>8673</v>
      </c>
      <c r="B1676" s="149" t="s">
        <v>113</v>
      </c>
      <c r="C1676" t="s">
        <v>8719</v>
      </c>
      <c r="D1676" s="161">
        <v>0.44444444444444448</v>
      </c>
      <c r="E1676" t="s">
        <v>8684</v>
      </c>
    </row>
    <row r="1677" spans="1:6" x14ac:dyDescent="0.3">
      <c r="A1677" t="s">
        <v>8673</v>
      </c>
      <c r="B1677" s="149" t="s">
        <v>113</v>
      </c>
      <c r="C1677" t="s">
        <v>8723</v>
      </c>
      <c r="D1677" s="161">
        <v>0.25252525252525249</v>
      </c>
      <c r="E1677" t="s">
        <v>8684</v>
      </c>
    </row>
    <row r="1678" spans="1:6" x14ac:dyDescent="0.3">
      <c r="A1678" t="s">
        <v>8673</v>
      </c>
      <c r="B1678" s="149" t="s">
        <v>113</v>
      </c>
      <c r="C1678" t="s">
        <v>8727</v>
      </c>
      <c r="D1678" s="161">
        <v>0.10101010101010099</v>
      </c>
      <c r="E1678" t="s">
        <v>8684</v>
      </c>
      <c r="F1678" t="s">
        <v>7812</v>
      </c>
    </row>
    <row r="1679" spans="1:6" x14ac:dyDescent="0.3">
      <c r="A1679" s="163" t="s">
        <v>8673</v>
      </c>
      <c r="B1679" s="167" t="s">
        <v>8636</v>
      </c>
      <c r="C1679" s="163" t="s">
        <v>8736</v>
      </c>
      <c r="D1679" s="177">
        <v>7.3033707865168537E-2</v>
      </c>
      <c r="E1679" s="163" t="s">
        <v>8684</v>
      </c>
      <c r="F1679" s="163"/>
    </row>
    <row r="1680" spans="1:6" x14ac:dyDescent="0.3">
      <c r="A1680" s="163" t="s">
        <v>8673</v>
      </c>
      <c r="B1680" s="167" t="s">
        <v>8636</v>
      </c>
      <c r="C1680" s="163" t="s">
        <v>8716</v>
      </c>
      <c r="D1680" s="177">
        <v>7.3033707865168537E-2</v>
      </c>
      <c r="E1680" s="163" t="s">
        <v>8684</v>
      </c>
      <c r="F1680" s="163"/>
    </row>
    <row r="1681" spans="1:6" x14ac:dyDescent="0.3">
      <c r="A1681" s="163" t="s">
        <v>8673</v>
      </c>
      <c r="B1681" s="167" t="s">
        <v>8636</v>
      </c>
      <c r="C1681" s="163" t="s">
        <v>8731</v>
      </c>
      <c r="D1681" s="177">
        <v>0.2247191011235955</v>
      </c>
      <c r="E1681" s="163" t="s">
        <v>8684</v>
      </c>
      <c r="F1681" s="163"/>
    </row>
    <row r="1682" spans="1:6" x14ac:dyDescent="0.3">
      <c r="A1682" s="163" t="s">
        <v>8673</v>
      </c>
      <c r="B1682" s="167" t="s">
        <v>8636</v>
      </c>
      <c r="C1682" s="163" t="s">
        <v>8732</v>
      </c>
      <c r="D1682" s="177">
        <v>0.11235955056179769</v>
      </c>
      <c r="E1682" s="163" t="s">
        <v>8684</v>
      </c>
      <c r="F1682" s="163"/>
    </row>
    <row r="1683" spans="1:6" x14ac:dyDescent="0.3">
      <c r="A1683" s="163" t="s">
        <v>8673</v>
      </c>
      <c r="B1683" s="167" t="s">
        <v>8636</v>
      </c>
      <c r="C1683" s="163" t="s">
        <v>8737</v>
      </c>
      <c r="D1683" s="177">
        <v>6.7415730337078664E-2</v>
      </c>
      <c r="E1683" s="163" t="s">
        <v>8684</v>
      </c>
      <c r="F1683" s="163"/>
    </row>
    <row r="1684" spans="1:6" x14ac:dyDescent="0.3">
      <c r="A1684" s="163" t="s">
        <v>8673</v>
      </c>
      <c r="B1684" s="167" t="s">
        <v>8636</v>
      </c>
      <c r="C1684" s="163" t="s">
        <v>8733</v>
      </c>
      <c r="D1684" s="177">
        <v>9.3632958801498134E-2</v>
      </c>
      <c r="E1684" s="163" t="s">
        <v>8684</v>
      </c>
      <c r="F1684" s="163"/>
    </row>
    <row r="1685" spans="1:6" x14ac:dyDescent="0.3">
      <c r="A1685" s="163" t="s">
        <v>8673</v>
      </c>
      <c r="B1685" s="167" t="s">
        <v>8636</v>
      </c>
      <c r="C1685" s="163" t="s">
        <v>8715</v>
      </c>
      <c r="D1685" s="177">
        <v>0.35580524344569292</v>
      </c>
      <c r="E1685" s="163" t="s">
        <v>8684</v>
      </c>
      <c r="F1685" s="163"/>
    </row>
    <row r="1686" spans="1:6" x14ac:dyDescent="0.3">
      <c r="A1686" t="s">
        <v>8268</v>
      </c>
      <c r="B1686" s="149" t="s">
        <v>67</v>
      </c>
      <c r="C1686" t="s">
        <v>8735</v>
      </c>
      <c r="D1686" s="161">
        <v>0.19597211463981401</v>
      </c>
      <c r="E1686" t="s">
        <v>8684</v>
      </c>
    </row>
    <row r="1687" spans="1:6" x14ac:dyDescent="0.3">
      <c r="A1687" t="s">
        <v>8268</v>
      </c>
      <c r="B1687" s="149" t="s">
        <v>67</v>
      </c>
      <c r="C1687" t="s">
        <v>8717</v>
      </c>
      <c r="D1687" s="161">
        <v>0.29434546862896971</v>
      </c>
      <c r="E1687" t="s">
        <v>8684</v>
      </c>
    </row>
    <row r="1688" spans="1:6" x14ac:dyDescent="0.3">
      <c r="A1688" t="s">
        <v>8268</v>
      </c>
      <c r="B1688" s="149" t="s">
        <v>67</v>
      </c>
      <c r="C1688" t="s">
        <v>8711</v>
      </c>
      <c r="D1688" s="161">
        <v>0.29434546862896971</v>
      </c>
      <c r="E1688" t="s">
        <v>8684</v>
      </c>
    </row>
    <row r="1689" spans="1:6" x14ac:dyDescent="0.3">
      <c r="A1689" t="s">
        <v>8268</v>
      </c>
      <c r="B1689" s="149" t="s">
        <v>67</v>
      </c>
      <c r="C1689" t="s">
        <v>8712</v>
      </c>
      <c r="D1689" s="161">
        <v>0.21533694810224621</v>
      </c>
      <c r="E1689" t="s">
        <v>8684</v>
      </c>
    </row>
    <row r="1690" spans="1:6" x14ac:dyDescent="0.3">
      <c r="A1690" s="163" t="s">
        <v>8268</v>
      </c>
      <c r="B1690" s="167" t="s">
        <v>70</v>
      </c>
      <c r="C1690" s="163" t="s">
        <v>8734</v>
      </c>
      <c r="D1690" s="177">
        <v>4.0816326530612249E-2</v>
      </c>
      <c r="E1690" s="163" t="s">
        <v>8684</v>
      </c>
      <c r="F1690" s="163"/>
    </row>
    <row r="1691" spans="1:6" x14ac:dyDescent="0.3">
      <c r="A1691" s="163" t="s">
        <v>8268</v>
      </c>
      <c r="B1691" s="167" t="s">
        <v>70</v>
      </c>
      <c r="C1691" s="163" t="s">
        <v>8716</v>
      </c>
      <c r="D1691" s="177">
        <v>0.25510204081632648</v>
      </c>
      <c r="E1691" s="163" t="s">
        <v>8684</v>
      </c>
      <c r="F1691" s="163"/>
    </row>
    <row r="1692" spans="1:6" x14ac:dyDescent="0.3">
      <c r="A1692" s="163" t="s">
        <v>8268</v>
      </c>
      <c r="B1692" s="167" t="s">
        <v>70</v>
      </c>
      <c r="C1692" s="163" t="s">
        <v>8717</v>
      </c>
      <c r="D1692" s="177">
        <v>5.1020408163265307E-2</v>
      </c>
      <c r="E1692" s="163" t="s">
        <v>8684</v>
      </c>
      <c r="F1692" s="163"/>
    </row>
    <row r="1693" spans="1:6" x14ac:dyDescent="0.3">
      <c r="A1693" s="163" t="s">
        <v>8268</v>
      </c>
      <c r="B1693" s="167" t="s">
        <v>70</v>
      </c>
      <c r="C1693" s="163" t="s">
        <v>8718</v>
      </c>
      <c r="D1693" s="177">
        <v>5.1020408163265307E-2</v>
      </c>
      <c r="E1693" s="163" t="s">
        <v>8684</v>
      </c>
      <c r="F1693" s="163" t="s">
        <v>7812</v>
      </c>
    </row>
    <row r="1694" spans="1:6" x14ac:dyDescent="0.3">
      <c r="A1694" s="163" t="s">
        <v>8268</v>
      </c>
      <c r="B1694" s="167" t="s">
        <v>70</v>
      </c>
      <c r="C1694" s="163" t="s">
        <v>8719</v>
      </c>
      <c r="D1694" s="177">
        <v>0.24489795918367349</v>
      </c>
      <c r="E1694" s="163" t="s">
        <v>8684</v>
      </c>
      <c r="F1694" s="163"/>
    </row>
    <row r="1695" spans="1:6" x14ac:dyDescent="0.3">
      <c r="A1695" s="163" t="s">
        <v>8268</v>
      </c>
      <c r="B1695" s="167" t="s">
        <v>70</v>
      </c>
      <c r="C1695" s="163" t="s">
        <v>8721</v>
      </c>
      <c r="D1695" s="177">
        <v>0.2040816326530612</v>
      </c>
      <c r="E1695" s="163" t="s">
        <v>8684</v>
      </c>
      <c r="F1695" s="163"/>
    </row>
    <row r="1696" spans="1:6" x14ac:dyDescent="0.3">
      <c r="A1696" s="163" t="s">
        <v>8268</v>
      </c>
      <c r="B1696" s="167" t="s">
        <v>70</v>
      </c>
      <c r="C1696" s="163" t="s">
        <v>8724</v>
      </c>
      <c r="D1696" s="177">
        <v>0.15306122448979589</v>
      </c>
      <c r="E1696" s="163" t="s">
        <v>8684</v>
      </c>
      <c r="F1696" s="163"/>
    </row>
    <row r="1697" spans="1:6" x14ac:dyDescent="0.3">
      <c r="A1697" t="s">
        <v>8268</v>
      </c>
      <c r="B1697" s="149" t="s">
        <v>73</v>
      </c>
      <c r="C1697" t="s">
        <v>8735</v>
      </c>
      <c r="D1697" s="161">
        <v>0.26355047240179003</v>
      </c>
      <c r="E1697" t="s">
        <v>8684</v>
      </c>
    </row>
    <row r="1698" spans="1:6" x14ac:dyDescent="0.3">
      <c r="A1698" t="s">
        <v>8268</v>
      </c>
      <c r="B1698" s="149" t="s">
        <v>73</v>
      </c>
      <c r="C1698" t="s">
        <v>8710</v>
      </c>
      <c r="D1698" s="161">
        <v>0.1143709597215315</v>
      </c>
      <c r="E1698" t="s">
        <v>8684</v>
      </c>
      <c r="F1698" t="s">
        <v>7812</v>
      </c>
    </row>
    <row r="1699" spans="1:6" x14ac:dyDescent="0.3">
      <c r="A1699" t="s">
        <v>8268</v>
      </c>
      <c r="B1699" s="149" t="s">
        <v>73</v>
      </c>
      <c r="C1699" t="s">
        <v>8717</v>
      </c>
      <c r="D1699" s="161">
        <v>0.32421680755842852</v>
      </c>
      <c r="E1699" t="s">
        <v>8684</v>
      </c>
    </row>
    <row r="1700" spans="1:6" x14ac:dyDescent="0.3">
      <c r="A1700" t="s">
        <v>8268</v>
      </c>
      <c r="B1700" s="149" t="s">
        <v>73</v>
      </c>
      <c r="C1700" t="s">
        <v>8711</v>
      </c>
      <c r="D1700" s="161">
        <v>0.17205370462456479</v>
      </c>
      <c r="E1700" t="s">
        <v>8684</v>
      </c>
    </row>
    <row r="1701" spans="1:6" x14ac:dyDescent="0.3">
      <c r="A1701" t="s">
        <v>8268</v>
      </c>
      <c r="B1701" s="149" t="s">
        <v>73</v>
      </c>
      <c r="C1701" t="s">
        <v>8712</v>
      </c>
      <c r="D1701" s="161">
        <v>0.12580805569368469</v>
      </c>
      <c r="E1701" t="s">
        <v>8684</v>
      </c>
    </row>
    <row r="1702" spans="1:6" x14ac:dyDescent="0.3">
      <c r="A1702" s="163" t="s">
        <v>8268</v>
      </c>
      <c r="B1702" s="167" t="s">
        <v>76</v>
      </c>
      <c r="C1702" s="163" t="s">
        <v>8716</v>
      </c>
      <c r="D1702" s="177">
        <v>0.22105263157894739</v>
      </c>
      <c r="E1702" s="163" t="s">
        <v>8684</v>
      </c>
      <c r="F1702" s="163"/>
    </row>
    <row r="1703" spans="1:6" x14ac:dyDescent="0.3">
      <c r="A1703" s="163" t="s">
        <v>8268</v>
      </c>
      <c r="B1703" s="167" t="s">
        <v>76</v>
      </c>
      <c r="C1703" s="163" t="s">
        <v>8719</v>
      </c>
      <c r="D1703" s="177">
        <v>0.22105263157894739</v>
      </c>
      <c r="E1703" s="163" t="s">
        <v>8684</v>
      </c>
      <c r="F1703" s="163"/>
    </row>
    <row r="1704" spans="1:6" x14ac:dyDescent="0.3">
      <c r="A1704" s="163" t="s">
        <v>8268</v>
      </c>
      <c r="B1704" s="167" t="s">
        <v>76</v>
      </c>
      <c r="C1704" s="163" t="s">
        <v>8723</v>
      </c>
      <c r="D1704" s="177">
        <v>0.50526315789473686</v>
      </c>
      <c r="E1704" s="163" t="s">
        <v>8684</v>
      </c>
      <c r="F1704" s="163"/>
    </row>
    <row r="1705" spans="1:6" x14ac:dyDescent="0.3">
      <c r="A1705" s="163" t="s">
        <v>8268</v>
      </c>
      <c r="B1705" s="167" t="s">
        <v>76</v>
      </c>
      <c r="C1705" s="163" t="s">
        <v>8738</v>
      </c>
      <c r="D1705" s="177">
        <v>5.2631578947368432E-2</v>
      </c>
      <c r="E1705" s="163" t="s">
        <v>8684</v>
      </c>
      <c r="F1705" s="163"/>
    </row>
    <row r="1706" spans="1:6" x14ac:dyDescent="0.3">
      <c r="A1706" t="s">
        <v>8268</v>
      </c>
      <c r="B1706" s="149" t="s">
        <v>113</v>
      </c>
      <c r="C1706" t="s">
        <v>8734</v>
      </c>
      <c r="D1706" s="161">
        <v>0.15151515151515149</v>
      </c>
      <c r="E1706" t="s">
        <v>8684</v>
      </c>
    </row>
    <row r="1707" spans="1:6" x14ac:dyDescent="0.3">
      <c r="A1707" t="s">
        <v>8268</v>
      </c>
      <c r="B1707" s="149" t="s">
        <v>113</v>
      </c>
      <c r="C1707" t="s">
        <v>8716</v>
      </c>
      <c r="D1707" s="161">
        <v>0.1212121212121212</v>
      </c>
      <c r="E1707" t="s">
        <v>8684</v>
      </c>
    </row>
    <row r="1708" spans="1:6" x14ac:dyDescent="0.3">
      <c r="A1708" t="s">
        <v>8268</v>
      </c>
      <c r="B1708" s="149" t="s">
        <v>113</v>
      </c>
      <c r="C1708" t="s">
        <v>8726</v>
      </c>
      <c r="D1708" s="161">
        <v>5.0505050505050511E-2</v>
      </c>
      <c r="E1708" t="s">
        <v>8684</v>
      </c>
    </row>
    <row r="1709" spans="1:6" x14ac:dyDescent="0.3">
      <c r="A1709" t="s">
        <v>8268</v>
      </c>
      <c r="B1709" s="149" t="s">
        <v>113</v>
      </c>
      <c r="C1709" t="s">
        <v>8723</v>
      </c>
      <c r="D1709" s="161">
        <v>0.60606060606060608</v>
      </c>
      <c r="E1709" t="s">
        <v>8684</v>
      </c>
    </row>
    <row r="1710" spans="1:6" x14ac:dyDescent="0.3">
      <c r="A1710" t="s">
        <v>8268</v>
      </c>
      <c r="B1710" s="149" t="s">
        <v>113</v>
      </c>
      <c r="C1710" t="s">
        <v>8727</v>
      </c>
      <c r="D1710" s="161">
        <v>7.0707070707070718E-2</v>
      </c>
      <c r="E1710" t="s">
        <v>8684</v>
      </c>
      <c r="F1710" t="s">
        <v>7812</v>
      </c>
    </row>
    <row r="1711" spans="1:6" x14ac:dyDescent="0.3">
      <c r="A1711" s="163" t="s">
        <v>8268</v>
      </c>
      <c r="B1711" s="167" t="s">
        <v>8636</v>
      </c>
      <c r="C1711" s="163" t="s">
        <v>8736</v>
      </c>
      <c r="D1711" s="177">
        <v>9.3493150684931539E-2</v>
      </c>
      <c r="E1711" s="163" t="s">
        <v>8684</v>
      </c>
      <c r="F1711" s="163"/>
    </row>
    <row r="1712" spans="1:6" x14ac:dyDescent="0.3">
      <c r="A1712" s="163" t="s">
        <v>8268</v>
      </c>
      <c r="B1712" s="167" t="s">
        <v>8636</v>
      </c>
      <c r="C1712" s="163" t="s">
        <v>8716</v>
      </c>
      <c r="D1712" s="177">
        <v>9.3493150684931539E-2</v>
      </c>
      <c r="E1712" s="163" t="s">
        <v>8684</v>
      </c>
      <c r="F1712" s="163"/>
    </row>
    <row r="1713" spans="1:6" x14ac:dyDescent="0.3">
      <c r="A1713" s="163" t="s">
        <v>8268</v>
      </c>
      <c r="B1713" s="167" t="s">
        <v>8636</v>
      </c>
      <c r="C1713" s="163" t="s">
        <v>8717</v>
      </c>
      <c r="D1713" s="177">
        <v>0.1171232876712329</v>
      </c>
      <c r="E1713" s="163" t="s">
        <v>8684</v>
      </c>
      <c r="F1713" s="163"/>
    </row>
    <row r="1714" spans="1:6" x14ac:dyDescent="0.3">
      <c r="A1714" s="163" t="s">
        <v>8268</v>
      </c>
      <c r="B1714" s="167" t="s">
        <v>8636</v>
      </c>
      <c r="C1714" s="163" t="s">
        <v>8711</v>
      </c>
      <c r="D1714" s="177">
        <v>0.1027397260273973</v>
      </c>
      <c r="E1714" s="163" t="s">
        <v>8684</v>
      </c>
      <c r="F1714" s="163"/>
    </row>
    <row r="1715" spans="1:6" x14ac:dyDescent="0.3">
      <c r="A1715" s="163" t="s">
        <v>8268</v>
      </c>
      <c r="B1715" s="167" t="s">
        <v>8636</v>
      </c>
      <c r="C1715" s="163" t="s">
        <v>8712</v>
      </c>
      <c r="D1715" s="177">
        <v>7.5342465753424681E-2</v>
      </c>
      <c r="E1715" s="163" t="s">
        <v>8684</v>
      </c>
      <c r="F1715" s="163"/>
    </row>
    <row r="1716" spans="1:6" x14ac:dyDescent="0.3">
      <c r="A1716" s="163" t="s">
        <v>8268</v>
      </c>
      <c r="B1716" s="167" t="s">
        <v>8636</v>
      </c>
      <c r="C1716" s="163" t="s">
        <v>8731</v>
      </c>
      <c r="D1716" s="177">
        <v>0.28767123287671242</v>
      </c>
      <c r="E1716" s="163" t="s">
        <v>8684</v>
      </c>
      <c r="F1716" s="163"/>
    </row>
    <row r="1717" spans="1:6" x14ac:dyDescent="0.3">
      <c r="A1717" s="163" t="s">
        <v>8268</v>
      </c>
      <c r="B1717" s="167" t="s">
        <v>8636</v>
      </c>
      <c r="C1717" s="163" t="s">
        <v>8732</v>
      </c>
      <c r="D1717" s="177">
        <v>0.14383561643835621</v>
      </c>
      <c r="E1717" s="163" t="s">
        <v>8684</v>
      </c>
      <c r="F1717" s="163"/>
    </row>
    <row r="1718" spans="1:6" x14ac:dyDescent="0.3">
      <c r="A1718" s="163" t="s">
        <v>8268</v>
      </c>
      <c r="B1718" s="167" t="s">
        <v>8636</v>
      </c>
      <c r="C1718" s="163" t="s">
        <v>8737</v>
      </c>
      <c r="D1718" s="177">
        <v>8.6301369863013733E-2</v>
      </c>
      <c r="E1718" s="163" t="s">
        <v>8684</v>
      </c>
      <c r="F1718" s="163"/>
    </row>
    <row r="1719" spans="1:6" x14ac:dyDescent="0.3">
      <c r="A1719" t="s">
        <v>8272</v>
      </c>
      <c r="B1719" s="149" t="s">
        <v>67</v>
      </c>
      <c r="C1719" t="s">
        <v>8717</v>
      </c>
      <c r="D1719" s="161">
        <v>4.218995290423861E-2</v>
      </c>
      <c r="E1719" t="s">
        <v>8684</v>
      </c>
    </row>
    <row r="1720" spans="1:6" x14ac:dyDescent="0.3">
      <c r="A1720" t="s">
        <v>8272</v>
      </c>
      <c r="B1720" s="149" t="s">
        <v>67</v>
      </c>
      <c r="C1720" t="s">
        <v>8712</v>
      </c>
      <c r="D1720" s="161">
        <v>0.10027472527472529</v>
      </c>
      <c r="E1720" t="s">
        <v>8684</v>
      </c>
    </row>
    <row r="1721" spans="1:6" x14ac:dyDescent="0.3">
      <c r="A1721" t="s">
        <v>8272</v>
      </c>
      <c r="B1721" s="149" t="s">
        <v>67</v>
      </c>
      <c r="C1721" t="s">
        <v>8731</v>
      </c>
      <c r="D1721" s="161">
        <v>0.7594191522762952</v>
      </c>
      <c r="E1721" t="s">
        <v>8684</v>
      </c>
    </row>
    <row r="1722" spans="1:6" x14ac:dyDescent="0.3">
      <c r="A1722" t="s">
        <v>8272</v>
      </c>
      <c r="B1722" s="149" t="s">
        <v>67</v>
      </c>
      <c r="C1722" t="s">
        <v>8733</v>
      </c>
      <c r="D1722" s="161">
        <v>9.8116169544740978E-2</v>
      </c>
      <c r="E1722" t="s">
        <v>8684</v>
      </c>
    </row>
    <row r="1723" spans="1:6" x14ac:dyDescent="0.3">
      <c r="A1723" s="163" t="s">
        <v>8272</v>
      </c>
      <c r="B1723" s="167" t="s">
        <v>70</v>
      </c>
      <c r="C1723" s="163" t="s">
        <v>8716</v>
      </c>
      <c r="D1723" s="177">
        <v>3.8827914682128803E-2</v>
      </c>
      <c r="E1723" s="163" t="s">
        <v>8684</v>
      </c>
      <c r="F1723" s="163"/>
    </row>
    <row r="1724" spans="1:6" x14ac:dyDescent="0.3">
      <c r="A1724" s="163" t="s">
        <v>8272</v>
      </c>
      <c r="B1724" s="167" t="s">
        <v>70</v>
      </c>
      <c r="C1724" s="163" t="s">
        <v>8739</v>
      </c>
      <c r="D1724" s="177">
        <v>2.8887968523503831E-2</v>
      </c>
      <c r="E1724" s="163" t="s">
        <v>8684</v>
      </c>
      <c r="F1724" s="163" t="s">
        <v>7812</v>
      </c>
    </row>
    <row r="1725" spans="1:6" x14ac:dyDescent="0.3">
      <c r="A1725" s="163" t="s">
        <v>8272</v>
      </c>
      <c r="B1725" s="167" t="s">
        <v>70</v>
      </c>
      <c r="C1725" s="163" t="s">
        <v>8717</v>
      </c>
      <c r="D1725" s="177">
        <v>4.8043073100020713E-2</v>
      </c>
      <c r="E1725" s="163" t="s">
        <v>8684</v>
      </c>
      <c r="F1725" s="163"/>
    </row>
    <row r="1726" spans="1:6" x14ac:dyDescent="0.3">
      <c r="A1726" s="163" t="s">
        <v>8272</v>
      </c>
      <c r="B1726" s="167" t="s">
        <v>70</v>
      </c>
      <c r="C1726" s="163" t="s">
        <v>8718</v>
      </c>
      <c r="D1726" s="177">
        <v>3.106233174570304E-2</v>
      </c>
      <c r="E1726" s="163" t="s">
        <v>8684</v>
      </c>
      <c r="F1726" s="163" t="s">
        <v>7812</v>
      </c>
    </row>
    <row r="1727" spans="1:6" x14ac:dyDescent="0.3">
      <c r="A1727" s="163" t="s">
        <v>8272</v>
      </c>
      <c r="B1727" s="167" t="s">
        <v>70</v>
      </c>
      <c r="C1727" s="163" t="s">
        <v>8726</v>
      </c>
      <c r="D1727" s="177">
        <v>3.8310209153033757E-2</v>
      </c>
      <c r="E1727" s="163" t="s">
        <v>8684</v>
      </c>
      <c r="F1727" s="163"/>
    </row>
    <row r="1728" spans="1:6" x14ac:dyDescent="0.3">
      <c r="A1728" s="163" t="s">
        <v>8272</v>
      </c>
      <c r="B1728" s="167" t="s">
        <v>70</v>
      </c>
      <c r="C1728" s="163" t="s">
        <v>8719</v>
      </c>
      <c r="D1728" s="177">
        <v>0.25874922344170642</v>
      </c>
      <c r="E1728" s="163" t="s">
        <v>8684</v>
      </c>
      <c r="F1728" s="163"/>
    </row>
    <row r="1729" spans="1:6" x14ac:dyDescent="0.3">
      <c r="A1729" s="163" t="s">
        <v>8272</v>
      </c>
      <c r="B1729" s="167" t="s">
        <v>70</v>
      </c>
      <c r="C1729" s="163" t="s">
        <v>8720</v>
      </c>
      <c r="D1729" s="177">
        <v>0.15531165872851521</v>
      </c>
      <c r="E1729" s="163" t="s">
        <v>8684</v>
      </c>
      <c r="F1729" s="163"/>
    </row>
    <row r="1730" spans="1:6" x14ac:dyDescent="0.3">
      <c r="A1730" s="163" t="s">
        <v>8272</v>
      </c>
      <c r="B1730" s="167" t="s">
        <v>70</v>
      </c>
      <c r="C1730" s="163" t="s">
        <v>8721</v>
      </c>
      <c r="D1730" s="177">
        <v>7.7655829364257606E-2</v>
      </c>
      <c r="E1730" s="163" t="s">
        <v>8684</v>
      </c>
      <c r="F1730" s="163"/>
    </row>
    <row r="1731" spans="1:6" x14ac:dyDescent="0.3">
      <c r="A1731" s="163" t="s">
        <v>8272</v>
      </c>
      <c r="B1731" s="167" t="s">
        <v>70</v>
      </c>
      <c r="C1731" s="163" t="s">
        <v>8722</v>
      </c>
      <c r="D1731" s="177">
        <v>0.11648374404638639</v>
      </c>
      <c r="E1731" s="163" t="s">
        <v>8684</v>
      </c>
      <c r="F1731" s="163"/>
    </row>
    <row r="1732" spans="1:6" x14ac:dyDescent="0.3">
      <c r="A1732" s="163" t="s">
        <v>8272</v>
      </c>
      <c r="B1732" s="167" t="s">
        <v>70</v>
      </c>
      <c r="C1732" s="163" t="s">
        <v>8723</v>
      </c>
      <c r="D1732" s="177">
        <v>5.1356388486229032E-2</v>
      </c>
      <c r="E1732" s="163" t="s">
        <v>8684</v>
      </c>
      <c r="F1732" s="163"/>
    </row>
    <row r="1733" spans="1:6" x14ac:dyDescent="0.3">
      <c r="A1733" s="163" t="s">
        <v>8272</v>
      </c>
      <c r="B1733" s="167" t="s">
        <v>70</v>
      </c>
      <c r="C1733" s="163" t="s">
        <v>7909</v>
      </c>
      <c r="D1733" s="177">
        <v>3.8827914682128803E-2</v>
      </c>
      <c r="E1733" s="163" t="s">
        <v>8684</v>
      </c>
      <c r="F1733" s="163"/>
    </row>
    <row r="1734" spans="1:6" x14ac:dyDescent="0.3">
      <c r="A1734" s="163" t="s">
        <v>8272</v>
      </c>
      <c r="B1734" s="167" t="s">
        <v>70</v>
      </c>
      <c r="C1734" s="163" t="s">
        <v>8724</v>
      </c>
      <c r="D1734" s="177">
        <v>0.11648374404638639</v>
      </c>
      <c r="E1734" s="163" t="s">
        <v>8684</v>
      </c>
      <c r="F1734" s="163"/>
    </row>
    <row r="1735" spans="1:6" x14ac:dyDescent="0.3">
      <c r="A1735" t="s">
        <v>8272</v>
      </c>
      <c r="B1735" s="149" t="s">
        <v>73</v>
      </c>
      <c r="C1735" t="s">
        <v>8735</v>
      </c>
      <c r="D1735" s="161">
        <v>0.1830384380719953</v>
      </c>
      <c r="E1735" t="s">
        <v>8684</v>
      </c>
    </row>
    <row r="1736" spans="1:6" x14ac:dyDescent="0.3">
      <c r="A1736" t="s">
        <v>8272</v>
      </c>
      <c r="B1736" s="149" t="s">
        <v>73</v>
      </c>
      <c r="C1736" t="s">
        <v>8717</v>
      </c>
      <c r="D1736" s="161">
        <v>0.30811470408785868</v>
      </c>
      <c r="E1736" t="s">
        <v>8684</v>
      </c>
    </row>
    <row r="1737" spans="1:6" x14ac:dyDescent="0.3">
      <c r="A1737" t="s">
        <v>8272</v>
      </c>
      <c r="B1737" s="149" t="s">
        <v>73</v>
      </c>
      <c r="C1737" t="s">
        <v>8712</v>
      </c>
      <c r="D1737" s="161">
        <v>0.50884685784014694</v>
      </c>
      <c r="E1737" t="s">
        <v>8684</v>
      </c>
    </row>
    <row r="1738" spans="1:6" x14ac:dyDescent="0.3">
      <c r="A1738" s="163" t="s">
        <v>8272</v>
      </c>
      <c r="B1738" s="167" t="s">
        <v>76</v>
      </c>
      <c r="C1738" s="163" t="s">
        <v>8734</v>
      </c>
      <c r="D1738" s="177">
        <v>3.125E-2</v>
      </c>
      <c r="E1738" s="163" t="s">
        <v>8684</v>
      </c>
      <c r="F1738" s="163"/>
    </row>
    <row r="1739" spans="1:6" x14ac:dyDescent="0.3">
      <c r="A1739" s="163" t="s">
        <v>8272</v>
      </c>
      <c r="B1739" s="167" t="s">
        <v>76</v>
      </c>
      <c r="C1739" s="163" t="s">
        <v>8736</v>
      </c>
      <c r="D1739" s="177">
        <v>4.1666666666666671E-2</v>
      </c>
      <c r="E1739" s="163" t="s">
        <v>8684</v>
      </c>
      <c r="F1739" s="163"/>
    </row>
    <row r="1740" spans="1:6" x14ac:dyDescent="0.3">
      <c r="A1740" s="163" t="s">
        <v>8272</v>
      </c>
      <c r="B1740" s="167" t="s">
        <v>76</v>
      </c>
      <c r="C1740" s="163" t="s">
        <v>8716</v>
      </c>
      <c r="D1740" s="177">
        <v>0.15625</v>
      </c>
      <c r="E1740" s="163" t="s">
        <v>8684</v>
      </c>
      <c r="F1740" s="163"/>
    </row>
    <row r="1741" spans="1:6" x14ac:dyDescent="0.3">
      <c r="A1741" s="163" t="s">
        <v>8272</v>
      </c>
      <c r="B1741" s="167" t="s">
        <v>76</v>
      </c>
      <c r="C1741" s="163" t="s">
        <v>8718</v>
      </c>
      <c r="D1741" s="177">
        <v>5.2083333333333343E-2</v>
      </c>
      <c r="E1741" s="163" t="s">
        <v>8684</v>
      </c>
      <c r="F1741" s="163" t="s">
        <v>7812</v>
      </c>
    </row>
    <row r="1742" spans="1:6" x14ac:dyDescent="0.3">
      <c r="A1742" s="163" t="s">
        <v>8272</v>
      </c>
      <c r="B1742" s="167" t="s">
        <v>76</v>
      </c>
      <c r="C1742" s="163" t="s">
        <v>8726</v>
      </c>
      <c r="D1742" s="177">
        <v>7.2916666666666671E-2</v>
      </c>
      <c r="E1742" s="163" t="s">
        <v>8684</v>
      </c>
      <c r="F1742" s="163"/>
    </row>
    <row r="1743" spans="1:6" x14ac:dyDescent="0.3">
      <c r="A1743" s="163" t="s">
        <v>8272</v>
      </c>
      <c r="B1743" s="167" t="s">
        <v>76</v>
      </c>
      <c r="C1743" s="163" t="s">
        <v>8719</v>
      </c>
      <c r="D1743" s="177">
        <v>6.25E-2</v>
      </c>
      <c r="E1743" s="163" t="s">
        <v>8684</v>
      </c>
      <c r="F1743" s="163"/>
    </row>
    <row r="1744" spans="1:6" x14ac:dyDescent="0.3">
      <c r="A1744" s="163" t="s">
        <v>8272</v>
      </c>
      <c r="B1744" s="167" t="s">
        <v>76</v>
      </c>
      <c r="C1744" s="163" t="s">
        <v>8722</v>
      </c>
      <c r="D1744" s="177">
        <v>0.21875</v>
      </c>
      <c r="E1744" s="163" t="s">
        <v>8684</v>
      </c>
      <c r="F1744" s="163"/>
    </row>
    <row r="1745" spans="1:6" x14ac:dyDescent="0.3">
      <c r="A1745" s="163" t="s">
        <v>8272</v>
      </c>
      <c r="B1745" s="167" t="s">
        <v>76</v>
      </c>
      <c r="C1745" s="163" t="s">
        <v>8723</v>
      </c>
      <c r="D1745" s="177">
        <v>0.34375000000000011</v>
      </c>
      <c r="E1745" s="163" t="s">
        <v>8684</v>
      </c>
      <c r="F1745" s="163"/>
    </row>
    <row r="1746" spans="1:6" x14ac:dyDescent="0.3">
      <c r="A1746" s="163" t="s">
        <v>8272</v>
      </c>
      <c r="B1746" s="167" t="s">
        <v>76</v>
      </c>
      <c r="C1746" s="163" t="s">
        <v>8727</v>
      </c>
      <c r="D1746" s="177">
        <v>2.0833333333333339E-2</v>
      </c>
      <c r="E1746" s="163" t="s">
        <v>8684</v>
      </c>
      <c r="F1746" s="163" t="s">
        <v>7812</v>
      </c>
    </row>
    <row r="1747" spans="1:6" x14ac:dyDescent="0.3">
      <c r="A1747" t="s">
        <v>8272</v>
      </c>
      <c r="B1747" s="149" t="s">
        <v>113</v>
      </c>
      <c r="C1747" t="s">
        <v>8725</v>
      </c>
      <c r="D1747" s="161">
        <v>9.375E-2</v>
      </c>
      <c r="E1747" t="s">
        <v>8684</v>
      </c>
    </row>
    <row r="1748" spans="1:6" x14ac:dyDescent="0.3">
      <c r="A1748" t="s">
        <v>8272</v>
      </c>
      <c r="B1748" s="149" t="s">
        <v>113</v>
      </c>
      <c r="C1748" t="s">
        <v>8716</v>
      </c>
      <c r="D1748" s="161">
        <v>7.2916666666666671E-2</v>
      </c>
      <c r="E1748" t="s">
        <v>8684</v>
      </c>
    </row>
    <row r="1749" spans="1:6" x14ac:dyDescent="0.3">
      <c r="A1749" t="s">
        <v>8272</v>
      </c>
      <c r="B1749" s="149" t="s">
        <v>113</v>
      </c>
      <c r="C1749" t="s">
        <v>8718</v>
      </c>
      <c r="D1749" s="161">
        <v>5.2083333333333343E-2</v>
      </c>
      <c r="E1749" t="s">
        <v>8684</v>
      </c>
      <c r="F1749" t="s">
        <v>7812</v>
      </c>
    </row>
    <row r="1750" spans="1:6" x14ac:dyDescent="0.3">
      <c r="A1750" t="s">
        <v>8272</v>
      </c>
      <c r="B1750" s="149" t="s">
        <v>113</v>
      </c>
      <c r="C1750" t="s">
        <v>8719</v>
      </c>
      <c r="D1750" s="161">
        <v>0.3125</v>
      </c>
      <c r="E1750" t="s">
        <v>8684</v>
      </c>
    </row>
    <row r="1751" spans="1:6" x14ac:dyDescent="0.3">
      <c r="A1751" t="s">
        <v>8272</v>
      </c>
      <c r="B1751" s="149" t="s">
        <v>113</v>
      </c>
      <c r="C1751" t="s">
        <v>8723</v>
      </c>
      <c r="D1751" s="161">
        <v>0.3125</v>
      </c>
      <c r="E1751" t="s">
        <v>8684</v>
      </c>
    </row>
    <row r="1752" spans="1:6" x14ac:dyDescent="0.3">
      <c r="A1752" t="s">
        <v>8272</v>
      </c>
      <c r="B1752" s="149" t="s">
        <v>113</v>
      </c>
      <c r="C1752" t="s">
        <v>8727</v>
      </c>
      <c r="D1752" s="161">
        <v>7.2916666666666671E-2</v>
      </c>
      <c r="E1752" t="s">
        <v>8684</v>
      </c>
      <c r="F1752" t="s">
        <v>7812</v>
      </c>
    </row>
    <row r="1753" spans="1:6" x14ac:dyDescent="0.3">
      <c r="A1753" t="s">
        <v>8272</v>
      </c>
      <c r="B1753" s="149" t="s">
        <v>113</v>
      </c>
      <c r="C1753" t="s">
        <v>8738</v>
      </c>
      <c r="D1753" s="161">
        <v>8.3333333333333343E-2</v>
      </c>
      <c r="E1753" t="s">
        <v>8684</v>
      </c>
    </row>
    <row r="1754" spans="1:6" x14ac:dyDescent="0.3">
      <c r="A1754" s="163" t="s">
        <v>8272</v>
      </c>
      <c r="B1754" s="167" t="s">
        <v>8636</v>
      </c>
      <c r="C1754" s="163" t="s">
        <v>8712</v>
      </c>
      <c r="D1754" s="177">
        <v>0.31617647058823539</v>
      </c>
      <c r="E1754" s="163" t="s">
        <v>8684</v>
      </c>
      <c r="F1754" s="163"/>
    </row>
    <row r="1755" spans="1:6" x14ac:dyDescent="0.3">
      <c r="A1755" s="163" t="s">
        <v>8272</v>
      </c>
      <c r="B1755" s="167" t="s">
        <v>8636</v>
      </c>
      <c r="C1755" s="163" t="s">
        <v>8731</v>
      </c>
      <c r="D1755" s="177">
        <v>0.31617647058823539</v>
      </c>
      <c r="E1755" s="163" t="s">
        <v>8684</v>
      </c>
      <c r="F1755" s="163"/>
    </row>
    <row r="1756" spans="1:6" x14ac:dyDescent="0.3">
      <c r="A1756" s="163" t="s">
        <v>8272</v>
      </c>
      <c r="B1756" s="167" t="s">
        <v>8636</v>
      </c>
      <c r="C1756" s="163" t="s">
        <v>8733</v>
      </c>
      <c r="D1756" s="177">
        <v>0.1838235294117648</v>
      </c>
      <c r="E1756" s="163" t="s">
        <v>8684</v>
      </c>
      <c r="F1756" s="163"/>
    </row>
    <row r="1757" spans="1:6" x14ac:dyDescent="0.3">
      <c r="A1757" s="163" t="s">
        <v>8272</v>
      </c>
      <c r="B1757" s="167" t="s">
        <v>8636</v>
      </c>
      <c r="C1757" s="163" t="s">
        <v>8715</v>
      </c>
      <c r="D1757" s="177">
        <v>0.1838235294117648</v>
      </c>
      <c r="E1757" s="163" t="s">
        <v>8684</v>
      </c>
      <c r="F1757" s="163"/>
    </row>
    <row r="1758" spans="1:6" x14ac:dyDescent="0.3">
      <c r="A1758" t="s">
        <v>8674</v>
      </c>
      <c r="B1758" s="149" t="s">
        <v>67</v>
      </c>
      <c r="C1758" t="s">
        <v>8736</v>
      </c>
      <c r="D1758" s="161">
        <v>8.7562656641604023E-2</v>
      </c>
      <c r="E1758" t="s">
        <v>8684</v>
      </c>
    </row>
    <row r="1759" spans="1:6" x14ac:dyDescent="0.3">
      <c r="A1759" t="s">
        <v>8674</v>
      </c>
      <c r="B1759" s="149" t="s">
        <v>67</v>
      </c>
      <c r="C1759" t="s">
        <v>8716</v>
      </c>
      <c r="D1759" s="161">
        <v>8.7562656641604023E-2</v>
      </c>
      <c r="E1759" t="s">
        <v>8684</v>
      </c>
    </row>
    <row r="1760" spans="1:6" x14ac:dyDescent="0.3">
      <c r="A1760" t="s">
        <v>8674</v>
      </c>
      <c r="B1760" s="149" t="s">
        <v>67</v>
      </c>
      <c r="C1760" t="s">
        <v>8717</v>
      </c>
      <c r="D1760" s="161">
        <v>4.2293233082706778E-2</v>
      </c>
      <c r="E1760" t="s">
        <v>8684</v>
      </c>
    </row>
    <row r="1761" spans="1:6" x14ac:dyDescent="0.3">
      <c r="A1761" t="s">
        <v>8674</v>
      </c>
      <c r="B1761" s="149" t="s">
        <v>67</v>
      </c>
      <c r="C1761" t="s">
        <v>8711</v>
      </c>
      <c r="D1761" s="161">
        <v>2.882205513784461E-2</v>
      </c>
      <c r="E1761" t="s">
        <v>8684</v>
      </c>
    </row>
    <row r="1762" spans="1:6" x14ac:dyDescent="0.3">
      <c r="A1762" t="s">
        <v>8674</v>
      </c>
      <c r="B1762" s="149" t="s">
        <v>67</v>
      </c>
      <c r="C1762" t="s">
        <v>8731</v>
      </c>
      <c r="D1762" s="161">
        <v>0.26942355889724312</v>
      </c>
      <c r="E1762" t="s">
        <v>8684</v>
      </c>
    </row>
    <row r="1763" spans="1:6" x14ac:dyDescent="0.3">
      <c r="A1763" t="s">
        <v>8674</v>
      </c>
      <c r="B1763" s="149" t="s">
        <v>67</v>
      </c>
      <c r="C1763" t="s">
        <v>8732</v>
      </c>
      <c r="D1763" s="161">
        <v>0.13471177944862159</v>
      </c>
      <c r="E1763" t="s">
        <v>8684</v>
      </c>
    </row>
    <row r="1764" spans="1:6" x14ac:dyDescent="0.3">
      <c r="A1764" t="s">
        <v>8674</v>
      </c>
      <c r="B1764" s="149" t="s">
        <v>67</v>
      </c>
      <c r="C1764" t="s">
        <v>8737</v>
      </c>
      <c r="D1764" s="161">
        <v>8.0827067669172942E-2</v>
      </c>
      <c r="E1764" t="s">
        <v>8684</v>
      </c>
    </row>
    <row r="1765" spans="1:6" x14ac:dyDescent="0.3">
      <c r="A1765" t="s">
        <v>8674</v>
      </c>
      <c r="B1765" s="149" t="s">
        <v>67</v>
      </c>
      <c r="C1765" t="s">
        <v>8715</v>
      </c>
      <c r="D1765" s="161">
        <v>0.26879699248120298</v>
      </c>
      <c r="E1765" t="s">
        <v>8684</v>
      </c>
    </row>
    <row r="1766" spans="1:6" x14ac:dyDescent="0.3">
      <c r="A1766" s="163" t="s">
        <v>8674</v>
      </c>
      <c r="B1766" s="167" t="s">
        <v>70</v>
      </c>
      <c r="C1766" s="163" t="s">
        <v>8734</v>
      </c>
      <c r="D1766" s="177">
        <v>0.1020408163265306</v>
      </c>
      <c r="E1766" s="163" t="s">
        <v>8684</v>
      </c>
      <c r="F1766" s="163"/>
    </row>
    <row r="1767" spans="1:6" x14ac:dyDescent="0.3">
      <c r="A1767" s="163" t="s">
        <v>8674</v>
      </c>
      <c r="B1767" s="167" t="s">
        <v>70</v>
      </c>
      <c r="C1767" s="163" t="s">
        <v>8716</v>
      </c>
      <c r="D1767" s="177">
        <v>0.25510204081632648</v>
      </c>
      <c r="E1767" s="163" t="s">
        <v>8684</v>
      </c>
      <c r="F1767" s="163"/>
    </row>
    <row r="1768" spans="1:6" x14ac:dyDescent="0.3">
      <c r="A1768" s="163" t="s">
        <v>8674</v>
      </c>
      <c r="B1768" s="167" t="s">
        <v>70</v>
      </c>
      <c r="C1768" s="163" t="s">
        <v>8717</v>
      </c>
      <c r="D1768" s="177">
        <v>5.1020408163265307E-2</v>
      </c>
      <c r="E1768" s="163" t="s">
        <v>8684</v>
      </c>
      <c r="F1768" s="163"/>
    </row>
    <row r="1769" spans="1:6" x14ac:dyDescent="0.3">
      <c r="A1769" s="163" t="s">
        <v>8674</v>
      </c>
      <c r="B1769" s="167" t="s">
        <v>70</v>
      </c>
      <c r="C1769" s="163" t="s">
        <v>8718</v>
      </c>
      <c r="D1769" s="177">
        <v>4.0816326530612249E-2</v>
      </c>
      <c r="E1769" s="163" t="s">
        <v>8684</v>
      </c>
      <c r="F1769" s="163" t="s">
        <v>7812</v>
      </c>
    </row>
    <row r="1770" spans="1:6" x14ac:dyDescent="0.3">
      <c r="A1770" s="163" t="s">
        <v>8674</v>
      </c>
      <c r="B1770" s="167" t="s">
        <v>70</v>
      </c>
      <c r="C1770" s="163" t="s">
        <v>8719</v>
      </c>
      <c r="D1770" s="177">
        <v>0.2040816326530612</v>
      </c>
      <c r="E1770" s="163" t="s">
        <v>8684</v>
      </c>
      <c r="F1770" s="163"/>
    </row>
    <row r="1771" spans="1:6" x14ac:dyDescent="0.3">
      <c r="A1771" s="163" t="s">
        <v>8674</v>
      </c>
      <c r="B1771" s="167" t="s">
        <v>70</v>
      </c>
      <c r="C1771" s="163" t="s">
        <v>8721</v>
      </c>
      <c r="D1771" s="177">
        <v>5.1020408163265307E-2</v>
      </c>
      <c r="E1771" s="163" t="s">
        <v>8684</v>
      </c>
      <c r="F1771" s="163"/>
    </row>
    <row r="1772" spans="1:6" x14ac:dyDescent="0.3">
      <c r="A1772" s="163" t="s">
        <v>8674</v>
      </c>
      <c r="B1772" s="167" t="s">
        <v>70</v>
      </c>
      <c r="C1772" s="163" t="s">
        <v>8723</v>
      </c>
      <c r="D1772" s="177">
        <v>0.24489795918367349</v>
      </c>
      <c r="E1772" s="163" t="s">
        <v>8684</v>
      </c>
      <c r="F1772" s="163"/>
    </row>
    <row r="1773" spans="1:6" x14ac:dyDescent="0.3">
      <c r="A1773" s="163" t="s">
        <v>8674</v>
      </c>
      <c r="B1773" s="167" t="s">
        <v>70</v>
      </c>
      <c r="C1773" s="163" t="s">
        <v>8724</v>
      </c>
      <c r="D1773" s="177">
        <v>5.1020408163265307E-2</v>
      </c>
      <c r="E1773" s="163" t="s">
        <v>8684</v>
      </c>
      <c r="F1773" s="163"/>
    </row>
    <row r="1774" spans="1:6" x14ac:dyDescent="0.3">
      <c r="A1774" t="s">
        <v>8674</v>
      </c>
      <c r="B1774" s="149" t="s">
        <v>73</v>
      </c>
      <c r="C1774" t="s">
        <v>8735</v>
      </c>
      <c r="D1774" s="161">
        <v>0.1540372670807453</v>
      </c>
      <c r="E1774" t="s">
        <v>8684</v>
      </c>
    </row>
    <row r="1775" spans="1:6" x14ac:dyDescent="0.3">
      <c r="A1775" t="s">
        <v>8674</v>
      </c>
      <c r="B1775" s="149" t="s">
        <v>73</v>
      </c>
      <c r="C1775" t="s">
        <v>8708</v>
      </c>
      <c r="D1775" s="161">
        <v>0.17018633540372671</v>
      </c>
      <c r="E1775" t="s">
        <v>8684</v>
      </c>
      <c r="F1775" t="s">
        <v>7812</v>
      </c>
    </row>
    <row r="1776" spans="1:6" x14ac:dyDescent="0.3">
      <c r="A1776" t="s">
        <v>8674</v>
      </c>
      <c r="B1776" s="149" t="s">
        <v>73</v>
      </c>
      <c r="C1776" t="s">
        <v>8710</v>
      </c>
      <c r="D1776" s="161">
        <v>0.23105590062111811</v>
      </c>
      <c r="E1776" t="s">
        <v>8684</v>
      </c>
      <c r="F1776" t="s">
        <v>7812</v>
      </c>
    </row>
    <row r="1777" spans="1:6" x14ac:dyDescent="0.3">
      <c r="A1777" t="s">
        <v>8674</v>
      </c>
      <c r="B1777" s="149" t="s">
        <v>73</v>
      </c>
      <c r="C1777" t="s">
        <v>8717</v>
      </c>
      <c r="D1777" s="161">
        <v>0.18633540372670809</v>
      </c>
      <c r="E1777" t="s">
        <v>8684</v>
      </c>
    </row>
    <row r="1778" spans="1:6" x14ac:dyDescent="0.3">
      <c r="A1778" t="s">
        <v>8674</v>
      </c>
      <c r="B1778" s="149" t="s">
        <v>73</v>
      </c>
      <c r="C1778" t="s">
        <v>8711</v>
      </c>
      <c r="D1778" s="161">
        <v>9.1304347826086957E-2</v>
      </c>
      <c r="E1778" t="s">
        <v>8684</v>
      </c>
    </row>
    <row r="1779" spans="1:6" x14ac:dyDescent="0.3">
      <c r="A1779" t="s">
        <v>8674</v>
      </c>
      <c r="B1779" s="149" t="s">
        <v>73</v>
      </c>
      <c r="C1779" t="s">
        <v>8712</v>
      </c>
      <c r="D1779" s="161">
        <v>0.16708074534161491</v>
      </c>
      <c r="E1779" t="s">
        <v>8684</v>
      </c>
    </row>
    <row r="1780" spans="1:6" x14ac:dyDescent="0.3">
      <c r="A1780" s="163" t="s">
        <v>8674</v>
      </c>
      <c r="B1780" s="167" t="s">
        <v>76</v>
      </c>
      <c r="C1780" s="163" t="s">
        <v>8734</v>
      </c>
      <c r="D1780" s="177">
        <v>0.25510204081632648</v>
      </c>
      <c r="E1780" s="163" t="s">
        <v>8684</v>
      </c>
      <c r="F1780" s="163"/>
    </row>
    <row r="1781" spans="1:6" x14ac:dyDescent="0.3">
      <c r="A1781" s="163" t="s">
        <v>8674</v>
      </c>
      <c r="B1781" s="167" t="s">
        <v>76</v>
      </c>
      <c r="C1781" s="163" t="s">
        <v>8725</v>
      </c>
      <c r="D1781" s="177">
        <v>8.1632653061224497E-2</v>
      </c>
      <c r="E1781" s="163" t="s">
        <v>8684</v>
      </c>
      <c r="F1781" s="163"/>
    </row>
    <row r="1782" spans="1:6" x14ac:dyDescent="0.3">
      <c r="A1782" s="163" t="s">
        <v>8674</v>
      </c>
      <c r="B1782" s="167" t="s">
        <v>76</v>
      </c>
      <c r="C1782" s="163" t="s">
        <v>8719</v>
      </c>
      <c r="D1782" s="177">
        <v>0.23469387755102039</v>
      </c>
      <c r="E1782" s="163" t="s">
        <v>8684</v>
      </c>
      <c r="F1782" s="163"/>
    </row>
    <row r="1783" spans="1:6" x14ac:dyDescent="0.3">
      <c r="A1783" s="163" t="s">
        <v>8674</v>
      </c>
      <c r="B1783" s="167" t="s">
        <v>76</v>
      </c>
      <c r="C1783" s="163" t="s">
        <v>8723</v>
      </c>
      <c r="D1783" s="177">
        <v>0.42857142857142849</v>
      </c>
      <c r="E1783" s="163" t="s">
        <v>8684</v>
      </c>
      <c r="F1783" s="163"/>
    </row>
    <row r="1784" spans="1:6" x14ac:dyDescent="0.3">
      <c r="A1784" t="s">
        <v>8674</v>
      </c>
      <c r="B1784" s="149" t="s">
        <v>113</v>
      </c>
      <c r="C1784" t="s">
        <v>8726</v>
      </c>
      <c r="D1784" s="161">
        <v>0.32323232323232332</v>
      </c>
      <c r="E1784" t="s">
        <v>8684</v>
      </c>
    </row>
    <row r="1785" spans="1:6" x14ac:dyDescent="0.3">
      <c r="A1785" t="s">
        <v>8674</v>
      </c>
      <c r="B1785" s="149" t="s">
        <v>113</v>
      </c>
      <c r="C1785" t="s">
        <v>8719</v>
      </c>
      <c r="D1785" s="161">
        <v>0.1111111111111111</v>
      </c>
      <c r="E1785" t="s">
        <v>8684</v>
      </c>
    </row>
    <row r="1786" spans="1:6" x14ac:dyDescent="0.3">
      <c r="A1786" t="s">
        <v>8674</v>
      </c>
      <c r="B1786" s="149" t="s">
        <v>113</v>
      </c>
      <c r="C1786" t="s">
        <v>8723</v>
      </c>
      <c r="D1786" s="161">
        <v>0.25252525252525249</v>
      </c>
      <c r="E1786" t="s">
        <v>8684</v>
      </c>
    </row>
    <row r="1787" spans="1:6" x14ac:dyDescent="0.3">
      <c r="A1787" t="s">
        <v>8674</v>
      </c>
      <c r="B1787" s="149" t="s">
        <v>113</v>
      </c>
      <c r="C1787" t="s">
        <v>8727</v>
      </c>
      <c r="D1787" s="161">
        <v>7.0707070707070718E-2</v>
      </c>
      <c r="E1787" t="s">
        <v>8684</v>
      </c>
      <c r="F1787" t="s">
        <v>7812</v>
      </c>
    </row>
    <row r="1788" spans="1:6" x14ac:dyDescent="0.3">
      <c r="A1788" t="s">
        <v>8674</v>
      </c>
      <c r="B1788" s="149" t="s">
        <v>113</v>
      </c>
      <c r="C1788" t="s">
        <v>8738</v>
      </c>
      <c r="D1788" s="161">
        <v>0.2424242424242424</v>
      </c>
      <c r="E1788" t="s">
        <v>8684</v>
      </c>
    </row>
    <row r="1789" spans="1:6" x14ac:dyDescent="0.3">
      <c r="A1789" s="163" t="s">
        <v>8674</v>
      </c>
      <c r="B1789" s="167" t="s">
        <v>8636</v>
      </c>
      <c r="C1789" s="163" t="s">
        <v>8735</v>
      </c>
      <c r="D1789" s="177">
        <v>4.5829514207149397E-2</v>
      </c>
      <c r="E1789" s="163" t="s">
        <v>8684</v>
      </c>
      <c r="F1789" s="163"/>
    </row>
    <row r="1790" spans="1:6" x14ac:dyDescent="0.3">
      <c r="A1790" s="163" t="s">
        <v>8674</v>
      </c>
      <c r="B1790" s="167" t="s">
        <v>8636</v>
      </c>
      <c r="C1790" s="163" t="s">
        <v>8710</v>
      </c>
      <c r="D1790" s="177">
        <v>4.5829514207149397E-2</v>
      </c>
      <c r="E1790" s="163" t="s">
        <v>8684</v>
      </c>
      <c r="F1790" s="163" t="s">
        <v>7812</v>
      </c>
    </row>
    <row r="1791" spans="1:6" x14ac:dyDescent="0.3">
      <c r="A1791" s="163" t="s">
        <v>8674</v>
      </c>
      <c r="B1791" s="167" t="s">
        <v>8636</v>
      </c>
      <c r="C1791" s="163" t="s">
        <v>8717</v>
      </c>
      <c r="D1791" s="177">
        <v>7.1952337305224573E-2</v>
      </c>
      <c r="E1791" s="163" t="s">
        <v>8684</v>
      </c>
      <c r="F1791" s="163"/>
    </row>
    <row r="1792" spans="1:6" x14ac:dyDescent="0.3">
      <c r="A1792" s="163" t="s">
        <v>8674</v>
      </c>
      <c r="B1792" s="167" t="s">
        <v>8636</v>
      </c>
      <c r="C1792" s="163" t="s">
        <v>8711</v>
      </c>
      <c r="D1792" s="177">
        <v>6.8744271310724109E-2</v>
      </c>
      <c r="E1792" s="163" t="s">
        <v>8684</v>
      </c>
      <c r="F1792" s="163"/>
    </row>
    <row r="1793" spans="1:6" x14ac:dyDescent="0.3">
      <c r="A1793" s="163" t="s">
        <v>8674</v>
      </c>
      <c r="B1793" s="167" t="s">
        <v>8636</v>
      </c>
      <c r="C1793" s="163" t="s">
        <v>8712</v>
      </c>
      <c r="D1793" s="177">
        <v>6.1869844179651703E-2</v>
      </c>
      <c r="E1793" s="163" t="s">
        <v>8684</v>
      </c>
      <c r="F1793" s="163"/>
    </row>
    <row r="1794" spans="1:6" x14ac:dyDescent="0.3">
      <c r="A1794" s="163" t="s">
        <v>8674</v>
      </c>
      <c r="B1794" s="167" t="s">
        <v>8636</v>
      </c>
      <c r="C1794" s="163" t="s">
        <v>8731</v>
      </c>
      <c r="D1794" s="177">
        <v>6.4161319890009158E-2</v>
      </c>
      <c r="E1794" s="163" t="s">
        <v>8684</v>
      </c>
      <c r="F1794" s="163"/>
    </row>
    <row r="1795" spans="1:6" x14ac:dyDescent="0.3">
      <c r="A1795" s="163" t="s">
        <v>8674</v>
      </c>
      <c r="B1795" s="167" t="s">
        <v>8636</v>
      </c>
      <c r="C1795" s="163" t="s">
        <v>8715</v>
      </c>
      <c r="D1795" s="177">
        <v>0.64161319890009172</v>
      </c>
      <c r="E1795" s="163" t="s">
        <v>8684</v>
      </c>
      <c r="F1795" s="163"/>
    </row>
    <row r="1796" spans="1:6" x14ac:dyDescent="0.3">
      <c r="A1796" t="s">
        <v>8675</v>
      </c>
      <c r="B1796" s="149" t="s">
        <v>67</v>
      </c>
      <c r="C1796" t="s">
        <v>8710</v>
      </c>
      <c r="D1796" s="161">
        <v>9.0807592110160026E-2</v>
      </c>
      <c r="E1796" t="s">
        <v>8684</v>
      </c>
      <c r="F1796" t="s">
        <v>7812</v>
      </c>
    </row>
    <row r="1797" spans="1:6" x14ac:dyDescent="0.3">
      <c r="A1797" t="s">
        <v>8675</v>
      </c>
      <c r="B1797" s="149" t="s">
        <v>67</v>
      </c>
      <c r="C1797" t="s">
        <v>8717</v>
      </c>
      <c r="D1797" s="161">
        <v>6.0662448827688863E-2</v>
      </c>
      <c r="E1797" t="s">
        <v>8684</v>
      </c>
    </row>
    <row r="1798" spans="1:6" x14ac:dyDescent="0.3">
      <c r="A1798" t="s">
        <v>8675</v>
      </c>
      <c r="B1798" s="149" t="s">
        <v>67</v>
      </c>
      <c r="C1798" t="s">
        <v>8715</v>
      </c>
      <c r="D1798" s="161">
        <v>0.84852995906215112</v>
      </c>
      <c r="E1798" t="s">
        <v>8684</v>
      </c>
    </row>
    <row r="1799" spans="1:6" x14ac:dyDescent="0.3">
      <c r="A1799" s="163" t="s">
        <v>8675</v>
      </c>
      <c r="B1799" s="167" t="s">
        <v>70</v>
      </c>
      <c r="C1799" s="163" t="s">
        <v>8734</v>
      </c>
      <c r="D1799" s="177">
        <v>4.0816326530612249E-2</v>
      </c>
      <c r="E1799" s="163" t="s">
        <v>8684</v>
      </c>
      <c r="F1799" s="163"/>
    </row>
    <row r="1800" spans="1:6" x14ac:dyDescent="0.3">
      <c r="A1800" s="163" t="s">
        <v>8675</v>
      </c>
      <c r="B1800" s="167" t="s">
        <v>70</v>
      </c>
      <c r="C1800" s="163" t="s">
        <v>8716</v>
      </c>
      <c r="D1800" s="177">
        <v>0.25510204081632648</v>
      </c>
      <c r="E1800" s="163" t="s">
        <v>8684</v>
      </c>
      <c r="F1800" s="163"/>
    </row>
    <row r="1801" spans="1:6" x14ac:dyDescent="0.3">
      <c r="A1801" s="163" t="s">
        <v>8675</v>
      </c>
      <c r="B1801" s="167" t="s">
        <v>70</v>
      </c>
      <c r="C1801" s="163" t="s">
        <v>8717</v>
      </c>
      <c r="D1801" s="177">
        <v>5.1020408163265307E-2</v>
      </c>
      <c r="E1801" s="163" t="s">
        <v>8684</v>
      </c>
      <c r="F1801" s="163"/>
    </row>
    <row r="1802" spans="1:6" x14ac:dyDescent="0.3">
      <c r="A1802" s="163" t="s">
        <v>8675</v>
      </c>
      <c r="B1802" s="167" t="s">
        <v>70</v>
      </c>
      <c r="C1802" s="163" t="s">
        <v>8718</v>
      </c>
      <c r="D1802" s="177">
        <v>5.1020408163265307E-2</v>
      </c>
      <c r="E1802" s="163" t="s">
        <v>8684</v>
      </c>
      <c r="F1802" s="163" t="s">
        <v>7812</v>
      </c>
    </row>
    <row r="1803" spans="1:6" x14ac:dyDescent="0.3">
      <c r="A1803" s="163" t="s">
        <v>8675</v>
      </c>
      <c r="B1803" s="167" t="s">
        <v>70</v>
      </c>
      <c r="C1803" s="163" t="s">
        <v>8719</v>
      </c>
      <c r="D1803" s="177">
        <v>0.24489795918367349</v>
      </c>
      <c r="E1803" s="163" t="s">
        <v>8684</v>
      </c>
      <c r="F1803" s="163"/>
    </row>
    <row r="1804" spans="1:6" x14ac:dyDescent="0.3">
      <c r="A1804" s="163" t="s">
        <v>8675</v>
      </c>
      <c r="B1804" s="167" t="s">
        <v>70</v>
      </c>
      <c r="C1804" s="163" t="s">
        <v>8721</v>
      </c>
      <c r="D1804" s="177">
        <v>0.2040816326530612</v>
      </c>
      <c r="E1804" s="163" t="s">
        <v>8684</v>
      </c>
      <c r="F1804" s="163"/>
    </row>
    <row r="1805" spans="1:6" x14ac:dyDescent="0.3">
      <c r="A1805" s="163" t="s">
        <v>8675</v>
      </c>
      <c r="B1805" s="167" t="s">
        <v>70</v>
      </c>
      <c r="C1805" s="163" t="s">
        <v>8724</v>
      </c>
      <c r="D1805" s="177">
        <v>0.15306122448979589</v>
      </c>
      <c r="E1805" s="163" t="s">
        <v>8684</v>
      </c>
      <c r="F1805" s="163"/>
    </row>
    <row r="1806" spans="1:6" x14ac:dyDescent="0.3">
      <c r="A1806" t="s">
        <v>8675</v>
      </c>
      <c r="B1806" s="149" t="s">
        <v>73</v>
      </c>
      <c r="C1806" t="s">
        <v>8735</v>
      </c>
      <c r="D1806" s="161">
        <v>0.169811320754717</v>
      </c>
      <c r="E1806" t="s">
        <v>8684</v>
      </c>
    </row>
    <row r="1807" spans="1:6" x14ac:dyDescent="0.3">
      <c r="A1807" t="s">
        <v>8675</v>
      </c>
      <c r="B1807" s="149" t="s">
        <v>73</v>
      </c>
      <c r="C1807" t="s">
        <v>8708</v>
      </c>
      <c r="D1807" s="161">
        <v>0.185944763467323</v>
      </c>
      <c r="E1807" t="s">
        <v>8684</v>
      </c>
      <c r="F1807" t="s">
        <v>7812</v>
      </c>
    </row>
    <row r="1808" spans="1:6" x14ac:dyDescent="0.3">
      <c r="A1808" t="s">
        <v>8675</v>
      </c>
      <c r="B1808" s="149" t="s">
        <v>73</v>
      </c>
      <c r="C1808" t="s">
        <v>8710</v>
      </c>
      <c r="D1808" s="161">
        <v>0.28547990155865471</v>
      </c>
      <c r="E1808" t="s">
        <v>8684</v>
      </c>
      <c r="F1808" t="s">
        <v>7812</v>
      </c>
    </row>
    <row r="1809" spans="1:6" x14ac:dyDescent="0.3">
      <c r="A1809" t="s">
        <v>8675</v>
      </c>
      <c r="B1809" s="149" t="s">
        <v>73</v>
      </c>
      <c r="C1809" t="s">
        <v>8717</v>
      </c>
      <c r="D1809" s="161">
        <v>0.20590648072190329</v>
      </c>
      <c r="E1809" t="s">
        <v>8684</v>
      </c>
    </row>
    <row r="1810" spans="1:6" x14ac:dyDescent="0.3">
      <c r="A1810" t="s">
        <v>8675</v>
      </c>
      <c r="B1810" s="149" t="s">
        <v>73</v>
      </c>
      <c r="C1810" t="s">
        <v>8712</v>
      </c>
      <c r="D1810" s="161">
        <v>0.1528575334974023</v>
      </c>
      <c r="E1810" t="s">
        <v>8684</v>
      </c>
    </row>
    <row r="1811" spans="1:6" x14ac:dyDescent="0.3">
      <c r="A1811" s="163" t="s">
        <v>8675</v>
      </c>
      <c r="B1811" s="167" t="s">
        <v>76</v>
      </c>
      <c r="C1811" s="163" t="s">
        <v>8734</v>
      </c>
      <c r="D1811" s="177">
        <v>0.25510204081632648</v>
      </c>
      <c r="E1811" s="163" t="s">
        <v>8684</v>
      </c>
      <c r="F1811" s="163"/>
    </row>
    <row r="1812" spans="1:6" x14ac:dyDescent="0.3">
      <c r="A1812" s="163" t="s">
        <v>8675</v>
      </c>
      <c r="B1812" s="167" t="s">
        <v>76</v>
      </c>
      <c r="C1812" s="163" t="s">
        <v>8719</v>
      </c>
      <c r="D1812" s="177">
        <v>0.46938775510204078</v>
      </c>
      <c r="E1812" s="163" t="s">
        <v>8684</v>
      </c>
      <c r="F1812" s="163"/>
    </row>
    <row r="1813" spans="1:6" x14ac:dyDescent="0.3">
      <c r="A1813" s="163" t="s">
        <v>8675</v>
      </c>
      <c r="B1813" s="167" t="s">
        <v>76</v>
      </c>
      <c r="C1813" s="163" t="s">
        <v>8722</v>
      </c>
      <c r="D1813" s="177">
        <v>0.15306122448979589</v>
      </c>
      <c r="E1813" s="163" t="s">
        <v>8684</v>
      </c>
      <c r="F1813" s="163"/>
    </row>
    <row r="1814" spans="1:6" x14ac:dyDescent="0.3">
      <c r="A1814" s="163" t="s">
        <v>8675</v>
      </c>
      <c r="B1814" s="167" t="s">
        <v>76</v>
      </c>
      <c r="C1814" s="163" t="s">
        <v>8723</v>
      </c>
      <c r="D1814" s="177">
        <v>0.1224489795918367</v>
      </c>
      <c r="E1814" s="163" t="s">
        <v>8684</v>
      </c>
      <c r="F1814" s="163"/>
    </row>
    <row r="1815" spans="1:6" x14ac:dyDescent="0.3">
      <c r="A1815" t="s">
        <v>8675</v>
      </c>
      <c r="B1815" s="149" t="s">
        <v>113</v>
      </c>
      <c r="C1815" t="s">
        <v>8734</v>
      </c>
      <c r="D1815" s="161">
        <v>0.29292929292929287</v>
      </c>
      <c r="E1815" t="s">
        <v>8684</v>
      </c>
    </row>
    <row r="1816" spans="1:6" x14ac:dyDescent="0.3">
      <c r="A1816" t="s">
        <v>8675</v>
      </c>
      <c r="B1816" s="149" t="s">
        <v>113</v>
      </c>
      <c r="C1816" t="s">
        <v>8719</v>
      </c>
      <c r="D1816" s="161">
        <v>0.33333333333333343</v>
      </c>
      <c r="E1816" t="s">
        <v>8684</v>
      </c>
    </row>
    <row r="1817" spans="1:6" x14ac:dyDescent="0.3">
      <c r="A1817" t="s">
        <v>8675</v>
      </c>
      <c r="B1817" s="149" t="s">
        <v>113</v>
      </c>
      <c r="C1817" t="s">
        <v>8723</v>
      </c>
      <c r="D1817" s="161">
        <v>0.30303030303030298</v>
      </c>
      <c r="E1817" t="s">
        <v>8684</v>
      </c>
    </row>
    <row r="1818" spans="1:6" x14ac:dyDescent="0.3">
      <c r="A1818" t="s">
        <v>8675</v>
      </c>
      <c r="B1818" s="149" t="s">
        <v>113</v>
      </c>
      <c r="C1818" t="s">
        <v>8727</v>
      </c>
      <c r="D1818" s="161">
        <v>7.0707070707070718E-2</v>
      </c>
      <c r="E1818" t="s">
        <v>8684</v>
      </c>
      <c r="F1818" t="s">
        <v>7812</v>
      </c>
    </row>
    <row r="1819" spans="1:6" x14ac:dyDescent="0.3">
      <c r="A1819" s="163" t="s">
        <v>8675</v>
      </c>
      <c r="B1819" s="167" t="s">
        <v>8636</v>
      </c>
      <c r="C1819" s="163" t="s">
        <v>8736</v>
      </c>
      <c r="D1819" s="177">
        <v>6.1904761904761907E-2</v>
      </c>
      <c r="E1819" s="163" t="s">
        <v>8684</v>
      </c>
      <c r="F1819" s="163"/>
    </row>
    <row r="1820" spans="1:6" x14ac:dyDescent="0.3">
      <c r="A1820" s="163" t="s">
        <v>8675</v>
      </c>
      <c r="B1820" s="167" t="s">
        <v>8636</v>
      </c>
      <c r="C1820" s="163" t="s">
        <v>8716</v>
      </c>
      <c r="D1820" s="177">
        <v>6.1904761904761907E-2</v>
      </c>
      <c r="E1820" s="163" t="s">
        <v>8684</v>
      </c>
      <c r="F1820" s="163"/>
    </row>
    <row r="1821" spans="1:6" x14ac:dyDescent="0.3">
      <c r="A1821" s="163" t="s">
        <v>8675</v>
      </c>
      <c r="B1821" s="167" t="s">
        <v>8636</v>
      </c>
      <c r="C1821" s="163" t="s">
        <v>8710</v>
      </c>
      <c r="D1821" s="177">
        <v>4.7619047619047623E-2</v>
      </c>
      <c r="E1821" s="163" t="s">
        <v>8684</v>
      </c>
      <c r="F1821" s="163" t="s">
        <v>7812</v>
      </c>
    </row>
    <row r="1822" spans="1:6" x14ac:dyDescent="0.3">
      <c r="A1822" s="163" t="s">
        <v>8675</v>
      </c>
      <c r="B1822" s="167" t="s">
        <v>8636</v>
      </c>
      <c r="C1822" s="163" t="s">
        <v>8717</v>
      </c>
      <c r="D1822" s="177">
        <v>4.1269841269841283E-2</v>
      </c>
      <c r="E1822" s="163" t="s">
        <v>8684</v>
      </c>
      <c r="F1822" s="163"/>
    </row>
    <row r="1823" spans="1:6" x14ac:dyDescent="0.3">
      <c r="A1823" s="163" t="s">
        <v>8675</v>
      </c>
      <c r="B1823" s="167" t="s">
        <v>8636</v>
      </c>
      <c r="C1823" s="163" t="s">
        <v>8731</v>
      </c>
      <c r="D1823" s="177">
        <v>0.19047619047619049</v>
      </c>
      <c r="E1823" s="163" t="s">
        <v>8684</v>
      </c>
      <c r="F1823" s="163"/>
    </row>
    <row r="1824" spans="1:6" x14ac:dyDescent="0.3">
      <c r="A1824" s="163" t="s">
        <v>8675</v>
      </c>
      <c r="B1824" s="167" t="s">
        <v>8636</v>
      </c>
      <c r="C1824" s="163" t="s">
        <v>8732</v>
      </c>
      <c r="D1824" s="177">
        <v>9.5238095238095247E-2</v>
      </c>
      <c r="E1824" s="163" t="s">
        <v>8684</v>
      </c>
      <c r="F1824" s="163"/>
    </row>
    <row r="1825" spans="1:6" x14ac:dyDescent="0.3">
      <c r="A1825" s="163" t="s">
        <v>8675</v>
      </c>
      <c r="B1825" s="167" t="s">
        <v>8636</v>
      </c>
      <c r="C1825" s="163" t="s">
        <v>8737</v>
      </c>
      <c r="D1825" s="177">
        <v>5.7142857142857148E-2</v>
      </c>
      <c r="E1825" s="163" t="s">
        <v>8684</v>
      </c>
      <c r="F1825" s="163"/>
    </row>
    <row r="1826" spans="1:6" x14ac:dyDescent="0.3">
      <c r="A1826" s="163" t="s">
        <v>8675</v>
      </c>
      <c r="B1826" s="167" t="s">
        <v>8636</v>
      </c>
      <c r="C1826" s="163" t="s">
        <v>8715</v>
      </c>
      <c r="D1826" s="177">
        <v>0.44444444444444459</v>
      </c>
      <c r="E1826" s="163" t="s">
        <v>8684</v>
      </c>
      <c r="F1826" s="163"/>
    </row>
    <row r="1827" spans="1:6" x14ac:dyDescent="0.3">
      <c r="A1827" t="s">
        <v>8285</v>
      </c>
      <c r="B1827" s="149" t="s">
        <v>67</v>
      </c>
      <c r="C1827" t="s">
        <v>8728</v>
      </c>
      <c r="D1827" s="161">
        <v>5.4196012892443607E-2</v>
      </c>
      <c r="E1827" t="s">
        <v>8684</v>
      </c>
      <c r="F1827" t="s">
        <v>7812</v>
      </c>
    </row>
    <row r="1828" spans="1:6" x14ac:dyDescent="0.3">
      <c r="A1828" t="s">
        <v>8285</v>
      </c>
      <c r="B1828" s="149" t="s">
        <v>67</v>
      </c>
      <c r="C1828" t="s">
        <v>8708</v>
      </c>
      <c r="D1828" s="161">
        <v>3.3902351677211409E-2</v>
      </c>
      <c r="E1828" t="s">
        <v>8684</v>
      </c>
      <c r="F1828" t="s">
        <v>7812</v>
      </c>
    </row>
    <row r="1829" spans="1:6" x14ac:dyDescent="0.3">
      <c r="A1829" t="s">
        <v>8285</v>
      </c>
      <c r="B1829" s="149" t="s">
        <v>67</v>
      </c>
      <c r="C1829" t="s">
        <v>8729</v>
      </c>
      <c r="D1829" s="161">
        <v>9.7051450399904524E-2</v>
      </c>
      <c r="E1829" t="s">
        <v>8684</v>
      </c>
      <c r="F1829" t="s">
        <v>7812</v>
      </c>
    </row>
    <row r="1830" spans="1:6" x14ac:dyDescent="0.3">
      <c r="A1830" t="s">
        <v>8285</v>
      </c>
      <c r="B1830" s="149" t="s">
        <v>67</v>
      </c>
      <c r="C1830" t="s">
        <v>8709</v>
      </c>
      <c r="D1830" s="161">
        <v>7.6877163662408973E-2</v>
      </c>
      <c r="E1830" t="s">
        <v>8684</v>
      </c>
      <c r="F1830" t="s">
        <v>7812</v>
      </c>
    </row>
    <row r="1831" spans="1:6" x14ac:dyDescent="0.3">
      <c r="A1831" t="s">
        <v>8285</v>
      </c>
      <c r="B1831" s="149" t="s">
        <v>67</v>
      </c>
      <c r="C1831" t="s">
        <v>8730</v>
      </c>
      <c r="D1831" s="161">
        <v>6.6849707532529543E-2</v>
      </c>
      <c r="E1831" t="s">
        <v>8684</v>
      </c>
      <c r="F1831" t="s">
        <v>7812</v>
      </c>
    </row>
    <row r="1832" spans="1:6" x14ac:dyDescent="0.3">
      <c r="A1832" t="s">
        <v>8285</v>
      </c>
      <c r="B1832" s="149" t="s">
        <v>67</v>
      </c>
      <c r="C1832" t="s">
        <v>8710</v>
      </c>
      <c r="D1832" s="161">
        <v>5.3599140503760301E-2</v>
      </c>
      <c r="E1832" t="s">
        <v>8684</v>
      </c>
      <c r="F1832" t="s">
        <v>7812</v>
      </c>
    </row>
    <row r="1833" spans="1:6" x14ac:dyDescent="0.3">
      <c r="A1833" t="s">
        <v>8285</v>
      </c>
      <c r="B1833" s="149" t="s">
        <v>67</v>
      </c>
      <c r="C1833" t="s">
        <v>8711</v>
      </c>
      <c r="D1833" s="161">
        <v>0.13047630416616929</v>
      </c>
      <c r="E1833" t="s">
        <v>8684</v>
      </c>
    </row>
    <row r="1834" spans="1:6" x14ac:dyDescent="0.3">
      <c r="A1834" t="s">
        <v>8285</v>
      </c>
      <c r="B1834" s="149" t="s">
        <v>67</v>
      </c>
      <c r="C1834" t="s">
        <v>8712</v>
      </c>
      <c r="D1834" s="161">
        <v>0.1400262623851021</v>
      </c>
      <c r="E1834" t="s">
        <v>8684</v>
      </c>
    </row>
    <row r="1835" spans="1:6" x14ac:dyDescent="0.3">
      <c r="A1835" t="s">
        <v>8285</v>
      </c>
      <c r="B1835" s="149" t="s">
        <v>67</v>
      </c>
      <c r="C1835" t="s">
        <v>8731</v>
      </c>
      <c r="D1835" s="161">
        <v>2.984361943416498E-2</v>
      </c>
      <c r="E1835" t="s">
        <v>8684</v>
      </c>
    </row>
    <row r="1836" spans="1:6" x14ac:dyDescent="0.3">
      <c r="A1836" t="s">
        <v>8285</v>
      </c>
      <c r="B1836" s="149" t="s">
        <v>67</v>
      </c>
      <c r="C1836" t="s">
        <v>8713</v>
      </c>
      <c r="D1836" s="161">
        <v>0.1400262623851021</v>
      </c>
      <c r="E1836" t="s">
        <v>8684</v>
      </c>
    </row>
    <row r="1837" spans="1:6" x14ac:dyDescent="0.3">
      <c r="A1837" t="s">
        <v>8285</v>
      </c>
      <c r="B1837" s="149" t="s">
        <v>67</v>
      </c>
      <c r="C1837" t="s">
        <v>8714</v>
      </c>
      <c r="D1837" s="161">
        <v>9.2753969201384748E-2</v>
      </c>
      <c r="E1837" t="s">
        <v>8684</v>
      </c>
    </row>
    <row r="1838" spans="1:6" x14ac:dyDescent="0.3">
      <c r="A1838" t="s">
        <v>8285</v>
      </c>
      <c r="B1838" s="149" t="s">
        <v>67</v>
      </c>
      <c r="C1838" t="s">
        <v>8715</v>
      </c>
      <c r="D1838" s="161">
        <v>8.4159006804345224E-2</v>
      </c>
      <c r="E1838" t="s">
        <v>8684</v>
      </c>
    </row>
    <row r="1839" spans="1:6" x14ac:dyDescent="0.3">
      <c r="A1839" s="163" t="s">
        <v>8285</v>
      </c>
      <c r="B1839" s="167" t="s">
        <v>70</v>
      </c>
      <c r="C1839" s="163" t="s">
        <v>8716</v>
      </c>
      <c r="D1839" s="177">
        <v>0.2040816326530612</v>
      </c>
      <c r="E1839" s="163" t="s">
        <v>8684</v>
      </c>
      <c r="F1839" s="163"/>
    </row>
    <row r="1840" spans="1:6" x14ac:dyDescent="0.3">
      <c r="A1840" s="163" t="s">
        <v>8285</v>
      </c>
      <c r="B1840" s="167" t="s">
        <v>70</v>
      </c>
      <c r="C1840" s="163" t="s">
        <v>8717</v>
      </c>
      <c r="D1840" s="177">
        <v>5.1020408163265307E-2</v>
      </c>
      <c r="E1840" s="163" t="s">
        <v>8684</v>
      </c>
      <c r="F1840" s="163"/>
    </row>
    <row r="1841" spans="1:6" x14ac:dyDescent="0.3">
      <c r="A1841" s="163" t="s">
        <v>8285</v>
      </c>
      <c r="B1841" s="167" t="s">
        <v>70</v>
      </c>
      <c r="C1841" s="163" t="s">
        <v>8718</v>
      </c>
      <c r="D1841" s="177">
        <v>4.0816326530612249E-2</v>
      </c>
      <c r="E1841" s="163" t="s">
        <v>8684</v>
      </c>
      <c r="F1841" s="163" t="s">
        <v>7812</v>
      </c>
    </row>
    <row r="1842" spans="1:6" x14ac:dyDescent="0.3">
      <c r="A1842" s="163" t="s">
        <v>8285</v>
      </c>
      <c r="B1842" s="167" t="s">
        <v>70</v>
      </c>
      <c r="C1842" s="163" t="s">
        <v>8719</v>
      </c>
      <c r="D1842" s="177">
        <v>0.39795918367346939</v>
      </c>
      <c r="E1842" s="163" t="s">
        <v>8684</v>
      </c>
      <c r="F1842" s="163"/>
    </row>
    <row r="1843" spans="1:6" x14ac:dyDescent="0.3">
      <c r="A1843" s="163" t="s">
        <v>8285</v>
      </c>
      <c r="B1843" s="167" t="s">
        <v>70</v>
      </c>
      <c r="C1843" s="163" t="s">
        <v>8721</v>
      </c>
      <c r="D1843" s="177">
        <v>0.2040816326530612</v>
      </c>
      <c r="E1843" s="163" t="s">
        <v>8684</v>
      </c>
      <c r="F1843" s="163"/>
    </row>
    <row r="1844" spans="1:6" x14ac:dyDescent="0.3">
      <c r="A1844" s="163" t="s">
        <v>8285</v>
      </c>
      <c r="B1844" s="167" t="s">
        <v>70</v>
      </c>
      <c r="C1844" s="163" t="s">
        <v>7909</v>
      </c>
      <c r="D1844" s="177">
        <v>5.1020408163265307E-2</v>
      </c>
      <c r="E1844" s="163" t="s">
        <v>8684</v>
      </c>
      <c r="F1844" s="163"/>
    </row>
    <row r="1845" spans="1:6" x14ac:dyDescent="0.3">
      <c r="A1845" s="163" t="s">
        <v>8285</v>
      </c>
      <c r="B1845" s="167" t="s">
        <v>70</v>
      </c>
      <c r="C1845" s="163" t="s">
        <v>8733</v>
      </c>
      <c r="D1845" s="177">
        <v>5.1020408163265307E-2</v>
      </c>
      <c r="E1845" s="163" t="s">
        <v>8684</v>
      </c>
      <c r="F1845" s="163"/>
    </row>
    <row r="1846" spans="1:6" x14ac:dyDescent="0.3">
      <c r="A1846" t="s">
        <v>8285</v>
      </c>
      <c r="B1846" s="149" t="s">
        <v>73</v>
      </c>
      <c r="C1846" t="s">
        <v>8728</v>
      </c>
      <c r="D1846" s="161">
        <v>5.7149689143950272E-2</v>
      </c>
      <c r="E1846" t="s">
        <v>8684</v>
      </c>
      <c r="F1846" t="s">
        <v>7812</v>
      </c>
    </row>
    <row r="1847" spans="1:6" x14ac:dyDescent="0.3">
      <c r="A1847" t="s">
        <v>8285</v>
      </c>
      <c r="B1847" s="149" t="s">
        <v>73</v>
      </c>
      <c r="C1847" t="s">
        <v>8729</v>
      </c>
      <c r="D1847" s="161">
        <v>0.1024629363940698</v>
      </c>
      <c r="E1847" t="s">
        <v>8684</v>
      </c>
      <c r="F1847" t="s">
        <v>7812</v>
      </c>
    </row>
    <row r="1848" spans="1:6" x14ac:dyDescent="0.3">
      <c r="A1848" t="s">
        <v>8285</v>
      </c>
      <c r="B1848" s="149" t="s">
        <v>73</v>
      </c>
      <c r="C1848" t="s">
        <v>8709</v>
      </c>
      <c r="D1848" s="161">
        <v>8.1181252989000488E-2</v>
      </c>
      <c r="E1848" t="s">
        <v>8684</v>
      </c>
      <c r="F1848" t="s">
        <v>7812</v>
      </c>
    </row>
    <row r="1849" spans="1:6" x14ac:dyDescent="0.3">
      <c r="A1849" t="s">
        <v>8285</v>
      </c>
      <c r="B1849" s="149" t="s">
        <v>73</v>
      </c>
      <c r="C1849" t="s">
        <v>8730</v>
      </c>
      <c r="D1849" s="161">
        <v>7.0540411286465807E-2</v>
      </c>
      <c r="E1849" t="s">
        <v>8684</v>
      </c>
      <c r="F1849" t="s">
        <v>7812</v>
      </c>
    </row>
    <row r="1850" spans="1:6" x14ac:dyDescent="0.3">
      <c r="A1850" t="s">
        <v>8285</v>
      </c>
      <c r="B1850" s="149" t="s">
        <v>73</v>
      </c>
      <c r="C1850" t="s">
        <v>8710</v>
      </c>
      <c r="D1850" s="161">
        <v>5.6671449067431857E-2</v>
      </c>
      <c r="E1850" t="s">
        <v>8684</v>
      </c>
      <c r="F1850" t="s">
        <v>7812</v>
      </c>
    </row>
    <row r="1851" spans="1:6" x14ac:dyDescent="0.3">
      <c r="A1851" t="s">
        <v>8285</v>
      </c>
      <c r="B1851" s="149" t="s">
        <v>73</v>
      </c>
      <c r="C1851" t="s">
        <v>8711</v>
      </c>
      <c r="D1851" s="161">
        <v>0.13773314203730269</v>
      </c>
      <c r="E1851" t="s">
        <v>8684</v>
      </c>
    </row>
    <row r="1852" spans="1:6" x14ac:dyDescent="0.3">
      <c r="A1852" t="s">
        <v>8285</v>
      </c>
      <c r="B1852" s="149" t="s">
        <v>73</v>
      </c>
      <c r="C1852" t="s">
        <v>8712</v>
      </c>
      <c r="D1852" s="161">
        <v>0.1477761836441894</v>
      </c>
      <c r="E1852" t="s">
        <v>8684</v>
      </c>
    </row>
    <row r="1853" spans="1:6" x14ac:dyDescent="0.3">
      <c r="A1853" t="s">
        <v>8285</v>
      </c>
      <c r="B1853" s="149" t="s">
        <v>73</v>
      </c>
      <c r="C1853" t="s">
        <v>8713</v>
      </c>
      <c r="D1853" s="161">
        <v>0.1477761836441894</v>
      </c>
      <c r="E1853" t="s">
        <v>8684</v>
      </c>
    </row>
    <row r="1854" spans="1:6" x14ac:dyDescent="0.3">
      <c r="A1854" t="s">
        <v>8285</v>
      </c>
      <c r="B1854" s="149" t="s">
        <v>73</v>
      </c>
      <c r="C1854" t="s">
        <v>8714</v>
      </c>
      <c r="D1854" s="161">
        <v>9.7919655667144903E-2</v>
      </c>
      <c r="E1854" t="s">
        <v>8684</v>
      </c>
    </row>
    <row r="1855" spans="1:6" x14ac:dyDescent="0.3">
      <c r="A1855" t="s">
        <v>8285</v>
      </c>
      <c r="B1855" s="149" t="s">
        <v>73</v>
      </c>
      <c r="C1855" t="s">
        <v>8715</v>
      </c>
      <c r="D1855" s="161">
        <v>8.8833094213295077E-2</v>
      </c>
      <c r="E1855" t="s">
        <v>8684</v>
      </c>
    </row>
    <row r="1856" spans="1:6" x14ac:dyDescent="0.3">
      <c r="A1856" s="163" t="s">
        <v>8285</v>
      </c>
      <c r="B1856" s="167" t="s">
        <v>76</v>
      </c>
      <c r="C1856" s="163" t="s">
        <v>8716</v>
      </c>
      <c r="D1856" s="177">
        <v>0.27551020408163268</v>
      </c>
      <c r="E1856" s="163" t="s">
        <v>8684</v>
      </c>
      <c r="F1856" s="163"/>
    </row>
    <row r="1857" spans="1:6" x14ac:dyDescent="0.3">
      <c r="A1857" s="163" t="s">
        <v>8285</v>
      </c>
      <c r="B1857" s="167" t="s">
        <v>76</v>
      </c>
      <c r="C1857" s="163" t="s">
        <v>8719</v>
      </c>
      <c r="D1857" s="177">
        <v>0.72448979591836737</v>
      </c>
      <c r="E1857" s="163" t="s">
        <v>8684</v>
      </c>
      <c r="F1857" s="163"/>
    </row>
    <row r="1858" spans="1:6" x14ac:dyDescent="0.3">
      <c r="A1858" t="s">
        <v>8285</v>
      </c>
      <c r="B1858" s="149" t="s">
        <v>113</v>
      </c>
      <c r="C1858" t="s">
        <v>8734</v>
      </c>
      <c r="D1858" s="161">
        <v>0.1313131313131313</v>
      </c>
      <c r="E1858" t="s">
        <v>8684</v>
      </c>
    </row>
    <row r="1859" spans="1:6" x14ac:dyDescent="0.3">
      <c r="A1859" t="s">
        <v>8285</v>
      </c>
      <c r="B1859" s="149" t="s">
        <v>113</v>
      </c>
      <c r="C1859" t="s">
        <v>8716</v>
      </c>
      <c r="D1859" s="161">
        <v>0.14141414141414141</v>
      </c>
      <c r="E1859" t="s">
        <v>8684</v>
      </c>
    </row>
    <row r="1860" spans="1:6" x14ac:dyDescent="0.3">
      <c r="A1860" t="s">
        <v>8285</v>
      </c>
      <c r="B1860" s="149" t="s">
        <v>113</v>
      </c>
      <c r="C1860" t="s">
        <v>8719</v>
      </c>
      <c r="D1860" s="161">
        <v>0.58585858585858586</v>
      </c>
      <c r="E1860" t="s">
        <v>8684</v>
      </c>
    </row>
    <row r="1861" spans="1:6" x14ac:dyDescent="0.3">
      <c r="A1861" t="s">
        <v>8285</v>
      </c>
      <c r="B1861" s="149" t="s">
        <v>113</v>
      </c>
      <c r="C1861" t="s">
        <v>8722</v>
      </c>
      <c r="D1861" s="161">
        <v>7.0707070707070718E-2</v>
      </c>
      <c r="E1861" t="s">
        <v>8684</v>
      </c>
    </row>
    <row r="1862" spans="1:6" x14ac:dyDescent="0.3">
      <c r="A1862" t="s">
        <v>8285</v>
      </c>
      <c r="B1862" s="149" t="s">
        <v>113</v>
      </c>
      <c r="C1862" t="s">
        <v>8727</v>
      </c>
      <c r="D1862" s="161">
        <v>7.0707070707070718E-2</v>
      </c>
      <c r="E1862" t="s">
        <v>8684</v>
      </c>
      <c r="F1862" t="s">
        <v>7812</v>
      </c>
    </row>
    <row r="1863" spans="1:6" x14ac:dyDescent="0.3">
      <c r="A1863" s="163" t="s">
        <v>8285</v>
      </c>
      <c r="B1863" s="167" t="s">
        <v>8636</v>
      </c>
      <c r="C1863" s="163" t="s">
        <v>8728</v>
      </c>
      <c r="D1863" s="177">
        <v>4.5375218150087257E-2</v>
      </c>
      <c r="E1863" s="163" t="s">
        <v>8684</v>
      </c>
      <c r="F1863" s="163" t="s">
        <v>7812</v>
      </c>
    </row>
    <row r="1864" spans="1:6" x14ac:dyDescent="0.3">
      <c r="A1864" s="163" t="s">
        <v>8285</v>
      </c>
      <c r="B1864" s="167" t="s">
        <v>8636</v>
      </c>
      <c r="C1864" s="163" t="s">
        <v>8708</v>
      </c>
      <c r="D1864" s="177">
        <v>2.8504944735311229E-2</v>
      </c>
      <c r="E1864" s="163" t="s">
        <v>8684</v>
      </c>
      <c r="F1864" s="163" t="s">
        <v>7812</v>
      </c>
    </row>
    <row r="1865" spans="1:6" x14ac:dyDescent="0.3">
      <c r="A1865" s="163" t="s">
        <v>8285</v>
      </c>
      <c r="B1865" s="167" t="s">
        <v>8636</v>
      </c>
      <c r="C1865" s="163" t="s">
        <v>8729</v>
      </c>
      <c r="D1865" s="177">
        <v>6.9808027923211155E-2</v>
      </c>
      <c r="E1865" s="163" t="s">
        <v>8684</v>
      </c>
      <c r="F1865" s="163" t="s">
        <v>7812</v>
      </c>
    </row>
    <row r="1866" spans="1:6" x14ac:dyDescent="0.3">
      <c r="A1866" s="163" t="s">
        <v>8285</v>
      </c>
      <c r="B1866" s="167" t="s">
        <v>8636</v>
      </c>
      <c r="C1866" s="163" t="s">
        <v>8709</v>
      </c>
      <c r="D1866" s="177">
        <v>6.445607911576498E-2</v>
      </c>
      <c r="E1866" s="163" t="s">
        <v>8684</v>
      </c>
      <c r="F1866" s="163" t="s">
        <v>7812</v>
      </c>
    </row>
    <row r="1867" spans="1:6" x14ac:dyDescent="0.3">
      <c r="A1867" s="163" t="s">
        <v>8285</v>
      </c>
      <c r="B1867" s="167" t="s">
        <v>8636</v>
      </c>
      <c r="C1867" s="163" t="s">
        <v>8730</v>
      </c>
      <c r="D1867" s="177">
        <v>5.6079115764979641E-2</v>
      </c>
      <c r="E1867" s="163" t="s">
        <v>8684</v>
      </c>
      <c r="F1867" s="163" t="s">
        <v>7812</v>
      </c>
    </row>
    <row r="1868" spans="1:6" x14ac:dyDescent="0.3">
      <c r="A1868" s="163" t="s">
        <v>8285</v>
      </c>
      <c r="B1868" s="167" t="s">
        <v>8636</v>
      </c>
      <c r="C1868" s="163" t="s">
        <v>8710</v>
      </c>
      <c r="D1868" s="177">
        <v>4.5026178010471207E-2</v>
      </c>
      <c r="E1868" s="163" t="s">
        <v>8684</v>
      </c>
      <c r="F1868" s="163" t="s">
        <v>7812</v>
      </c>
    </row>
    <row r="1869" spans="1:6" x14ac:dyDescent="0.3">
      <c r="A1869" s="163" t="s">
        <v>8285</v>
      </c>
      <c r="B1869" s="167" t="s">
        <v>8636</v>
      </c>
      <c r="C1869" s="163" t="s">
        <v>8717</v>
      </c>
      <c r="D1869" s="177">
        <v>2.606166375799884E-2</v>
      </c>
      <c r="E1869" s="163" t="s">
        <v>8684</v>
      </c>
      <c r="F1869" s="163"/>
    </row>
    <row r="1870" spans="1:6" x14ac:dyDescent="0.3">
      <c r="A1870" s="163" t="s">
        <v>8285</v>
      </c>
      <c r="B1870" s="167" t="s">
        <v>8636</v>
      </c>
      <c r="C1870" s="163" t="s">
        <v>8711</v>
      </c>
      <c r="D1870" s="177">
        <v>0.1093659104130308</v>
      </c>
      <c r="E1870" s="163" t="s">
        <v>8684</v>
      </c>
      <c r="F1870" s="163"/>
    </row>
    <row r="1871" spans="1:6" x14ac:dyDescent="0.3">
      <c r="A1871" s="163" t="s">
        <v>8285</v>
      </c>
      <c r="B1871" s="167" t="s">
        <v>8636</v>
      </c>
      <c r="C1871" s="163" t="s">
        <v>8712</v>
      </c>
      <c r="D1871" s="177">
        <v>0.1173938336242001</v>
      </c>
      <c r="E1871" s="163" t="s">
        <v>8684</v>
      </c>
      <c r="F1871" s="163"/>
    </row>
    <row r="1872" spans="1:6" x14ac:dyDescent="0.3">
      <c r="A1872" s="163" t="s">
        <v>8285</v>
      </c>
      <c r="B1872" s="167" t="s">
        <v>8636</v>
      </c>
      <c r="C1872" s="163" t="s">
        <v>8731</v>
      </c>
      <c r="D1872" s="177">
        <v>5.8173356602675967E-2</v>
      </c>
      <c r="E1872" s="163" t="s">
        <v>8684</v>
      </c>
      <c r="F1872" s="163"/>
    </row>
    <row r="1873" spans="1:6" x14ac:dyDescent="0.3">
      <c r="A1873" s="163" t="s">
        <v>8285</v>
      </c>
      <c r="B1873" s="167" t="s">
        <v>8636</v>
      </c>
      <c r="C1873" s="163" t="s">
        <v>8713</v>
      </c>
      <c r="D1873" s="177">
        <v>0.1173938336242001</v>
      </c>
      <c r="E1873" s="163" t="s">
        <v>8684</v>
      </c>
      <c r="F1873" s="163"/>
    </row>
    <row r="1874" spans="1:6" x14ac:dyDescent="0.3">
      <c r="A1874" s="163" t="s">
        <v>8285</v>
      </c>
      <c r="B1874" s="167" t="s">
        <v>8636</v>
      </c>
      <c r="C1874" s="163" t="s">
        <v>8732</v>
      </c>
      <c r="D1874" s="177">
        <v>2.326934264107039E-2</v>
      </c>
      <c r="E1874" s="163" t="s">
        <v>8684</v>
      </c>
      <c r="F1874" s="163"/>
    </row>
    <row r="1875" spans="1:6" x14ac:dyDescent="0.3">
      <c r="A1875" s="163" t="s">
        <v>8285</v>
      </c>
      <c r="B1875" s="167" t="s">
        <v>8636</v>
      </c>
      <c r="C1875" s="163" t="s">
        <v>7909</v>
      </c>
      <c r="D1875" s="177">
        <v>7.9115764979639333E-2</v>
      </c>
      <c r="E1875" s="163" t="s">
        <v>8684</v>
      </c>
      <c r="F1875" s="163"/>
    </row>
    <row r="1876" spans="1:6" x14ac:dyDescent="0.3">
      <c r="A1876" s="163" t="s">
        <v>8285</v>
      </c>
      <c r="B1876" s="167" t="s">
        <v>8636</v>
      </c>
      <c r="C1876" s="163" t="s">
        <v>8714</v>
      </c>
      <c r="D1876" s="177">
        <v>7.7719604421175106E-2</v>
      </c>
      <c r="E1876" s="163" t="s">
        <v>8684</v>
      </c>
      <c r="F1876" s="163"/>
    </row>
    <row r="1877" spans="1:6" x14ac:dyDescent="0.3">
      <c r="A1877" s="163" t="s">
        <v>8285</v>
      </c>
      <c r="B1877" s="167" t="s">
        <v>8636</v>
      </c>
      <c r="C1877" s="163" t="s">
        <v>8715</v>
      </c>
      <c r="D1877" s="177">
        <v>7.0506108202443268E-2</v>
      </c>
      <c r="E1877" s="163" t="s">
        <v>8684</v>
      </c>
      <c r="F1877" s="163"/>
    </row>
    <row r="1878" spans="1:6" x14ac:dyDescent="0.3">
      <c r="A1878" t="s">
        <v>8286</v>
      </c>
      <c r="B1878" s="149" t="s">
        <v>67</v>
      </c>
      <c r="C1878" t="s">
        <v>8728</v>
      </c>
      <c r="D1878" s="161">
        <v>0.25602187861575681</v>
      </c>
      <c r="E1878" t="s">
        <v>8684</v>
      </c>
      <c r="F1878" t="s">
        <v>7812</v>
      </c>
    </row>
    <row r="1879" spans="1:6" x14ac:dyDescent="0.3">
      <c r="A1879" t="s">
        <v>8286</v>
      </c>
      <c r="B1879" s="149" t="s">
        <v>67</v>
      </c>
      <c r="C1879" t="s">
        <v>8708</v>
      </c>
      <c r="D1879" s="161">
        <v>5.1435784159040709E-2</v>
      </c>
      <c r="E1879" t="s">
        <v>8684</v>
      </c>
      <c r="F1879" t="s">
        <v>7812</v>
      </c>
    </row>
    <row r="1880" spans="1:6" x14ac:dyDescent="0.3">
      <c r="A1880" t="s">
        <v>8286</v>
      </c>
      <c r="B1880" s="149" t="s">
        <v>67</v>
      </c>
      <c r="C1880" t="s">
        <v>8711</v>
      </c>
      <c r="D1880" s="161">
        <v>0.1266435258230777</v>
      </c>
      <c r="E1880" t="s">
        <v>8684</v>
      </c>
    </row>
    <row r="1881" spans="1:6" x14ac:dyDescent="0.3">
      <c r="A1881" t="s">
        <v>8286</v>
      </c>
      <c r="B1881" s="149" t="s">
        <v>67</v>
      </c>
      <c r="C1881" t="s">
        <v>7909</v>
      </c>
      <c r="D1881" s="161">
        <v>3.1029767539707591E-2</v>
      </c>
      <c r="E1881" t="s">
        <v>8684</v>
      </c>
    </row>
    <row r="1882" spans="1:6" x14ac:dyDescent="0.3">
      <c r="A1882" t="s">
        <v>8286</v>
      </c>
      <c r="B1882" s="149" t="s">
        <v>67</v>
      </c>
      <c r="C1882" t="s">
        <v>8714</v>
      </c>
      <c r="D1882" s="161">
        <v>0.45124644998422209</v>
      </c>
      <c r="E1882" t="s">
        <v>8684</v>
      </c>
    </row>
    <row r="1883" spans="1:6" x14ac:dyDescent="0.3">
      <c r="A1883" t="s">
        <v>8286</v>
      </c>
      <c r="B1883" s="149" t="s">
        <v>67</v>
      </c>
      <c r="C1883" t="s">
        <v>8715</v>
      </c>
      <c r="D1883" s="161">
        <v>8.3622593878195012E-2</v>
      </c>
      <c r="E1883" t="s">
        <v>8684</v>
      </c>
    </row>
    <row r="1884" spans="1:6" x14ac:dyDescent="0.3">
      <c r="A1884" s="163" t="s">
        <v>8286</v>
      </c>
      <c r="B1884" s="167" t="s">
        <v>70</v>
      </c>
      <c r="C1884" s="163" t="s">
        <v>8725</v>
      </c>
      <c r="D1884" s="177">
        <v>9.1836734693877556E-2</v>
      </c>
      <c r="E1884" s="163" t="s">
        <v>8684</v>
      </c>
      <c r="F1884" s="163"/>
    </row>
    <row r="1885" spans="1:6" x14ac:dyDescent="0.3">
      <c r="A1885" s="163" t="s">
        <v>8286</v>
      </c>
      <c r="B1885" s="167" t="s">
        <v>70</v>
      </c>
      <c r="C1885" s="163" t="s">
        <v>8716</v>
      </c>
      <c r="D1885" s="177">
        <v>0.15306122448979589</v>
      </c>
      <c r="E1885" s="163" t="s">
        <v>8684</v>
      </c>
      <c r="F1885" s="163"/>
    </row>
    <row r="1886" spans="1:6" x14ac:dyDescent="0.3">
      <c r="A1886" s="163" t="s">
        <v>8286</v>
      </c>
      <c r="B1886" s="167" t="s">
        <v>70</v>
      </c>
      <c r="C1886" s="163" t="s">
        <v>8717</v>
      </c>
      <c r="D1886" s="177">
        <v>0.1020408163265306</v>
      </c>
      <c r="E1886" s="163" t="s">
        <v>8684</v>
      </c>
      <c r="F1886" s="163"/>
    </row>
    <row r="1887" spans="1:6" x14ac:dyDescent="0.3">
      <c r="A1887" s="163" t="s">
        <v>8286</v>
      </c>
      <c r="B1887" s="167" t="s">
        <v>70</v>
      </c>
      <c r="C1887" s="163" t="s">
        <v>8726</v>
      </c>
      <c r="D1887" s="177">
        <v>5.1020408163265307E-2</v>
      </c>
      <c r="E1887" s="163" t="s">
        <v>8684</v>
      </c>
      <c r="F1887" s="163"/>
    </row>
    <row r="1888" spans="1:6" x14ac:dyDescent="0.3">
      <c r="A1888" s="163" t="s">
        <v>8286</v>
      </c>
      <c r="B1888" s="167" t="s">
        <v>70</v>
      </c>
      <c r="C1888" s="163" t="s">
        <v>8719</v>
      </c>
      <c r="D1888" s="177">
        <v>0.5</v>
      </c>
      <c r="E1888" s="163" t="s">
        <v>8684</v>
      </c>
      <c r="F1888" s="163"/>
    </row>
    <row r="1889" spans="1:6" x14ac:dyDescent="0.3">
      <c r="A1889" s="163" t="s">
        <v>8286</v>
      </c>
      <c r="B1889" s="167" t="s">
        <v>70</v>
      </c>
      <c r="C1889" s="163" t="s">
        <v>8723</v>
      </c>
      <c r="D1889" s="177">
        <v>0.1020408163265306</v>
      </c>
      <c r="E1889" s="163" t="s">
        <v>8684</v>
      </c>
      <c r="F1889" s="163"/>
    </row>
    <row r="1890" spans="1:6" x14ac:dyDescent="0.3">
      <c r="A1890" t="s">
        <v>8286</v>
      </c>
      <c r="B1890" s="149" t="s">
        <v>73</v>
      </c>
      <c r="C1890" t="s">
        <v>8728</v>
      </c>
      <c r="D1890" s="161">
        <v>0.25602187861575681</v>
      </c>
      <c r="E1890" t="s">
        <v>8684</v>
      </c>
      <c r="F1890" t="s">
        <v>7812</v>
      </c>
    </row>
    <row r="1891" spans="1:6" x14ac:dyDescent="0.3">
      <c r="A1891" t="s">
        <v>8286</v>
      </c>
      <c r="B1891" s="149" t="s">
        <v>73</v>
      </c>
      <c r="C1891" t="s">
        <v>8708</v>
      </c>
      <c r="D1891" s="161">
        <v>5.1435784159040709E-2</v>
      </c>
      <c r="E1891" t="s">
        <v>8684</v>
      </c>
      <c r="F1891" t="s">
        <v>7812</v>
      </c>
    </row>
    <row r="1892" spans="1:6" x14ac:dyDescent="0.3">
      <c r="A1892" t="s">
        <v>8286</v>
      </c>
      <c r="B1892" s="149" t="s">
        <v>73</v>
      </c>
      <c r="C1892" t="s">
        <v>8711</v>
      </c>
      <c r="D1892" s="161">
        <v>0.1266435258230777</v>
      </c>
      <c r="E1892" t="s">
        <v>8684</v>
      </c>
    </row>
    <row r="1893" spans="1:6" x14ac:dyDescent="0.3">
      <c r="A1893" t="s">
        <v>8286</v>
      </c>
      <c r="B1893" s="149" t="s">
        <v>73</v>
      </c>
      <c r="C1893" t="s">
        <v>7909</v>
      </c>
      <c r="D1893" s="161">
        <v>3.1029767539707591E-2</v>
      </c>
      <c r="E1893" t="s">
        <v>8684</v>
      </c>
    </row>
    <row r="1894" spans="1:6" x14ac:dyDescent="0.3">
      <c r="A1894" t="s">
        <v>8286</v>
      </c>
      <c r="B1894" s="149" t="s">
        <v>73</v>
      </c>
      <c r="C1894" t="s">
        <v>8714</v>
      </c>
      <c r="D1894" s="161">
        <v>0.45124644998422209</v>
      </c>
      <c r="E1894" t="s">
        <v>8684</v>
      </c>
    </row>
    <row r="1895" spans="1:6" x14ac:dyDescent="0.3">
      <c r="A1895" t="s">
        <v>8286</v>
      </c>
      <c r="B1895" s="149" t="s">
        <v>73</v>
      </c>
      <c r="C1895" t="s">
        <v>8715</v>
      </c>
      <c r="D1895" s="161">
        <v>8.3622593878195012E-2</v>
      </c>
      <c r="E1895" t="s">
        <v>8684</v>
      </c>
    </row>
    <row r="1896" spans="1:6" x14ac:dyDescent="0.3">
      <c r="A1896" s="163" t="s">
        <v>8286</v>
      </c>
      <c r="B1896" s="167" t="s">
        <v>113</v>
      </c>
      <c r="C1896" s="163" t="s">
        <v>8734</v>
      </c>
      <c r="D1896" s="177">
        <v>0.20202020202020199</v>
      </c>
      <c r="E1896" s="163" t="s">
        <v>8684</v>
      </c>
      <c r="F1896" s="163"/>
    </row>
    <row r="1897" spans="1:6" x14ac:dyDescent="0.3">
      <c r="A1897" s="163" t="s">
        <v>8286</v>
      </c>
      <c r="B1897" s="167" t="s">
        <v>113</v>
      </c>
      <c r="C1897" s="163" t="s">
        <v>8719</v>
      </c>
      <c r="D1897" s="177">
        <v>0.32323232323232332</v>
      </c>
      <c r="E1897" s="163" t="s">
        <v>8684</v>
      </c>
      <c r="F1897" s="163"/>
    </row>
    <row r="1898" spans="1:6" x14ac:dyDescent="0.3">
      <c r="A1898" s="163" t="s">
        <v>8286</v>
      </c>
      <c r="B1898" s="167" t="s">
        <v>113</v>
      </c>
      <c r="C1898" s="163" t="s">
        <v>8723</v>
      </c>
      <c r="D1898" s="177">
        <v>0.30303030303030298</v>
      </c>
      <c r="E1898" s="163" t="s">
        <v>8684</v>
      </c>
      <c r="F1898" s="163"/>
    </row>
    <row r="1899" spans="1:6" x14ac:dyDescent="0.3">
      <c r="A1899" s="163" t="s">
        <v>8286</v>
      </c>
      <c r="B1899" s="167" t="s">
        <v>113</v>
      </c>
      <c r="C1899" s="163" t="s">
        <v>8727</v>
      </c>
      <c r="D1899" s="177">
        <v>7.0707070707070718E-2</v>
      </c>
      <c r="E1899" s="163" t="s">
        <v>8684</v>
      </c>
      <c r="F1899" s="163" t="s">
        <v>7812</v>
      </c>
    </row>
    <row r="1900" spans="1:6" x14ac:dyDescent="0.3">
      <c r="A1900" s="163" t="s">
        <v>8286</v>
      </c>
      <c r="B1900" s="167" t="s">
        <v>113</v>
      </c>
      <c r="C1900" s="163" t="s">
        <v>8738</v>
      </c>
      <c r="D1900" s="177">
        <v>0.10101010101010099</v>
      </c>
      <c r="E1900" s="163" t="s">
        <v>8684</v>
      </c>
      <c r="F1900" s="163"/>
    </row>
    <row r="1901" spans="1:6" x14ac:dyDescent="0.3">
      <c r="A1901" t="s">
        <v>8286</v>
      </c>
      <c r="B1901" s="149" t="s">
        <v>8636</v>
      </c>
      <c r="C1901" t="s">
        <v>8728</v>
      </c>
      <c r="D1901" s="161">
        <v>0.25602187861575681</v>
      </c>
      <c r="E1901" t="s">
        <v>8684</v>
      </c>
      <c r="F1901" t="s">
        <v>7812</v>
      </c>
    </row>
    <row r="1902" spans="1:6" x14ac:dyDescent="0.3">
      <c r="A1902" t="s">
        <v>8286</v>
      </c>
      <c r="B1902" s="149" t="s">
        <v>8636</v>
      </c>
      <c r="C1902" t="s">
        <v>8708</v>
      </c>
      <c r="D1902" s="161">
        <v>5.1435784159040709E-2</v>
      </c>
      <c r="E1902" t="s">
        <v>8684</v>
      </c>
      <c r="F1902" t="s">
        <v>7812</v>
      </c>
    </row>
    <row r="1903" spans="1:6" x14ac:dyDescent="0.3">
      <c r="A1903" t="s">
        <v>8286</v>
      </c>
      <c r="B1903" s="149" t="s">
        <v>8636</v>
      </c>
      <c r="C1903" t="s">
        <v>8711</v>
      </c>
      <c r="D1903" s="161">
        <v>0.1266435258230777</v>
      </c>
      <c r="E1903" t="s">
        <v>8684</v>
      </c>
    </row>
    <row r="1904" spans="1:6" x14ac:dyDescent="0.3">
      <c r="A1904" t="s">
        <v>8286</v>
      </c>
      <c r="B1904" s="149" t="s">
        <v>8636</v>
      </c>
      <c r="C1904" t="s">
        <v>7909</v>
      </c>
      <c r="D1904" s="161">
        <v>3.1029767539707591E-2</v>
      </c>
      <c r="E1904" t="s">
        <v>8684</v>
      </c>
    </row>
    <row r="1905" spans="1:6" x14ac:dyDescent="0.3">
      <c r="A1905" t="s">
        <v>8286</v>
      </c>
      <c r="B1905" s="149" t="s">
        <v>8636</v>
      </c>
      <c r="C1905" t="s">
        <v>8714</v>
      </c>
      <c r="D1905" s="161">
        <v>0.45124644998422209</v>
      </c>
      <c r="E1905" t="s">
        <v>8684</v>
      </c>
    </row>
    <row r="1906" spans="1:6" x14ac:dyDescent="0.3">
      <c r="A1906" t="s">
        <v>8286</v>
      </c>
      <c r="B1906" s="149" t="s">
        <v>8636</v>
      </c>
      <c r="C1906" t="s">
        <v>8715</v>
      </c>
      <c r="D1906" s="161">
        <v>8.3622593878195012E-2</v>
      </c>
      <c r="E1906" t="s">
        <v>8684</v>
      </c>
    </row>
    <row r="1907" spans="1:6" x14ac:dyDescent="0.3">
      <c r="A1907" s="163" t="s">
        <v>8676</v>
      </c>
      <c r="B1907" s="167" t="s">
        <v>67</v>
      </c>
      <c r="C1907" s="163" t="s">
        <v>8736</v>
      </c>
      <c r="D1907" s="177">
        <v>8.569676529204355E-2</v>
      </c>
      <c r="E1907" s="163" t="s">
        <v>8684</v>
      </c>
      <c r="F1907" s="163"/>
    </row>
    <row r="1908" spans="1:6" x14ac:dyDescent="0.3">
      <c r="A1908" s="163" t="s">
        <v>8676</v>
      </c>
      <c r="B1908" s="167" t="s">
        <v>67</v>
      </c>
      <c r="C1908" s="163" t="s">
        <v>8716</v>
      </c>
      <c r="D1908" s="177">
        <v>8.569676529204355E-2</v>
      </c>
      <c r="E1908" s="163" t="s">
        <v>8684</v>
      </c>
      <c r="F1908" s="163"/>
    </row>
    <row r="1909" spans="1:6" x14ac:dyDescent="0.3">
      <c r="A1909" s="163" t="s">
        <v>8676</v>
      </c>
      <c r="B1909" s="167" t="s">
        <v>67</v>
      </c>
      <c r="C1909" s="163" t="s">
        <v>8717</v>
      </c>
      <c r="D1909" s="177">
        <v>3.939904951709336E-2</v>
      </c>
      <c r="E1909" s="163" t="s">
        <v>8684</v>
      </c>
      <c r="F1909" s="163"/>
    </row>
    <row r="1910" spans="1:6" x14ac:dyDescent="0.3">
      <c r="A1910" s="163" t="s">
        <v>8676</v>
      </c>
      <c r="B1910" s="167" t="s">
        <v>67</v>
      </c>
      <c r="C1910" s="163" t="s">
        <v>8711</v>
      </c>
      <c r="D1910" s="177">
        <v>2.6214931779855899E-2</v>
      </c>
      <c r="E1910" s="163" t="s">
        <v>8684</v>
      </c>
      <c r="F1910" s="163"/>
    </row>
    <row r="1911" spans="1:6" x14ac:dyDescent="0.3">
      <c r="A1911" s="163" t="s">
        <v>8676</v>
      </c>
      <c r="B1911" s="167" t="s">
        <v>67</v>
      </c>
      <c r="C1911" s="163" t="s">
        <v>8712</v>
      </c>
      <c r="D1911" s="177">
        <v>2.6214931779855899E-2</v>
      </c>
      <c r="E1911" s="163" t="s">
        <v>8684</v>
      </c>
      <c r="F1911" s="163"/>
    </row>
    <row r="1912" spans="1:6" x14ac:dyDescent="0.3">
      <c r="A1912" s="163" t="s">
        <v>8676</v>
      </c>
      <c r="B1912" s="167" t="s">
        <v>67</v>
      </c>
      <c r="C1912" s="163" t="s">
        <v>8731</v>
      </c>
      <c r="D1912" s="177">
        <v>0.26368235474474938</v>
      </c>
      <c r="E1912" s="163" t="s">
        <v>8684</v>
      </c>
      <c r="F1912" s="163"/>
    </row>
    <row r="1913" spans="1:6" x14ac:dyDescent="0.3">
      <c r="A1913" s="163" t="s">
        <v>8676</v>
      </c>
      <c r="B1913" s="167" t="s">
        <v>67</v>
      </c>
      <c r="C1913" s="163" t="s">
        <v>8732</v>
      </c>
      <c r="D1913" s="177">
        <v>0.13184117737237469</v>
      </c>
      <c r="E1913" s="163" t="s">
        <v>8684</v>
      </c>
      <c r="F1913" s="163"/>
    </row>
    <row r="1914" spans="1:6" x14ac:dyDescent="0.3">
      <c r="A1914" s="163" t="s">
        <v>8676</v>
      </c>
      <c r="B1914" s="167" t="s">
        <v>67</v>
      </c>
      <c r="C1914" s="163" t="s">
        <v>8737</v>
      </c>
      <c r="D1914" s="177">
        <v>7.9104706423424806E-2</v>
      </c>
      <c r="E1914" s="163" t="s">
        <v>8684</v>
      </c>
      <c r="F1914" s="163"/>
    </row>
    <row r="1915" spans="1:6" x14ac:dyDescent="0.3">
      <c r="A1915" s="163" t="s">
        <v>8676</v>
      </c>
      <c r="B1915" s="167" t="s">
        <v>67</v>
      </c>
      <c r="C1915" s="163" t="s">
        <v>8715</v>
      </c>
      <c r="D1915" s="177">
        <v>0.26214931779855899</v>
      </c>
      <c r="E1915" s="163" t="s">
        <v>8684</v>
      </c>
      <c r="F1915" s="163"/>
    </row>
    <row r="1916" spans="1:6" x14ac:dyDescent="0.3">
      <c r="A1916" t="s">
        <v>8676</v>
      </c>
      <c r="B1916" s="149" t="s">
        <v>70</v>
      </c>
      <c r="C1916" t="s">
        <v>8734</v>
      </c>
      <c r="D1916" s="161">
        <v>1.896821261073476E-2</v>
      </c>
      <c r="E1916" t="s">
        <v>8684</v>
      </c>
    </row>
    <row r="1917" spans="1:6" x14ac:dyDescent="0.3">
      <c r="A1917" t="s">
        <v>8676</v>
      </c>
      <c r="B1917" s="149" t="s">
        <v>70</v>
      </c>
      <c r="C1917" t="s">
        <v>8716</v>
      </c>
      <c r="D1917" s="161">
        <v>5.8051068264721208E-2</v>
      </c>
      <c r="E1917" t="s">
        <v>8684</v>
      </c>
    </row>
    <row r="1918" spans="1:6" x14ac:dyDescent="0.3">
      <c r="A1918" t="s">
        <v>8676</v>
      </c>
      <c r="B1918" s="149" t="s">
        <v>70</v>
      </c>
      <c r="C1918" t="s">
        <v>8739</v>
      </c>
      <c r="D1918" s="161">
        <v>2.1261073475768631E-2</v>
      </c>
      <c r="E1918" t="s">
        <v>8684</v>
      </c>
      <c r="F1918" t="s">
        <v>7812</v>
      </c>
    </row>
    <row r="1919" spans="1:6" x14ac:dyDescent="0.3">
      <c r="A1919" t="s">
        <v>8676</v>
      </c>
      <c r="B1919" s="149" t="s">
        <v>70</v>
      </c>
      <c r="C1919" t="s">
        <v>8717</v>
      </c>
      <c r="D1919" s="161">
        <v>3.0224075039082851E-2</v>
      </c>
      <c r="E1919" t="s">
        <v>8684</v>
      </c>
    </row>
    <row r="1920" spans="1:6" x14ac:dyDescent="0.3">
      <c r="A1920" t="s">
        <v>8676</v>
      </c>
      <c r="B1920" s="149" t="s">
        <v>70</v>
      </c>
      <c r="C1920" t="s">
        <v>8718</v>
      </c>
      <c r="D1920" s="161">
        <v>3.1266284523189157E-2</v>
      </c>
      <c r="E1920" t="s">
        <v>8684</v>
      </c>
      <c r="F1920" t="s">
        <v>7812</v>
      </c>
    </row>
    <row r="1921" spans="1:6" x14ac:dyDescent="0.3">
      <c r="A1921" t="s">
        <v>8676</v>
      </c>
      <c r="B1921" s="149" t="s">
        <v>70</v>
      </c>
      <c r="C1921" t="s">
        <v>8726</v>
      </c>
      <c r="D1921" s="161">
        <v>2.303282959874935E-2</v>
      </c>
      <c r="E1921" t="s">
        <v>8684</v>
      </c>
    </row>
    <row r="1922" spans="1:6" x14ac:dyDescent="0.3">
      <c r="A1922" t="s">
        <v>8676</v>
      </c>
      <c r="B1922" s="149" t="s">
        <v>70</v>
      </c>
      <c r="C1922" t="s">
        <v>8719</v>
      </c>
      <c r="D1922" s="161">
        <v>0.2232412714955706</v>
      </c>
      <c r="E1922" t="s">
        <v>8684</v>
      </c>
    </row>
    <row r="1923" spans="1:6" x14ac:dyDescent="0.3">
      <c r="A1923" t="s">
        <v>8676</v>
      </c>
      <c r="B1923" s="149" t="s">
        <v>70</v>
      </c>
      <c r="C1923" t="s">
        <v>8720</v>
      </c>
      <c r="D1923" s="161">
        <v>0.17248566961959361</v>
      </c>
      <c r="E1923" t="s">
        <v>8684</v>
      </c>
    </row>
    <row r="1924" spans="1:6" x14ac:dyDescent="0.3">
      <c r="A1924" t="s">
        <v>8676</v>
      </c>
      <c r="B1924" s="149" t="s">
        <v>70</v>
      </c>
      <c r="C1924" t="s">
        <v>8721</v>
      </c>
      <c r="D1924" s="161">
        <v>0.12225117248566961</v>
      </c>
      <c r="E1924" t="s">
        <v>8684</v>
      </c>
    </row>
    <row r="1925" spans="1:6" x14ac:dyDescent="0.3">
      <c r="A1925" t="s">
        <v>8676</v>
      </c>
      <c r="B1925" s="149" t="s">
        <v>70</v>
      </c>
      <c r="C1925" t="s">
        <v>8722</v>
      </c>
      <c r="D1925" s="161">
        <v>0.1172485669619594</v>
      </c>
      <c r="E1925" t="s">
        <v>8684</v>
      </c>
    </row>
    <row r="1926" spans="1:6" x14ac:dyDescent="0.3">
      <c r="A1926" t="s">
        <v>8676</v>
      </c>
      <c r="B1926" s="149" t="s">
        <v>70</v>
      </c>
      <c r="C1926" t="s">
        <v>8723</v>
      </c>
      <c r="D1926" s="161">
        <v>2.5534132360604481E-2</v>
      </c>
      <c r="E1926" t="s">
        <v>8684</v>
      </c>
    </row>
    <row r="1927" spans="1:6" x14ac:dyDescent="0.3">
      <c r="A1927" t="s">
        <v>8676</v>
      </c>
      <c r="B1927" s="149" t="s">
        <v>70</v>
      </c>
      <c r="C1927" t="s">
        <v>7909</v>
      </c>
      <c r="D1927" s="161">
        <v>3.9082855653986448E-2</v>
      </c>
      <c r="E1927" t="s">
        <v>8684</v>
      </c>
    </row>
    <row r="1928" spans="1:6" x14ac:dyDescent="0.3">
      <c r="A1928" t="s">
        <v>8676</v>
      </c>
      <c r="B1928" s="149" t="s">
        <v>70</v>
      </c>
      <c r="C1928" t="s">
        <v>8724</v>
      </c>
      <c r="D1928" s="161">
        <v>0.1172485669619594</v>
      </c>
      <c r="E1928" t="s">
        <v>8684</v>
      </c>
    </row>
    <row r="1929" spans="1:6" x14ac:dyDescent="0.3">
      <c r="A1929" s="163" t="s">
        <v>8676</v>
      </c>
      <c r="B1929" s="167" t="s">
        <v>73</v>
      </c>
      <c r="C1929" s="163" t="s">
        <v>8735</v>
      </c>
      <c r="D1929" s="177">
        <v>0.1528218135700698</v>
      </c>
      <c r="E1929" s="163" t="s">
        <v>8684</v>
      </c>
      <c r="F1929" s="163"/>
    </row>
    <row r="1930" spans="1:6" x14ac:dyDescent="0.3">
      <c r="A1930" s="163" t="s">
        <v>8676</v>
      </c>
      <c r="B1930" s="167" t="s">
        <v>73</v>
      </c>
      <c r="C1930" s="163" t="s">
        <v>8708</v>
      </c>
      <c r="D1930" s="177">
        <v>0.17311350665821179</v>
      </c>
      <c r="E1930" s="163" t="s">
        <v>8684</v>
      </c>
      <c r="F1930" s="163" t="s">
        <v>7812</v>
      </c>
    </row>
    <row r="1931" spans="1:6" x14ac:dyDescent="0.3">
      <c r="A1931" s="163" t="s">
        <v>8676</v>
      </c>
      <c r="B1931" s="167" t="s">
        <v>73</v>
      </c>
      <c r="C1931" s="163" t="s">
        <v>8710</v>
      </c>
      <c r="D1931" s="177">
        <v>0.2308180088776158</v>
      </c>
      <c r="E1931" s="163" t="s">
        <v>8684</v>
      </c>
      <c r="F1931" s="163" t="s">
        <v>7812</v>
      </c>
    </row>
    <row r="1932" spans="1:6" x14ac:dyDescent="0.3">
      <c r="A1932" s="163" t="s">
        <v>8676</v>
      </c>
      <c r="B1932" s="167" t="s">
        <v>73</v>
      </c>
      <c r="C1932" s="163" t="s">
        <v>8717</v>
      </c>
      <c r="D1932" s="177">
        <v>0.18357641090678509</v>
      </c>
      <c r="E1932" s="163" t="s">
        <v>8684</v>
      </c>
      <c r="F1932" s="163"/>
    </row>
    <row r="1933" spans="1:6" x14ac:dyDescent="0.3">
      <c r="A1933" s="163" t="s">
        <v>8676</v>
      </c>
      <c r="B1933" s="167" t="s">
        <v>73</v>
      </c>
      <c r="C1933" s="163" t="s">
        <v>8711</v>
      </c>
      <c r="D1933" s="177">
        <v>8.6556753329105923E-2</v>
      </c>
      <c r="E1933" s="163" t="s">
        <v>8684</v>
      </c>
      <c r="F1933" s="163"/>
    </row>
    <row r="1934" spans="1:6" x14ac:dyDescent="0.3">
      <c r="A1934" s="163" t="s">
        <v>8676</v>
      </c>
      <c r="B1934" s="167" t="s">
        <v>73</v>
      </c>
      <c r="C1934" s="163" t="s">
        <v>8712</v>
      </c>
      <c r="D1934" s="177">
        <v>0.17311350665821179</v>
      </c>
      <c r="E1934" s="163" t="s">
        <v>8684</v>
      </c>
      <c r="F1934" s="163"/>
    </row>
    <row r="1935" spans="1:6" x14ac:dyDescent="0.3">
      <c r="A1935" t="s">
        <v>8676</v>
      </c>
      <c r="B1935" s="149" t="s">
        <v>76</v>
      </c>
      <c r="C1935" t="s">
        <v>8734</v>
      </c>
      <c r="D1935" s="161">
        <v>0.25510204081632648</v>
      </c>
      <c r="E1935" t="s">
        <v>8684</v>
      </c>
    </row>
    <row r="1936" spans="1:6" x14ac:dyDescent="0.3">
      <c r="A1936" t="s">
        <v>8676</v>
      </c>
      <c r="B1936" s="149" t="s">
        <v>76</v>
      </c>
      <c r="C1936" t="s">
        <v>8725</v>
      </c>
      <c r="D1936" s="161">
        <v>5.1020408163265307E-2</v>
      </c>
      <c r="E1936" t="s">
        <v>8684</v>
      </c>
    </row>
    <row r="1937" spans="1:6" x14ac:dyDescent="0.3">
      <c r="A1937" t="s">
        <v>8676</v>
      </c>
      <c r="B1937" s="149" t="s">
        <v>76</v>
      </c>
      <c r="C1937" t="s">
        <v>8719</v>
      </c>
      <c r="D1937" s="161">
        <v>0.30612244897959179</v>
      </c>
      <c r="E1937" t="s">
        <v>8684</v>
      </c>
    </row>
    <row r="1938" spans="1:6" x14ac:dyDescent="0.3">
      <c r="A1938" t="s">
        <v>8676</v>
      </c>
      <c r="B1938" s="149" t="s">
        <v>76</v>
      </c>
      <c r="C1938" t="s">
        <v>8723</v>
      </c>
      <c r="D1938" s="161">
        <v>0.38775510204081631</v>
      </c>
      <c r="E1938" t="s">
        <v>8684</v>
      </c>
    </row>
    <row r="1939" spans="1:6" x14ac:dyDescent="0.3">
      <c r="A1939" s="163" t="s">
        <v>8676</v>
      </c>
      <c r="B1939" s="167" t="s">
        <v>113</v>
      </c>
      <c r="C1939" s="163" t="s">
        <v>8725</v>
      </c>
      <c r="D1939" s="177">
        <v>8.0808080808080815E-2</v>
      </c>
      <c r="E1939" s="163" t="s">
        <v>8684</v>
      </c>
      <c r="F1939" s="163"/>
    </row>
    <row r="1940" spans="1:6" x14ac:dyDescent="0.3">
      <c r="A1940" s="163" t="s">
        <v>8676</v>
      </c>
      <c r="B1940" s="167" t="s">
        <v>113</v>
      </c>
      <c r="C1940" s="163" t="s">
        <v>8718</v>
      </c>
      <c r="D1940" s="177">
        <v>6.0606060606060608E-2</v>
      </c>
      <c r="E1940" s="163" t="s">
        <v>8684</v>
      </c>
      <c r="F1940" s="163" t="s">
        <v>7812</v>
      </c>
    </row>
    <row r="1941" spans="1:6" x14ac:dyDescent="0.3">
      <c r="A1941" s="163" t="s">
        <v>8676</v>
      </c>
      <c r="B1941" s="167" t="s">
        <v>113</v>
      </c>
      <c r="C1941" s="163" t="s">
        <v>8726</v>
      </c>
      <c r="D1941" s="177">
        <v>0.2121212121212121</v>
      </c>
      <c r="E1941" s="163" t="s">
        <v>8684</v>
      </c>
      <c r="F1941" s="163"/>
    </row>
    <row r="1942" spans="1:6" x14ac:dyDescent="0.3">
      <c r="A1942" s="163" t="s">
        <v>8676</v>
      </c>
      <c r="B1942" s="167" t="s">
        <v>113</v>
      </c>
      <c r="C1942" s="163" t="s">
        <v>8719</v>
      </c>
      <c r="D1942" s="177">
        <v>7.0707070707070718E-2</v>
      </c>
      <c r="E1942" s="163" t="s">
        <v>8684</v>
      </c>
      <c r="F1942" s="163"/>
    </row>
    <row r="1943" spans="1:6" x14ac:dyDescent="0.3">
      <c r="A1943" s="163" t="s">
        <v>8676</v>
      </c>
      <c r="B1943" s="167" t="s">
        <v>113</v>
      </c>
      <c r="C1943" s="163" t="s">
        <v>8723</v>
      </c>
      <c r="D1943" s="177">
        <v>0.50505050505050508</v>
      </c>
      <c r="E1943" s="163" t="s">
        <v>8684</v>
      </c>
      <c r="F1943" s="163"/>
    </row>
    <row r="1944" spans="1:6" x14ac:dyDescent="0.3">
      <c r="A1944" s="163" t="s">
        <v>8676</v>
      </c>
      <c r="B1944" s="167" t="s">
        <v>113</v>
      </c>
      <c r="C1944" s="163" t="s">
        <v>8727</v>
      </c>
      <c r="D1944" s="177">
        <v>7.0707070707070718E-2</v>
      </c>
      <c r="E1944" s="163" t="s">
        <v>8684</v>
      </c>
      <c r="F1944" s="163" t="s">
        <v>7812</v>
      </c>
    </row>
    <row r="1945" spans="1:6" x14ac:dyDescent="0.3">
      <c r="A1945" t="s">
        <v>8676</v>
      </c>
      <c r="B1945" s="149" t="s">
        <v>8636</v>
      </c>
      <c r="C1945" t="s">
        <v>8717</v>
      </c>
      <c r="D1945" s="161">
        <v>7.6923076923076941E-2</v>
      </c>
      <c r="E1945" t="s">
        <v>8684</v>
      </c>
    </row>
    <row r="1946" spans="1:6" x14ac:dyDescent="0.3">
      <c r="A1946" t="s">
        <v>8676</v>
      </c>
      <c r="B1946" s="149" t="s">
        <v>8636</v>
      </c>
      <c r="C1946" t="s">
        <v>8711</v>
      </c>
      <c r="D1946" s="161">
        <v>7.6923076923076941E-2</v>
      </c>
      <c r="E1946" t="s">
        <v>8684</v>
      </c>
    </row>
    <row r="1947" spans="1:6" x14ac:dyDescent="0.3">
      <c r="A1947" t="s">
        <v>8676</v>
      </c>
      <c r="B1947" s="149" t="s">
        <v>8636</v>
      </c>
      <c r="C1947" t="s">
        <v>8712</v>
      </c>
      <c r="D1947" s="161">
        <v>7.6923076923076941E-2</v>
      </c>
      <c r="E1947" t="s">
        <v>8684</v>
      </c>
    </row>
    <row r="1948" spans="1:6" x14ac:dyDescent="0.3">
      <c r="A1948" t="s">
        <v>8676</v>
      </c>
      <c r="B1948" s="149" t="s">
        <v>8636</v>
      </c>
      <c r="C1948" t="s">
        <v>8715</v>
      </c>
      <c r="D1948" s="161">
        <v>0.7692307692307695</v>
      </c>
      <c r="E1948" t="s">
        <v>8684</v>
      </c>
    </row>
    <row r="1949" spans="1:6" x14ac:dyDescent="0.3">
      <c r="A1949" s="163" t="s">
        <v>8290</v>
      </c>
      <c r="B1949" s="167" t="s">
        <v>67</v>
      </c>
      <c r="C1949" s="163" t="s">
        <v>8728</v>
      </c>
      <c r="D1949" s="177">
        <v>0.1133242478247196</v>
      </c>
      <c r="E1949" s="163" t="s">
        <v>8684</v>
      </c>
      <c r="F1949" s="163" t="s">
        <v>7812</v>
      </c>
    </row>
    <row r="1950" spans="1:6" x14ac:dyDescent="0.3">
      <c r="A1950" s="163" t="s">
        <v>8290</v>
      </c>
      <c r="B1950" s="167" t="s">
        <v>67</v>
      </c>
      <c r="C1950" s="163" t="s">
        <v>8742</v>
      </c>
      <c r="D1950" s="177">
        <v>1.7821574588531289E-2</v>
      </c>
      <c r="E1950" s="163" t="s">
        <v>8684</v>
      </c>
      <c r="F1950" s="163" t="s">
        <v>7812</v>
      </c>
    </row>
    <row r="1951" spans="1:6" x14ac:dyDescent="0.3">
      <c r="A1951" s="163" t="s">
        <v>8290</v>
      </c>
      <c r="B1951" s="167" t="s">
        <v>67</v>
      </c>
      <c r="C1951" s="163" t="s">
        <v>8708</v>
      </c>
      <c r="D1951" s="177">
        <v>0.1055666212391236</v>
      </c>
      <c r="E1951" s="163" t="s">
        <v>8684</v>
      </c>
      <c r="F1951" s="163" t="s">
        <v>7812</v>
      </c>
    </row>
    <row r="1952" spans="1:6" x14ac:dyDescent="0.3">
      <c r="A1952" s="163" t="s">
        <v>8290</v>
      </c>
      <c r="B1952" s="167" t="s">
        <v>67</v>
      </c>
      <c r="C1952" s="163" t="s">
        <v>8709</v>
      </c>
      <c r="D1952" s="177">
        <v>6.6568822727749249E-2</v>
      </c>
      <c r="E1952" s="163" t="s">
        <v>8684</v>
      </c>
      <c r="F1952" s="163" t="s">
        <v>7812</v>
      </c>
    </row>
    <row r="1953" spans="1:6" x14ac:dyDescent="0.3">
      <c r="A1953" s="163" t="s">
        <v>8290</v>
      </c>
      <c r="B1953" s="167" t="s">
        <v>67</v>
      </c>
      <c r="C1953" s="163" t="s">
        <v>8710</v>
      </c>
      <c r="D1953" s="177">
        <v>0.17444176538421219</v>
      </c>
      <c r="E1953" s="163" t="s">
        <v>8684</v>
      </c>
      <c r="F1953" s="163" t="s">
        <v>7812</v>
      </c>
    </row>
    <row r="1954" spans="1:6" x14ac:dyDescent="0.3">
      <c r="A1954" s="163" t="s">
        <v>8290</v>
      </c>
      <c r="B1954" s="167" t="s">
        <v>67</v>
      </c>
      <c r="C1954" s="163" t="s">
        <v>8711</v>
      </c>
      <c r="D1954" s="177">
        <v>0.16207149596393761</v>
      </c>
      <c r="E1954" s="163" t="s">
        <v>8684</v>
      </c>
      <c r="F1954" s="163"/>
    </row>
    <row r="1955" spans="1:6" x14ac:dyDescent="0.3">
      <c r="A1955" s="163" t="s">
        <v>8290</v>
      </c>
      <c r="B1955" s="167" t="s">
        <v>67</v>
      </c>
      <c r="C1955" s="163" t="s">
        <v>8713</v>
      </c>
      <c r="D1955" s="177">
        <v>1.341859733724709E-2</v>
      </c>
      <c r="E1955" s="163" t="s">
        <v>8684</v>
      </c>
      <c r="F1955" s="163"/>
    </row>
    <row r="1956" spans="1:6" x14ac:dyDescent="0.3">
      <c r="A1956" s="163" t="s">
        <v>8290</v>
      </c>
      <c r="B1956" s="167" t="s">
        <v>67</v>
      </c>
      <c r="C1956" s="163" t="s">
        <v>7909</v>
      </c>
      <c r="D1956" s="177">
        <v>3.1030506342383898E-2</v>
      </c>
      <c r="E1956" s="163" t="s">
        <v>8684</v>
      </c>
      <c r="F1956" s="163"/>
    </row>
    <row r="1957" spans="1:6" x14ac:dyDescent="0.3">
      <c r="A1957" s="163" t="s">
        <v>8290</v>
      </c>
      <c r="B1957" s="167" t="s">
        <v>67</v>
      </c>
      <c r="C1957" s="163" t="s">
        <v>8714</v>
      </c>
      <c r="D1957" s="177">
        <v>0.20935108501939409</v>
      </c>
      <c r="E1957" s="163" t="s">
        <v>8684</v>
      </c>
      <c r="F1957" s="163"/>
    </row>
    <row r="1958" spans="1:6" x14ac:dyDescent="0.3">
      <c r="A1958" s="163" t="s">
        <v>8290</v>
      </c>
      <c r="B1958" s="167" t="s">
        <v>67</v>
      </c>
      <c r="C1958" s="163" t="s">
        <v>8715</v>
      </c>
      <c r="D1958" s="177">
        <v>0.1065101163643988</v>
      </c>
      <c r="E1958" s="163" t="s">
        <v>8684</v>
      </c>
      <c r="F1958" s="163"/>
    </row>
    <row r="1959" spans="1:6" x14ac:dyDescent="0.3">
      <c r="A1959" t="s">
        <v>8290</v>
      </c>
      <c r="B1959" s="149" t="s">
        <v>70</v>
      </c>
      <c r="C1959" t="s">
        <v>8716</v>
      </c>
      <c r="D1959" s="161">
        <v>3.8912524644598941E-2</v>
      </c>
      <c r="E1959" t="s">
        <v>8684</v>
      </c>
    </row>
    <row r="1960" spans="1:6" x14ac:dyDescent="0.3">
      <c r="A1960" t="s">
        <v>8290</v>
      </c>
      <c r="B1960" s="149" t="s">
        <v>70</v>
      </c>
      <c r="C1960" t="s">
        <v>8739</v>
      </c>
      <c r="D1960" s="161">
        <v>3.0299885856594381E-2</v>
      </c>
      <c r="E1960" t="s">
        <v>8684</v>
      </c>
      <c r="F1960" t="s">
        <v>7812</v>
      </c>
    </row>
    <row r="1961" spans="1:6" x14ac:dyDescent="0.3">
      <c r="A1961" t="s">
        <v>8290</v>
      </c>
      <c r="B1961" s="149" t="s">
        <v>70</v>
      </c>
      <c r="C1961" t="s">
        <v>8717</v>
      </c>
      <c r="D1961" s="161">
        <v>3.8704991179827737E-2</v>
      </c>
      <c r="E1961" t="s">
        <v>8684</v>
      </c>
    </row>
    <row r="1962" spans="1:6" x14ac:dyDescent="0.3">
      <c r="A1962" t="s">
        <v>8290</v>
      </c>
      <c r="B1962" s="149" t="s">
        <v>70</v>
      </c>
      <c r="C1962" t="s">
        <v>8718</v>
      </c>
      <c r="D1962" s="161">
        <v>3.113001971567915E-2</v>
      </c>
      <c r="E1962" t="s">
        <v>8684</v>
      </c>
      <c r="F1962" t="s">
        <v>7812</v>
      </c>
    </row>
    <row r="1963" spans="1:6" x14ac:dyDescent="0.3">
      <c r="A1963" t="s">
        <v>8290</v>
      </c>
      <c r="B1963" s="149" t="s">
        <v>70</v>
      </c>
      <c r="C1963" t="s">
        <v>8726</v>
      </c>
      <c r="D1963" s="161">
        <v>3.9431358306526929E-2</v>
      </c>
      <c r="E1963" t="s">
        <v>8684</v>
      </c>
    </row>
    <row r="1964" spans="1:6" x14ac:dyDescent="0.3">
      <c r="A1964" t="s">
        <v>8290</v>
      </c>
      <c r="B1964" s="149" t="s">
        <v>70</v>
      </c>
      <c r="C1964" t="s">
        <v>8719</v>
      </c>
      <c r="D1964" s="161">
        <v>0.2272491439244578</v>
      </c>
      <c r="E1964" t="s">
        <v>8684</v>
      </c>
    </row>
    <row r="1965" spans="1:6" x14ac:dyDescent="0.3">
      <c r="A1965" t="s">
        <v>8290</v>
      </c>
      <c r="B1965" s="149" t="s">
        <v>70</v>
      </c>
      <c r="C1965" t="s">
        <v>8720</v>
      </c>
      <c r="D1965" s="161">
        <v>0.16000830133859081</v>
      </c>
      <c r="E1965" t="s">
        <v>8684</v>
      </c>
    </row>
    <row r="1966" spans="1:6" x14ac:dyDescent="0.3">
      <c r="A1966" t="s">
        <v>8290</v>
      </c>
      <c r="B1966" s="149" t="s">
        <v>70</v>
      </c>
      <c r="C1966" t="s">
        <v>8721</v>
      </c>
      <c r="D1966" s="161">
        <v>7.7825049289197881E-2</v>
      </c>
      <c r="E1966" t="s">
        <v>8684</v>
      </c>
    </row>
    <row r="1967" spans="1:6" x14ac:dyDescent="0.3">
      <c r="A1967" t="s">
        <v>8290</v>
      </c>
      <c r="B1967" s="149" t="s">
        <v>70</v>
      </c>
      <c r="C1967" t="s">
        <v>8722</v>
      </c>
      <c r="D1967" s="161">
        <v>0.13541558576320431</v>
      </c>
      <c r="E1967" t="s">
        <v>8684</v>
      </c>
    </row>
    <row r="1968" spans="1:6" x14ac:dyDescent="0.3">
      <c r="A1968" t="s">
        <v>8290</v>
      </c>
      <c r="B1968" s="149" t="s">
        <v>70</v>
      </c>
      <c r="C1968" t="s">
        <v>8723</v>
      </c>
      <c r="D1968" s="161">
        <v>4.4827228390577983E-2</v>
      </c>
      <c r="E1968" t="s">
        <v>8684</v>
      </c>
    </row>
    <row r="1969" spans="1:6" x14ac:dyDescent="0.3">
      <c r="A1969" t="s">
        <v>8290</v>
      </c>
      <c r="B1969" s="149" t="s">
        <v>70</v>
      </c>
      <c r="C1969" t="s">
        <v>8744</v>
      </c>
      <c r="D1969" s="161">
        <v>2.054581301234824E-2</v>
      </c>
      <c r="E1969" t="s">
        <v>8684</v>
      </c>
    </row>
    <row r="1970" spans="1:6" x14ac:dyDescent="0.3">
      <c r="A1970" t="s">
        <v>8290</v>
      </c>
      <c r="B1970" s="149" t="s">
        <v>70</v>
      </c>
      <c r="C1970" t="s">
        <v>7909</v>
      </c>
      <c r="D1970" s="161">
        <v>3.8912524644598941E-2</v>
      </c>
      <c r="E1970" t="s">
        <v>8684</v>
      </c>
    </row>
    <row r="1971" spans="1:6" x14ac:dyDescent="0.3">
      <c r="A1971" t="s">
        <v>8290</v>
      </c>
      <c r="B1971" s="149" t="s">
        <v>70</v>
      </c>
      <c r="C1971" t="s">
        <v>8724</v>
      </c>
      <c r="D1971" s="161">
        <v>0.1167375739337968</v>
      </c>
      <c r="E1971" t="s">
        <v>8684</v>
      </c>
    </row>
    <row r="1972" spans="1:6" x14ac:dyDescent="0.3">
      <c r="A1972" s="163" t="s">
        <v>8290</v>
      </c>
      <c r="B1972" s="167" t="s">
        <v>73</v>
      </c>
      <c r="C1972" s="163" t="s">
        <v>8728</v>
      </c>
      <c r="D1972" s="177">
        <v>0.1133242478247196</v>
      </c>
      <c r="E1972" s="163" t="s">
        <v>8684</v>
      </c>
      <c r="F1972" s="163" t="s">
        <v>7812</v>
      </c>
    </row>
    <row r="1973" spans="1:6" x14ac:dyDescent="0.3">
      <c r="A1973" s="163" t="s">
        <v>8290</v>
      </c>
      <c r="B1973" s="167" t="s">
        <v>73</v>
      </c>
      <c r="C1973" s="163" t="s">
        <v>8742</v>
      </c>
      <c r="D1973" s="177">
        <v>1.7821574588531289E-2</v>
      </c>
      <c r="E1973" s="163" t="s">
        <v>8684</v>
      </c>
      <c r="F1973" s="163" t="s">
        <v>7812</v>
      </c>
    </row>
    <row r="1974" spans="1:6" x14ac:dyDescent="0.3">
      <c r="A1974" s="163" t="s">
        <v>8290</v>
      </c>
      <c r="B1974" s="167" t="s">
        <v>73</v>
      </c>
      <c r="C1974" s="163" t="s">
        <v>8708</v>
      </c>
      <c r="D1974" s="177">
        <v>0.1055666212391236</v>
      </c>
      <c r="E1974" s="163" t="s">
        <v>8684</v>
      </c>
      <c r="F1974" s="163" t="s">
        <v>7812</v>
      </c>
    </row>
    <row r="1975" spans="1:6" x14ac:dyDescent="0.3">
      <c r="A1975" s="163" t="s">
        <v>8290</v>
      </c>
      <c r="B1975" s="167" t="s">
        <v>73</v>
      </c>
      <c r="C1975" s="163" t="s">
        <v>8709</v>
      </c>
      <c r="D1975" s="177">
        <v>6.6568822727749249E-2</v>
      </c>
      <c r="E1975" s="163" t="s">
        <v>8684</v>
      </c>
      <c r="F1975" s="163" t="s">
        <v>7812</v>
      </c>
    </row>
    <row r="1976" spans="1:6" x14ac:dyDescent="0.3">
      <c r="A1976" s="163" t="s">
        <v>8290</v>
      </c>
      <c r="B1976" s="167" t="s">
        <v>73</v>
      </c>
      <c r="C1976" s="163" t="s">
        <v>8710</v>
      </c>
      <c r="D1976" s="177">
        <v>0.17444176538421219</v>
      </c>
      <c r="E1976" s="163" t="s">
        <v>8684</v>
      </c>
      <c r="F1976" s="163" t="s">
        <v>7812</v>
      </c>
    </row>
    <row r="1977" spans="1:6" x14ac:dyDescent="0.3">
      <c r="A1977" s="163" t="s">
        <v>8290</v>
      </c>
      <c r="B1977" s="167" t="s">
        <v>73</v>
      </c>
      <c r="C1977" s="163" t="s">
        <v>8711</v>
      </c>
      <c r="D1977" s="177">
        <v>0.16207149596393761</v>
      </c>
      <c r="E1977" s="163" t="s">
        <v>8684</v>
      </c>
      <c r="F1977" s="163"/>
    </row>
    <row r="1978" spans="1:6" x14ac:dyDescent="0.3">
      <c r="A1978" s="163" t="s">
        <v>8290</v>
      </c>
      <c r="B1978" s="167" t="s">
        <v>73</v>
      </c>
      <c r="C1978" s="163" t="s">
        <v>8713</v>
      </c>
      <c r="D1978" s="177">
        <v>1.341859733724709E-2</v>
      </c>
      <c r="E1978" s="163" t="s">
        <v>8684</v>
      </c>
      <c r="F1978" s="163"/>
    </row>
    <row r="1979" spans="1:6" x14ac:dyDescent="0.3">
      <c r="A1979" s="163" t="s">
        <v>8290</v>
      </c>
      <c r="B1979" s="167" t="s">
        <v>73</v>
      </c>
      <c r="C1979" s="163" t="s">
        <v>7909</v>
      </c>
      <c r="D1979" s="177">
        <v>3.1030506342383898E-2</v>
      </c>
      <c r="E1979" s="163" t="s">
        <v>8684</v>
      </c>
      <c r="F1979" s="163"/>
    </row>
    <row r="1980" spans="1:6" x14ac:dyDescent="0.3">
      <c r="A1980" s="163" t="s">
        <v>8290</v>
      </c>
      <c r="B1980" s="167" t="s">
        <v>73</v>
      </c>
      <c r="C1980" s="163" t="s">
        <v>8714</v>
      </c>
      <c r="D1980" s="177">
        <v>0.20935108501939409</v>
      </c>
      <c r="E1980" s="163" t="s">
        <v>8684</v>
      </c>
      <c r="F1980" s="163"/>
    </row>
    <row r="1981" spans="1:6" x14ac:dyDescent="0.3">
      <c r="A1981" s="163" t="s">
        <v>8290</v>
      </c>
      <c r="B1981" s="167" t="s">
        <v>73</v>
      </c>
      <c r="C1981" s="163" t="s">
        <v>8715</v>
      </c>
      <c r="D1981" s="177">
        <v>0.1065101163643988</v>
      </c>
      <c r="E1981" s="163" t="s">
        <v>8684</v>
      </c>
      <c r="F1981" s="163"/>
    </row>
    <row r="1982" spans="1:6" x14ac:dyDescent="0.3">
      <c r="A1982" t="s">
        <v>8290</v>
      </c>
      <c r="B1982" s="149" t="s">
        <v>76</v>
      </c>
      <c r="C1982" t="s">
        <v>8725</v>
      </c>
      <c r="D1982" s="161">
        <v>2.0833333333333339E-2</v>
      </c>
      <c r="E1982" t="s">
        <v>8684</v>
      </c>
    </row>
    <row r="1983" spans="1:6" x14ac:dyDescent="0.3">
      <c r="A1983" t="s">
        <v>8290</v>
      </c>
      <c r="B1983" s="149" t="s">
        <v>76</v>
      </c>
      <c r="C1983" t="s">
        <v>8716</v>
      </c>
      <c r="D1983" s="161">
        <v>0.23958333333333329</v>
      </c>
      <c r="E1983" t="s">
        <v>8684</v>
      </c>
    </row>
    <row r="1984" spans="1:6" x14ac:dyDescent="0.3">
      <c r="A1984" t="s">
        <v>8290</v>
      </c>
      <c r="B1984" s="149" t="s">
        <v>76</v>
      </c>
      <c r="C1984" t="s">
        <v>8726</v>
      </c>
      <c r="D1984" s="161">
        <v>5.2083333333333343E-2</v>
      </c>
      <c r="E1984" t="s">
        <v>8684</v>
      </c>
    </row>
    <row r="1985" spans="1:6" x14ac:dyDescent="0.3">
      <c r="A1985" t="s">
        <v>8290</v>
      </c>
      <c r="B1985" s="149" t="s">
        <v>76</v>
      </c>
      <c r="C1985" t="s">
        <v>8719</v>
      </c>
      <c r="D1985" s="161">
        <v>0.40625000000000011</v>
      </c>
      <c r="E1985" t="s">
        <v>8684</v>
      </c>
    </row>
    <row r="1986" spans="1:6" x14ac:dyDescent="0.3">
      <c r="A1986" t="s">
        <v>8290</v>
      </c>
      <c r="B1986" s="149" t="s">
        <v>76</v>
      </c>
      <c r="C1986" t="s">
        <v>8722</v>
      </c>
      <c r="D1986" s="161">
        <v>9.375E-2</v>
      </c>
      <c r="E1986" t="s">
        <v>8684</v>
      </c>
    </row>
    <row r="1987" spans="1:6" x14ac:dyDescent="0.3">
      <c r="A1987" t="s">
        <v>8290</v>
      </c>
      <c r="B1987" s="149" t="s">
        <v>76</v>
      </c>
      <c r="C1987" t="s">
        <v>8723</v>
      </c>
      <c r="D1987" s="161">
        <v>0.1875</v>
      </c>
      <c r="E1987" t="s">
        <v>8684</v>
      </c>
    </row>
    <row r="1988" spans="1:6" x14ac:dyDescent="0.3">
      <c r="A1988" s="163" t="s">
        <v>8290</v>
      </c>
      <c r="B1988" s="167" t="s">
        <v>113</v>
      </c>
      <c r="C1988" s="163" t="s">
        <v>8734</v>
      </c>
      <c r="D1988" s="177">
        <v>0.20202020202020199</v>
      </c>
      <c r="E1988" s="163" t="s">
        <v>8684</v>
      </c>
      <c r="F1988" s="163"/>
    </row>
    <row r="1989" spans="1:6" x14ac:dyDescent="0.3">
      <c r="A1989" s="163" t="s">
        <v>8290</v>
      </c>
      <c r="B1989" s="167" t="s">
        <v>113</v>
      </c>
      <c r="C1989" s="163" t="s">
        <v>8719</v>
      </c>
      <c r="D1989" s="177">
        <v>0.32323232323232332</v>
      </c>
      <c r="E1989" s="163" t="s">
        <v>8684</v>
      </c>
      <c r="F1989" s="163"/>
    </row>
    <row r="1990" spans="1:6" x14ac:dyDescent="0.3">
      <c r="A1990" s="163" t="s">
        <v>8290</v>
      </c>
      <c r="B1990" s="167" t="s">
        <v>113</v>
      </c>
      <c r="C1990" s="163" t="s">
        <v>8723</v>
      </c>
      <c r="D1990" s="177">
        <v>0.30303030303030298</v>
      </c>
      <c r="E1990" s="163" t="s">
        <v>8684</v>
      </c>
      <c r="F1990" s="163"/>
    </row>
    <row r="1991" spans="1:6" x14ac:dyDescent="0.3">
      <c r="A1991" s="163" t="s">
        <v>8290</v>
      </c>
      <c r="B1991" s="167" t="s">
        <v>113</v>
      </c>
      <c r="C1991" s="163" t="s">
        <v>8727</v>
      </c>
      <c r="D1991" s="177">
        <v>7.0707070707070718E-2</v>
      </c>
      <c r="E1991" s="163" t="s">
        <v>8684</v>
      </c>
      <c r="F1991" s="163" t="s">
        <v>7812</v>
      </c>
    </row>
    <row r="1992" spans="1:6" x14ac:dyDescent="0.3">
      <c r="A1992" s="163" t="s">
        <v>8290</v>
      </c>
      <c r="B1992" s="167" t="s">
        <v>113</v>
      </c>
      <c r="C1992" s="163" t="s">
        <v>8738</v>
      </c>
      <c r="D1992" s="177">
        <v>0.10101010101010099</v>
      </c>
      <c r="E1992" s="163" t="s">
        <v>8684</v>
      </c>
      <c r="F1992" s="163"/>
    </row>
    <row r="1993" spans="1:6" x14ac:dyDescent="0.3">
      <c r="A1993" t="s">
        <v>8290</v>
      </c>
      <c r="B1993" s="149" t="s">
        <v>8636</v>
      </c>
      <c r="C1993" t="s">
        <v>8728</v>
      </c>
      <c r="D1993" s="161">
        <v>0.1133242478247196</v>
      </c>
      <c r="E1993" t="s">
        <v>8684</v>
      </c>
      <c r="F1993" t="s">
        <v>7812</v>
      </c>
    </row>
    <row r="1994" spans="1:6" x14ac:dyDescent="0.3">
      <c r="A1994" t="s">
        <v>8290</v>
      </c>
      <c r="B1994" s="149" t="s">
        <v>8636</v>
      </c>
      <c r="C1994" t="s">
        <v>8742</v>
      </c>
      <c r="D1994" s="161">
        <v>1.7821574588531289E-2</v>
      </c>
      <c r="E1994" t="s">
        <v>8684</v>
      </c>
      <c r="F1994" t="s">
        <v>7812</v>
      </c>
    </row>
    <row r="1995" spans="1:6" x14ac:dyDescent="0.3">
      <c r="A1995" t="s">
        <v>8290</v>
      </c>
      <c r="B1995" s="149" t="s">
        <v>8636</v>
      </c>
      <c r="C1995" t="s">
        <v>8708</v>
      </c>
      <c r="D1995" s="161">
        <v>0.1055666212391236</v>
      </c>
      <c r="E1995" t="s">
        <v>8684</v>
      </c>
      <c r="F1995" t="s">
        <v>7812</v>
      </c>
    </row>
    <row r="1996" spans="1:6" x14ac:dyDescent="0.3">
      <c r="A1996" t="s">
        <v>8290</v>
      </c>
      <c r="B1996" s="149" t="s">
        <v>8636</v>
      </c>
      <c r="C1996" t="s">
        <v>8709</v>
      </c>
      <c r="D1996" s="161">
        <v>6.6568822727749249E-2</v>
      </c>
      <c r="E1996" t="s">
        <v>8684</v>
      </c>
      <c r="F1996" t="s">
        <v>7812</v>
      </c>
    </row>
    <row r="1997" spans="1:6" x14ac:dyDescent="0.3">
      <c r="A1997" t="s">
        <v>8290</v>
      </c>
      <c r="B1997" s="149" t="s">
        <v>8636</v>
      </c>
      <c r="C1997" t="s">
        <v>8710</v>
      </c>
      <c r="D1997" s="161">
        <v>0.17444176538421219</v>
      </c>
      <c r="E1997" t="s">
        <v>8684</v>
      </c>
      <c r="F1997" t="s">
        <v>7812</v>
      </c>
    </row>
    <row r="1998" spans="1:6" x14ac:dyDescent="0.3">
      <c r="A1998" t="s">
        <v>8290</v>
      </c>
      <c r="B1998" s="149" t="s">
        <v>8636</v>
      </c>
      <c r="C1998" t="s">
        <v>8711</v>
      </c>
      <c r="D1998" s="161">
        <v>0.16207149596393761</v>
      </c>
      <c r="E1998" t="s">
        <v>8684</v>
      </c>
    </row>
    <row r="1999" spans="1:6" x14ac:dyDescent="0.3">
      <c r="A1999" t="s">
        <v>8290</v>
      </c>
      <c r="B1999" s="149" t="s">
        <v>8636</v>
      </c>
      <c r="C1999" t="s">
        <v>8713</v>
      </c>
      <c r="D1999" s="161">
        <v>1.341859733724709E-2</v>
      </c>
      <c r="E1999" t="s">
        <v>8684</v>
      </c>
    </row>
    <row r="2000" spans="1:6" x14ac:dyDescent="0.3">
      <c r="A2000" t="s">
        <v>8290</v>
      </c>
      <c r="B2000" s="149" t="s">
        <v>8636</v>
      </c>
      <c r="C2000" t="s">
        <v>7909</v>
      </c>
      <c r="D2000" s="161">
        <v>3.1030506342383898E-2</v>
      </c>
      <c r="E2000" t="s">
        <v>8684</v>
      </c>
    </row>
    <row r="2001" spans="1:6" x14ac:dyDescent="0.3">
      <c r="A2001" t="s">
        <v>8290</v>
      </c>
      <c r="B2001" s="149" t="s">
        <v>8636</v>
      </c>
      <c r="C2001" t="s">
        <v>8714</v>
      </c>
      <c r="D2001" s="161">
        <v>0.20935108501939409</v>
      </c>
      <c r="E2001" t="s">
        <v>8684</v>
      </c>
    </row>
    <row r="2002" spans="1:6" x14ac:dyDescent="0.3">
      <c r="A2002" t="s">
        <v>8290</v>
      </c>
      <c r="B2002" s="149" t="s">
        <v>8636</v>
      </c>
      <c r="C2002" t="s">
        <v>8715</v>
      </c>
      <c r="D2002" s="161">
        <v>0.1065101163643988</v>
      </c>
      <c r="E2002" t="s">
        <v>8684</v>
      </c>
    </row>
    <row r="2003" spans="1:6" x14ac:dyDescent="0.3">
      <c r="A2003" s="163" t="s">
        <v>8677</v>
      </c>
      <c r="B2003" s="167" t="s">
        <v>67</v>
      </c>
      <c r="C2003" s="163" t="s">
        <v>8735</v>
      </c>
      <c r="D2003" s="177">
        <v>0.19977168949771679</v>
      </c>
      <c r="E2003" s="163" t="s">
        <v>8684</v>
      </c>
      <c r="F2003" s="163"/>
    </row>
    <row r="2004" spans="1:6" x14ac:dyDescent="0.3">
      <c r="A2004" s="163" t="s">
        <v>8677</v>
      </c>
      <c r="B2004" s="167" t="s">
        <v>67</v>
      </c>
      <c r="C2004" s="163" t="s">
        <v>8710</v>
      </c>
      <c r="D2004" s="177">
        <v>0.49999999999999978</v>
      </c>
      <c r="E2004" s="163" t="s">
        <v>8684</v>
      </c>
      <c r="F2004" s="163" t="s">
        <v>7812</v>
      </c>
    </row>
    <row r="2005" spans="1:6" x14ac:dyDescent="0.3">
      <c r="A2005" s="163" t="s">
        <v>8677</v>
      </c>
      <c r="B2005" s="167" t="s">
        <v>67</v>
      </c>
      <c r="C2005" s="163" t="s">
        <v>8717</v>
      </c>
      <c r="D2005" s="177">
        <v>0.30022831050228288</v>
      </c>
      <c r="E2005" s="163" t="s">
        <v>8684</v>
      </c>
      <c r="F2005" s="163"/>
    </row>
    <row r="2006" spans="1:6" x14ac:dyDescent="0.3">
      <c r="A2006" t="s">
        <v>8677</v>
      </c>
      <c r="B2006" s="149" t="s">
        <v>70</v>
      </c>
      <c r="C2006" t="s">
        <v>8734</v>
      </c>
      <c r="D2006" s="161">
        <v>4.0816326530612249E-2</v>
      </c>
      <c r="E2006" t="s">
        <v>8684</v>
      </c>
    </row>
    <row r="2007" spans="1:6" x14ac:dyDescent="0.3">
      <c r="A2007" t="s">
        <v>8677</v>
      </c>
      <c r="B2007" s="149" t="s">
        <v>70</v>
      </c>
      <c r="C2007" t="s">
        <v>8716</v>
      </c>
      <c r="D2007" s="161">
        <v>0.25510204081632648</v>
      </c>
      <c r="E2007" t="s">
        <v>8684</v>
      </c>
    </row>
    <row r="2008" spans="1:6" x14ac:dyDescent="0.3">
      <c r="A2008" t="s">
        <v>8677</v>
      </c>
      <c r="B2008" s="149" t="s">
        <v>70</v>
      </c>
      <c r="C2008" t="s">
        <v>8717</v>
      </c>
      <c r="D2008" s="161">
        <v>5.1020408163265307E-2</v>
      </c>
      <c r="E2008" t="s">
        <v>8684</v>
      </c>
    </row>
    <row r="2009" spans="1:6" x14ac:dyDescent="0.3">
      <c r="A2009" t="s">
        <v>8677</v>
      </c>
      <c r="B2009" s="149" t="s">
        <v>70</v>
      </c>
      <c r="C2009" t="s">
        <v>8718</v>
      </c>
      <c r="D2009" s="161">
        <v>5.1020408163265307E-2</v>
      </c>
      <c r="E2009" t="s">
        <v>8684</v>
      </c>
      <c r="F2009" t="s">
        <v>7812</v>
      </c>
    </row>
    <row r="2010" spans="1:6" x14ac:dyDescent="0.3">
      <c r="A2010" t="s">
        <v>8677</v>
      </c>
      <c r="B2010" s="149" t="s">
        <v>70</v>
      </c>
      <c r="C2010" t="s">
        <v>8719</v>
      </c>
      <c r="D2010" s="161">
        <v>0.24489795918367349</v>
      </c>
      <c r="E2010" t="s">
        <v>8684</v>
      </c>
    </row>
    <row r="2011" spans="1:6" x14ac:dyDescent="0.3">
      <c r="A2011" t="s">
        <v>8677</v>
      </c>
      <c r="B2011" s="149" t="s">
        <v>70</v>
      </c>
      <c r="C2011" t="s">
        <v>8721</v>
      </c>
      <c r="D2011" s="161">
        <v>0.2040816326530612</v>
      </c>
      <c r="E2011" t="s">
        <v>8684</v>
      </c>
    </row>
    <row r="2012" spans="1:6" x14ac:dyDescent="0.3">
      <c r="A2012" t="s">
        <v>8677</v>
      </c>
      <c r="B2012" s="149" t="s">
        <v>70</v>
      </c>
      <c r="C2012" t="s">
        <v>8724</v>
      </c>
      <c r="D2012" s="161">
        <v>0.15306122448979589</v>
      </c>
      <c r="E2012" t="s">
        <v>8684</v>
      </c>
    </row>
    <row r="2013" spans="1:6" x14ac:dyDescent="0.3">
      <c r="A2013" s="163" t="s">
        <v>8677</v>
      </c>
      <c r="B2013" s="167" t="s">
        <v>73</v>
      </c>
      <c r="C2013" s="163" t="s">
        <v>8735</v>
      </c>
      <c r="D2013" s="177">
        <v>0.22852639873916469</v>
      </c>
      <c r="E2013" s="163" t="s">
        <v>8684</v>
      </c>
      <c r="F2013" s="163"/>
    </row>
    <row r="2014" spans="1:6" x14ac:dyDescent="0.3">
      <c r="A2014" s="163" t="s">
        <v>8677</v>
      </c>
      <c r="B2014" s="167" t="s">
        <v>73</v>
      </c>
      <c r="C2014" s="163" t="s">
        <v>8710</v>
      </c>
      <c r="D2014" s="177">
        <v>0.27580772261623332</v>
      </c>
      <c r="E2014" s="163" t="s">
        <v>8684</v>
      </c>
      <c r="F2014" s="163" t="s">
        <v>7812</v>
      </c>
    </row>
    <row r="2015" spans="1:6" x14ac:dyDescent="0.3">
      <c r="A2015" s="163" t="s">
        <v>8677</v>
      </c>
      <c r="B2015" s="167" t="s">
        <v>73</v>
      </c>
      <c r="C2015" s="163" t="s">
        <v>8717</v>
      </c>
      <c r="D2015" s="177">
        <v>0.28605200945626469</v>
      </c>
      <c r="E2015" s="163" t="s">
        <v>8684</v>
      </c>
      <c r="F2015" s="163"/>
    </row>
    <row r="2016" spans="1:6" x14ac:dyDescent="0.3">
      <c r="A2016" s="163" t="s">
        <v>8677</v>
      </c>
      <c r="B2016" s="167" t="s">
        <v>73</v>
      </c>
      <c r="C2016" s="163" t="s">
        <v>8711</v>
      </c>
      <c r="D2016" s="177">
        <v>0.11032308904649329</v>
      </c>
      <c r="E2016" s="163" t="s">
        <v>8684</v>
      </c>
      <c r="F2016" s="163"/>
    </row>
    <row r="2017" spans="1:6" x14ac:dyDescent="0.3">
      <c r="A2017" s="163" t="s">
        <v>8677</v>
      </c>
      <c r="B2017" s="167" t="s">
        <v>73</v>
      </c>
      <c r="C2017" s="163" t="s">
        <v>8712</v>
      </c>
      <c r="D2017" s="177">
        <v>9.9290780141843962E-2</v>
      </c>
      <c r="E2017" s="163" t="s">
        <v>8684</v>
      </c>
      <c r="F2017" s="163"/>
    </row>
    <row r="2018" spans="1:6" x14ac:dyDescent="0.3">
      <c r="A2018" t="s">
        <v>8677</v>
      </c>
      <c r="B2018" s="149" t="s">
        <v>76</v>
      </c>
      <c r="C2018" t="s">
        <v>8716</v>
      </c>
      <c r="D2018" s="161">
        <v>0.22105263157894739</v>
      </c>
      <c r="E2018" t="s">
        <v>8684</v>
      </c>
    </row>
    <row r="2019" spans="1:6" x14ac:dyDescent="0.3">
      <c r="A2019" t="s">
        <v>8677</v>
      </c>
      <c r="B2019" s="149" t="s">
        <v>76</v>
      </c>
      <c r="C2019" t="s">
        <v>8719</v>
      </c>
      <c r="D2019" s="161">
        <v>0.22105263157894739</v>
      </c>
      <c r="E2019" t="s">
        <v>8684</v>
      </c>
    </row>
    <row r="2020" spans="1:6" x14ac:dyDescent="0.3">
      <c r="A2020" t="s">
        <v>8677</v>
      </c>
      <c r="B2020" s="149" t="s">
        <v>76</v>
      </c>
      <c r="C2020" t="s">
        <v>8723</v>
      </c>
      <c r="D2020" s="161">
        <v>0.50526315789473686</v>
      </c>
      <c r="E2020" t="s">
        <v>8684</v>
      </c>
    </row>
    <row r="2021" spans="1:6" x14ac:dyDescent="0.3">
      <c r="A2021" t="s">
        <v>8677</v>
      </c>
      <c r="B2021" s="149" t="s">
        <v>76</v>
      </c>
      <c r="C2021" t="s">
        <v>8738</v>
      </c>
      <c r="D2021" s="161">
        <v>5.2631578947368432E-2</v>
      </c>
      <c r="E2021" t="s">
        <v>8684</v>
      </c>
    </row>
    <row r="2022" spans="1:6" x14ac:dyDescent="0.3">
      <c r="A2022" s="163" t="s">
        <v>8677</v>
      </c>
      <c r="B2022" s="167" t="s">
        <v>113</v>
      </c>
      <c r="C2022" s="163" t="s">
        <v>8734</v>
      </c>
      <c r="D2022" s="177">
        <v>0.17171717171717171</v>
      </c>
      <c r="E2022" s="163" t="s">
        <v>8684</v>
      </c>
      <c r="F2022" s="163"/>
    </row>
    <row r="2023" spans="1:6" x14ac:dyDescent="0.3">
      <c r="A2023" s="163" t="s">
        <v>8677</v>
      </c>
      <c r="B2023" s="167" t="s">
        <v>113</v>
      </c>
      <c r="C2023" s="163" t="s">
        <v>8723</v>
      </c>
      <c r="D2023" s="177">
        <v>0.6767676767676768</v>
      </c>
      <c r="E2023" s="163" t="s">
        <v>8684</v>
      </c>
      <c r="F2023" s="163"/>
    </row>
    <row r="2024" spans="1:6" x14ac:dyDescent="0.3">
      <c r="A2024" s="163" t="s">
        <v>8677</v>
      </c>
      <c r="B2024" s="167" t="s">
        <v>113</v>
      </c>
      <c r="C2024" s="163" t="s">
        <v>8744</v>
      </c>
      <c r="D2024" s="177">
        <v>6.0606060606060608E-2</v>
      </c>
      <c r="E2024" s="163" t="s">
        <v>8684</v>
      </c>
      <c r="F2024" s="163"/>
    </row>
    <row r="2025" spans="1:6" x14ac:dyDescent="0.3">
      <c r="A2025" s="163" t="s">
        <v>8677</v>
      </c>
      <c r="B2025" s="167" t="s">
        <v>113</v>
      </c>
      <c r="C2025" s="163" t="s">
        <v>8727</v>
      </c>
      <c r="D2025" s="177">
        <v>9.0909090909090912E-2</v>
      </c>
      <c r="E2025" s="163" t="s">
        <v>8684</v>
      </c>
      <c r="F2025" s="163" t="s">
        <v>7812</v>
      </c>
    </row>
    <row r="2026" spans="1:6" x14ac:dyDescent="0.3">
      <c r="A2026" t="s">
        <v>8677</v>
      </c>
      <c r="B2026" s="149" t="s">
        <v>8636</v>
      </c>
      <c r="C2026" t="s">
        <v>8736</v>
      </c>
      <c r="D2026" s="161">
        <v>0.1011111111111111</v>
      </c>
      <c r="E2026" t="s">
        <v>8684</v>
      </c>
    </row>
    <row r="2027" spans="1:6" x14ac:dyDescent="0.3">
      <c r="A2027" t="s">
        <v>8677</v>
      </c>
      <c r="B2027" s="149" t="s">
        <v>8636</v>
      </c>
      <c r="C2027" t="s">
        <v>8716</v>
      </c>
      <c r="D2027" s="161">
        <v>0.1011111111111111</v>
      </c>
      <c r="E2027" t="s">
        <v>8684</v>
      </c>
    </row>
    <row r="2028" spans="1:6" x14ac:dyDescent="0.3">
      <c r="A2028" t="s">
        <v>8677</v>
      </c>
      <c r="B2028" s="149" t="s">
        <v>8636</v>
      </c>
      <c r="C2028" t="s">
        <v>8735</v>
      </c>
      <c r="D2028" s="161">
        <v>4.4444444444444453E-2</v>
      </c>
      <c r="E2028" t="s">
        <v>8684</v>
      </c>
    </row>
    <row r="2029" spans="1:6" x14ac:dyDescent="0.3">
      <c r="A2029" t="s">
        <v>8677</v>
      </c>
      <c r="B2029" s="149" t="s">
        <v>8636</v>
      </c>
      <c r="C2029" t="s">
        <v>8710</v>
      </c>
      <c r="D2029" s="161">
        <v>0.1111111111111111</v>
      </c>
      <c r="E2029" t="s">
        <v>8684</v>
      </c>
      <c r="F2029" t="s">
        <v>7812</v>
      </c>
    </row>
    <row r="2030" spans="1:6" x14ac:dyDescent="0.3">
      <c r="A2030" t="s">
        <v>8677</v>
      </c>
      <c r="B2030" s="149" t="s">
        <v>8636</v>
      </c>
      <c r="C2030" t="s">
        <v>8717</v>
      </c>
      <c r="D2030" s="161">
        <v>8.2222222222222252E-2</v>
      </c>
      <c r="E2030" t="s">
        <v>8684</v>
      </c>
    </row>
    <row r="2031" spans="1:6" x14ac:dyDescent="0.3">
      <c r="A2031" t="s">
        <v>8677</v>
      </c>
      <c r="B2031" s="149" t="s">
        <v>8636</v>
      </c>
      <c r="C2031" t="s">
        <v>8731</v>
      </c>
      <c r="D2031" s="161">
        <v>0.31111111111111123</v>
      </c>
      <c r="E2031" t="s">
        <v>8684</v>
      </c>
    </row>
    <row r="2032" spans="1:6" x14ac:dyDescent="0.3">
      <c r="A2032" t="s">
        <v>8677</v>
      </c>
      <c r="B2032" s="149" t="s">
        <v>8636</v>
      </c>
      <c r="C2032" t="s">
        <v>8732</v>
      </c>
      <c r="D2032" s="161">
        <v>0.15555555555555561</v>
      </c>
      <c r="E2032" t="s">
        <v>8684</v>
      </c>
    </row>
    <row r="2033" spans="1:6" x14ac:dyDescent="0.3">
      <c r="A2033" t="s">
        <v>8677</v>
      </c>
      <c r="B2033" s="149" t="s">
        <v>8636</v>
      </c>
      <c r="C2033" t="s">
        <v>8737</v>
      </c>
      <c r="D2033" s="161">
        <v>9.3333333333333338E-2</v>
      </c>
      <c r="E2033" t="s">
        <v>8684</v>
      </c>
    </row>
    <row r="2034" spans="1:6" x14ac:dyDescent="0.3">
      <c r="A2034" s="163" t="s">
        <v>8678</v>
      </c>
      <c r="B2034" s="167" t="s">
        <v>67</v>
      </c>
      <c r="C2034" s="163" t="s">
        <v>8710</v>
      </c>
      <c r="D2034" s="177">
        <v>6.2131919905771472E-2</v>
      </c>
      <c r="E2034" s="163" t="s">
        <v>8684</v>
      </c>
      <c r="F2034" s="163" t="s">
        <v>7812</v>
      </c>
    </row>
    <row r="2035" spans="1:6" x14ac:dyDescent="0.3">
      <c r="A2035" s="163" t="s">
        <v>8678</v>
      </c>
      <c r="B2035" s="167" t="s">
        <v>67</v>
      </c>
      <c r="C2035" s="163" t="s">
        <v>8717</v>
      </c>
      <c r="D2035" s="177">
        <v>6.2131919905771472E-2</v>
      </c>
      <c r="E2035" s="163" t="s">
        <v>8684</v>
      </c>
      <c r="F2035" s="163"/>
    </row>
    <row r="2036" spans="1:6" x14ac:dyDescent="0.3">
      <c r="A2036" s="163" t="s">
        <v>8678</v>
      </c>
      <c r="B2036" s="167" t="s">
        <v>67</v>
      </c>
      <c r="C2036" s="163" t="s">
        <v>8731</v>
      </c>
      <c r="D2036" s="177">
        <v>8.8339222614840951E-2</v>
      </c>
      <c r="E2036" s="163" t="s">
        <v>8684</v>
      </c>
      <c r="F2036" s="163"/>
    </row>
    <row r="2037" spans="1:6" x14ac:dyDescent="0.3">
      <c r="A2037" s="163" t="s">
        <v>8678</v>
      </c>
      <c r="B2037" s="167" t="s">
        <v>67</v>
      </c>
      <c r="C2037" s="163" t="s">
        <v>8715</v>
      </c>
      <c r="D2037" s="177">
        <v>0.78739693757361562</v>
      </c>
      <c r="E2037" s="163" t="s">
        <v>8684</v>
      </c>
      <c r="F2037" s="163"/>
    </row>
    <row r="2038" spans="1:6" x14ac:dyDescent="0.3">
      <c r="A2038" t="s">
        <v>8678</v>
      </c>
      <c r="B2038" s="149" t="s">
        <v>70</v>
      </c>
      <c r="C2038" t="s">
        <v>8716</v>
      </c>
      <c r="D2038" s="161">
        <v>5.4228803837730738E-2</v>
      </c>
      <c r="E2038" t="s">
        <v>8684</v>
      </c>
    </row>
    <row r="2039" spans="1:6" x14ac:dyDescent="0.3">
      <c r="A2039" t="s">
        <v>8678</v>
      </c>
      <c r="B2039" s="149" t="s">
        <v>70</v>
      </c>
      <c r="C2039" t="s">
        <v>8739</v>
      </c>
      <c r="D2039" s="161">
        <v>1.835436437584733E-2</v>
      </c>
      <c r="E2039" t="s">
        <v>8684</v>
      </c>
      <c r="F2039" t="s">
        <v>7812</v>
      </c>
    </row>
    <row r="2040" spans="1:6" x14ac:dyDescent="0.3">
      <c r="A2040" t="s">
        <v>8678</v>
      </c>
      <c r="B2040" s="149" t="s">
        <v>70</v>
      </c>
      <c r="C2040" t="s">
        <v>8717</v>
      </c>
      <c r="D2040" s="161">
        <v>2.9825842110751909E-2</v>
      </c>
      <c r="E2040" t="s">
        <v>8684</v>
      </c>
    </row>
    <row r="2041" spans="1:6" x14ac:dyDescent="0.3">
      <c r="A2041" t="s">
        <v>8678</v>
      </c>
      <c r="B2041" s="149" t="s">
        <v>70</v>
      </c>
      <c r="C2041" t="s">
        <v>8718</v>
      </c>
      <c r="D2041" s="161">
        <v>3.1285848367921573E-2</v>
      </c>
      <c r="E2041" t="s">
        <v>8684</v>
      </c>
      <c r="F2041" t="s">
        <v>7812</v>
      </c>
    </row>
    <row r="2042" spans="1:6" x14ac:dyDescent="0.3">
      <c r="A2042" t="s">
        <v>8678</v>
      </c>
      <c r="B2042" s="149" t="s">
        <v>70</v>
      </c>
      <c r="C2042" t="s">
        <v>8726</v>
      </c>
      <c r="D2042" s="161">
        <v>1.9292939826884979E-2</v>
      </c>
      <c r="E2042" t="s">
        <v>8684</v>
      </c>
    </row>
    <row r="2043" spans="1:6" x14ac:dyDescent="0.3">
      <c r="A2043" t="s">
        <v>8678</v>
      </c>
      <c r="B2043" s="149" t="s">
        <v>70</v>
      </c>
      <c r="C2043" t="s">
        <v>8719</v>
      </c>
      <c r="D2043" s="161">
        <v>0.22692668682865791</v>
      </c>
      <c r="E2043" t="s">
        <v>8684</v>
      </c>
    </row>
    <row r="2044" spans="1:6" x14ac:dyDescent="0.3">
      <c r="A2044" t="s">
        <v>8678</v>
      </c>
      <c r="B2044" s="149" t="s">
        <v>70</v>
      </c>
      <c r="C2044" t="s">
        <v>8720</v>
      </c>
      <c r="D2044" s="161">
        <v>0.20961518406507459</v>
      </c>
      <c r="E2044" t="s">
        <v>8684</v>
      </c>
    </row>
    <row r="2045" spans="1:6" x14ac:dyDescent="0.3">
      <c r="A2045" t="s">
        <v>8678</v>
      </c>
      <c r="B2045" s="149" t="s">
        <v>70</v>
      </c>
      <c r="C2045" t="s">
        <v>8721</v>
      </c>
      <c r="D2045" s="161">
        <v>7.821462091980394E-2</v>
      </c>
      <c r="E2045" t="s">
        <v>8684</v>
      </c>
    </row>
    <row r="2046" spans="1:6" x14ac:dyDescent="0.3">
      <c r="A2046" t="s">
        <v>8678</v>
      </c>
      <c r="B2046" s="149" t="s">
        <v>70</v>
      </c>
      <c r="C2046" t="s">
        <v>8722</v>
      </c>
      <c r="D2046" s="161">
        <v>0.13859630826989261</v>
      </c>
      <c r="E2046" t="s">
        <v>8684</v>
      </c>
    </row>
    <row r="2047" spans="1:6" x14ac:dyDescent="0.3">
      <c r="A2047" t="s">
        <v>8678</v>
      </c>
      <c r="B2047" s="149" t="s">
        <v>70</v>
      </c>
      <c r="C2047" t="s">
        <v>8723</v>
      </c>
      <c r="D2047" s="161">
        <v>2.1795807696318701E-2</v>
      </c>
      <c r="E2047" t="s">
        <v>8684</v>
      </c>
    </row>
    <row r="2048" spans="1:6" x14ac:dyDescent="0.3">
      <c r="A2048" t="s">
        <v>8678</v>
      </c>
      <c r="B2048" s="149" t="s">
        <v>70</v>
      </c>
      <c r="C2048" t="s">
        <v>7909</v>
      </c>
      <c r="D2048" s="161">
        <v>3.910731045990197E-2</v>
      </c>
      <c r="E2048" t="s">
        <v>8684</v>
      </c>
    </row>
    <row r="2049" spans="1:6" x14ac:dyDescent="0.3">
      <c r="A2049" t="s">
        <v>8678</v>
      </c>
      <c r="B2049" s="149" t="s">
        <v>70</v>
      </c>
      <c r="C2049" t="s">
        <v>8724</v>
      </c>
      <c r="D2049" s="161">
        <v>0.1173219313797059</v>
      </c>
      <c r="E2049" t="s">
        <v>8684</v>
      </c>
    </row>
    <row r="2050" spans="1:6" x14ac:dyDescent="0.3">
      <c r="A2050" t="s">
        <v>8678</v>
      </c>
      <c r="B2050" s="149" t="s">
        <v>70</v>
      </c>
      <c r="C2050" t="s">
        <v>8741</v>
      </c>
      <c r="D2050" s="161">
        <v>1.564292418396079E-2</v>
      </c>
      <c r="E2050" t="s">
        <v>8684</v>
      </c>
    </row>
    <row r="2051" spans="1:6" x14ac:dyDescent="0.3">
      <c r="A2051" s="163" t="s">
        <v>8678</v>
      </c>
      <c r="B2051" s="167" t="s">
        <v>73</v>
      </c>
      <c r="C2051" s="163" t="s">
        <v>8735</v>
      </c>
      <c r="D2051" s="177">
        <v>0.17745563609097731</v>
      </c>
      <c r="E2051" s="163" t="s">
        <v>8684</v>
      </c>
      <c r="F2051" s="163"/>
    </row>
    <row r="2052" spans="1:6" x14ac:dyDescent="0.3">
      <c r="A2052" s="163" t="s">
        <v>8678</v>
      </c>
      <c r="B2052" s="167" t="s">
        <v>73</v>
      </c>
      <c r="C2052" s="163" t="s">
        <v>8708</v>
      </c>
      <c r="D2052" s="177">
        <v>0.19945013746563359</v>
      </c>
      <c r="E2052" s="163" t="s">
        <v>8684</v>
      </c>
      <c r="F2052" s="163" t="s">
        <v>7812</v>
      </c>
    </row>
    <row r="2053" spans="1:6" x14ac:dyDescent="0.3">
      <c r="A2053" s="163" t="s">
        <v>8678</v>
      </c>
      <c r="B2053" s="167" t="s">
        <v>73</v>
      </c>
      <c r="C2053" s="163" t="s">
        <v>8710</v>
      </c>
      <c r="D2053" s="177">
        <v>0.27793051737065733</v>
      </c>
      <c r="E2053" s="163" t="s">
        <v>8684</v>
      </c>
      <c r="F2053" s="163" t="s">
        <v>7812</v>
      </c>
    </row>
    <row r="2054" spans="1:6" x14ac:dyDescent="0.3">
      <c r="A2054" s="163" t="s">
        <v>8678</v>
      </c>
      <c r="B2054" s="167" t="s">
        <v>73</v>
      </c>
      <c r="C2054" s="163" t="s">
        <v>8717</v>
      </c>
      <c r="D2054" s="177">
        <v>0.2061984503874032</v>
      </c>
      <c r="E2054" s="163" t="s">
        <v>8684</v>
      </c>
      <c r="F2054" s="163"/>
    </row>
    <row r="2055" spans="1:6" x14ac:dyDescent="0.3">
      <c r="A2055" s="163" t="s">
        <v>8678</v>
      </c>
      <c r="B2055" s="167" t="s">
        <v>73</v>
      </c>
      <c r="C2055" s="163" t="s">
        <v>8712</v>
      </c>
      <c r="D2055" s="177">
        <v>0.13896525868532869</v>
      </c>
      <c r="E2055" s="163" t="s">
        <v>8684</v>
      </c>
      <c r="F2055" s="163"/>
    </row>
    <row r="2056" spans="1:6" x14ac:dyDescent="0.3">
      <c r="A2056" t="s">
        <v>8678</v>
      </c>
      <c r="B2056" s="149" t="s">
        <v>76</v>
      </c>
      <c r="C2056" t="s">
        <v>8734</v>
      </c>
      <c r="D2056" s="161">
        <v>0.25510204081632648</v>
      </c>
      <c r="E2056" t="s">
        <v>8684</v>
      </c>
    </row>
    <row r="2057" spans="1:6" x14ac:dyDescent="0.3">
      <c r="A2057" t="s">
        <v>8678</v>
      </c>
      <c r="B2057" s="149" t="s">
        <v>76</v>
      </c>
      <c r="C2057" t="s">
        <v>8719</v>
      </c>
      <c r="D2057" s="161">
        <v>0.46938775510204078</v>
      </c>
      <c r="E2057" t="s">
        <v>8684</v>
      </c>
    </row>
    <row r="2058" spans="1:6" x14ac:dyDescent="0.3">
      <c r="A2058" t="s">
        <v>8678</v>
      </c>
      <c r="B2058" s="149" t="s">
        <v>76</v>
      </c>
      <c r="C2058" t="s">
        <v>8722</v>
      </c>
      <c r="D2058" s="161">
        <v>0.15306122448979589</v>
      </c>
      <c r="E2058" t="s">
        <v>8684</v>
      </c>
    </row>
    <row r="2059" spans="1:6" x14ac:dyDescent="0.3">
      <c r="A2059" t="s">
        <v>8678</v>
      </c>
      <c r="B2059" s="149" t="s">
        <v>76</v>
      </c>
      <c r="C2059" t="s">
        <v>8723</v>
      </c>
      <c r="D2059" s="161">
        <v>0.1224489795918367</v>
      </c>
      <c r="E2059" t="s">
        <v>8684</v>
      </c>
    </row>
    <row r="2060" spans="1:6" x14ac:dyDescent="0.3">
      <c r="A2060" s="163" t="s">
        <v>8678</v>
      </c>
      <c r="B2060" s="167" t="s">
        <v>113</v>
      </c>
      <c r="C2060" s="163" t="s">
        <v>8734</v>
      </c>
      <c r="D2060" s="177">
        <v>0.29292929292929287</v>
      </c>
      <c r="E2060" s="163" t="s">
        <v>8684</v>
      </c>
      <c r="F2060" s="163"/>
    </row>
    <row r="2061" spans="1:6" x14ac:dyDescent="0.3">
      <c r="A2061" s="163" t="s">
        <v>8678</v>
      </c>
      <c r="B2061" s="167" t="s">
        <v>113</v>
      </c>
      <c r="C2061" s="163" t="s">
        <v>8719</v>
      </c>
      <c r="D2061" s="177">
        <v>0.33333333333333343</v>
      </c>
      <c r="E2061" s="163" t="s">
        <v>8684</v>
      </c>
      <c r="F2061" s="163"/>
    </row>
    <row r="2062" spans="1:6" x14ac:dyDescent="0.3">
      <c r="A2062" s="163" t="s">
        <v>8678</v>
      </c>
      <c r="B2062" s="167" t="s">
        <v>113</v>
      </c>
      <c r="C2062" s="163" t="s">
        <v>8723</v>
      </c>
      <c r="D2062" s="177">
        <v>0.30303030303030298</v>
      </c>
      <c r="E2062" s="163" t="s">
        <v>8684</v>
      </c>
      <c r="F2062" s="163"/>
    </row>
    <row r="2063" spans="1:6" x14ac:dyDescent="0.3">
      <c r="A2063" s="163" t="s">
        <v>8678</v>
      </c>
      <c r="B2063" s="167" t="s">
        <v>113</v>
      </c>
      <c r="C2063" s="163" t="s">
        <v>8727</v>
      </c>
      <c r="D2063" s="177">
        <v>7.0707070707070718E-2</v>
      </c>
      <c r="E2063" s="163" t="s">
        <v>8684</v>
      </c>
      <c r="F2063" s="163" t="s">
        <v>7812</v>
      </c>
    </row>
    <row r="2064" spans="1:6" x14ac:dyDescent="0.3">
      <c r="A2064" t="s">
        <v>8678</v>
      </c>
      <c r="B2064" s="149" t="s">
        <v>8636</v>
      </c>
      <c r="C2064" t="s">
        <v>8736</v>
      </c>
      <c r="D2064" s="161">
        <v>3.8000000000000013E-2</v>
      </c>
      <c r="E2064" t="s">
        <v>8684</v>
      </c>
    </row>
    <row r="2065" spans="1:6" x14ac:dyDescent="0.3">
      <c r="A2065" t="s">
        <v>8678</v>
      </c>
      <c r="B2065" s="149" t="s">
        <v>8636</v>
      </c>
      <c r="C2065" t="s">
        <v>8716</v>
      </c>
      <c r="D2065" s="161">
        <v>3.8000000000000013E-2</v>
      </c>
      <c r="E2065" t="s">
        <v>8684</v>
      </c>
    </row>
    <row r="2066" spans="1:6" x14ac:dyDescent="0.3">
      <c r="A2066" t="s">
        <v>8678</v>
      </c>
      <c r="B2066" s="149" t="s">
        <v>8636</v>
      </c>
      <c r="C2066" t="s">
        <v>8735</v>
      </c>
      <c r="D2066" s="161">
        <v>3.0769230769230771E-2</v>
      </c>
      <c r="E2066" t="s">
        <v>8684</v>
      </c>
    </row>
    <row r="2067" spans="1:6" x14ac:dyDescent="0.3">
      <c r="A2067" t="s">
        <v>8678</v>
      </c>
      <c r="B2067" s="149" t="s">
        <v>8636</v>
      </c>
      <c r="C2067" t="s">
        <v>8710</v>
      </c>
      <c r="D2067" s="161">
        <v>4.6153846153846163E-2</v>
      </c>
      <c r="E2067" t="s">
        <v>8684</v>
      </c>
      <c r="F2067" t="s">
        <v>7812</v>
      </c>
    </row>
    <row r="2068" spans="1:6" x14ac:dyDescent="0.3">
      <c r="A2068" t="s">
        <v>8678</v>
      </c>
      <c r="B2068" s="149" t="s">
        <v>8636</v>
      </c>
      <c r="C2068" t="s">
        <v>8717</v>
      </c>
      <c r="D2068" s="161">
        <v>5.1999999999999998E-2</v>
      </c>
      <c r="E2068" t="s">
        <v>8684</v>
      </c>
    </row>
    <row r="2069" spans="1:6" x14ac:dyDescent="0.3">
      <c r="A2069" t="s">
        <v>8678</v>
      </c>
      <c r="B2069" s="149" t="s">
        <v>8636</v>
      </c>
      <c r="C2069" t="s">
        <v>8731</v>
      </c>
      <c r="D2069" s="161">
        <v>0.11692307692307689</v>
      </c>
      <c r="E2069" t="s">
        <v>8684</v>
      </c>
    </row>
    <row r="2070" spans="1:6" x14ac:dyDescent="0.3">
      <c r="A2070" t="s">
        <v>8678</v>
      </c>
      <c r="B2070" s="149" t="s">
        <v>8636</v>
      </c>
      <c r="C2070" t="s">
        <v>8732</v>
      </c>
      <c r="D2070" s="161">
        <v>5.8461538461538468E-2</v>
      </c>
      <c r="E2070" t="s">
        <v>8684</v>
      </c>
    </row>
    <row r="2071" spans="1:6" x14ac:dyDescent="0.3">
      <c r="A2071" t="s">
        <v>8678</v>
      </c>
      <c r="B2071" s="149" t="s">
        <v>8636</v>
      </c>
      <c r="C2071" t="s">
        <v>8737</v>
      </c>
      <c r="D2071" s="161">
        <v>3.5076923076923068E-2</v>
      </c>
      <c r="E2071" t="s">
        <v>8684</v>
      </c>
    </row>
    <row r="2072" spans="1:6" x14ac:dyDescent="0.3">
      <c r="A2072" t="s">
        <v>8678</v>
      </c>
      <c r="B2072" s="149" t="s">
        <v>8636</v>
      </c>
      <c r="C2072" t="s">
        <v>8715</v>
      </c>
      <c r="D2072" s="161">
        <v>0.58461538461538465</v>
      </c>
      <c r="E2072" t="s">
        <v>8684</v>
      </c>
    </row>
    <row r="2073" spans="1:6" x14ac:dyDescent="0.3">
      <c r="A2073" s="163" t="s">
        <v>8679</v>
      </c>
      <c r="B2073" s="167" t="s">
        <v>67</v>
      </c>
      <c r="C2073" s="163" t="s">
        <v>8717</v>
      </c>
      <c r="D2073" s="177">
        <v>8.1864473168821006E-2</v>
      </c>
      <c r="E2073" s="163" t="s">
        <v>8684</v>
      </c>
      <c r="F2073" s="163"/>
    </row>
    <row r="2074" spans="1:6" x14ac:dyDescent="0.3">
      <c r="A2074" s="163" t="s">
        <v>8679</v>
      </c>
      <c r="B2074" s="167" t="s">
        <v>67</v>
      </c>
      <c r="C2074" s="163" t="s">
        <v>8711</v>
      </c>
      <c r="D2074" s="177">
        <v>8.1864473168821006E-2</v>
      </c>
      <c r="E2074" s="163" t="s">
        <v>8684</v>
      </c>
      <c r="F2074" s="163"/>
    </row>
    <row r="2075" spans="1:6" x14ac:dyDescent="0.3">
      <c r="A2075" s="163" t="s">
        <v>8679</v>
      </c>
      <c r="B2075" s="167" t="s">
        <v>67</v>
      </c>
      <c r="C2075" s="163" t="s">
        <v>8712</v>
      </c>
      <c r="D2075" s="177">
        <v>6.5413239326282818E-2</v>
      </c>
      <c r="E2075" s="163" t="s">
        <v>8684</v>
      </c>
      <c r="F2075" s="163"/>
    </row>
    <row r="2076" spans="1:6" x14ac:dyDescent="0.3">
      <c r="A2076" s="163" t="s">
        <v>8679</v>
      </c>
      <c r="B2076" s="167" t="s">
        <v>67</v>
      </c>
      <c r="C2076" s="163" t="s">
        <v>8731</v>
      </c>
      <c r="D2076" s="177">
        <v>0.1175088131609871</v>
      </c>
      <c r="E2076" s="163" t="s">
        <v>8684</v>
      </c>
      <c r="F2076" s="163"/>
    </row>
    <row r="2077" spans="1:6" x14ac:dyDescent="0.3">
      <c r="A2077" s="163" t="s">
        <v>8679</v>
      </c>
      <c r="B2077" s="167" t="s">
        <v>67</v>
      </c>
      <c r="C2077" s="163" t="s">
        <v>8715</v>
      </c>
      <c r="D2077" s="177">
        <v>0.65334900117508832</v>
      </c>
      <c r="E2077" s="163" t="s">
        <v>8684</v>
      </c>
      <c r="F2077" s="163"/>
    </row>
    <row r="2078" spans="1:6" x14ac:dyDescent="0.3">
      <c r="A2078" t="s">
        <v>8679</v>
      </c>
      <c r="B2078" s="149" t="s">
        <v>70</v>
      </c>
      <c r="C2078" t="s">
        <v>8716</v>
      </c>
      <c r="D2078" s="161">
        <v>0.19387755102040821</v>
      </c>
      <c r="E2078" t="s">
        <v>8684</v>
      </c>
    </row>
    <row r="2079" spans="1:6" x14ac:dyDescent="0.3">
      <c r="A2079" t="s">
        <v>8679</v>
      </c>
      <c r="B2079" s="149" t="s">
        <v>70</v>
      </c>
      <c r="C2079" t="s">
        <v>8726</v>
      </c>
      <c r="D2079" s="161">
        <v>0.16326530612244899</v>
      </c>
      <c r="E2079" t="s">
        <v>8684</v>
      </c>
    </row>
    <row r="2080" spans="1:6" x14ac:dyDescent="0.3">
      <c r="A2080" t="s">
        <v>8679</v>
      </c>
      <c r="B2080" s="149" t="s">
        <v>70</v>
      </c>
      <c r="C2080" t="s">
        <v>8722</v>
      </c>
      <c r="D2080" s="161">
        <v>0.41836734693877548</v>
      </c>
      <c r="E2080" t="s">
        <v>8684</v>
      </c>
    </row>
    <row r="2081" spans="1:6" x14ac:dyDescent="0.3">
      <c r="A2081" t="s">
        <v>8679</v>
      </c>
      <c r="B2081" s="149" t="s">
        <v>70</v>
      </c>
      <c r="C2081" t="s">
        <v>8723</v>
      </c>
      <c r="D2081" s="161">
        <v>0.22448979591836729</v>
      </c>
      <c r="E2081" t="s">
        <v>8684</v>
      </c>
    </row>
    <row r="2082" spans="1:6" x14ac:dyDescent="0.3">
      <c r="A2082" s="163" t="s">
        <v>8679</v>
      </c>
      <c r="B2082" s="167" t="s">
        <v>73</v>
      </c>
      <c r="C2082" s="163" t="s">
        <v>8735</v>
      </c>
      <c r="D2082" s="177">
        <v>0.15746606334841631</v>
      </c>
      <c r="E2082" s="163" t="s">
        <v>8684</v>
      </c>
      <c r="F2082" s="163"/>
    </row>
    <row r="2083" spans="1:6" x14ac:dyDescent="0.3">
      <c r="A2083" s="163" t="s">
        <v>8679</v>
      </c>
      <c r="B2083" s="167" t="s">
        <v>73</v>
      </c>
      <c r="C2083" s="163" t="s">
        <v>8708</v>
      </c>
      <c r="D2083" s="177">
        <v>0.16078431372549021</v>
      </c>
      <c r="E2083" s="163" t="s">
        <v>8684</v>
      </c>
      <c r="F2083" s="163" t="s">
        <v>7812</v>
      </c>
    </row>
    <row r="2084" spans="1:6" x14ac:dyDescent="0.3">
      <c r="A2084" s="163" t="s">
        <v>8679</v>
      </c>
      <c r="B2084" s="167" t="s">
        <v>73</v>
      </c>
      <c r="C2084" s="163" t="s">
        <v>8710</v>
      </c>
      <c r="D2084" s="177">
        <v>0.2277526395173454</v>
      </c>
      <c r="E2084" s="163" t="s">
        <v>8684</v>
      </c>
      <c r="F2084" s="163" t="s">
        <v>7812</v>
      </c>
    </row>
    <row r="2085" spans="1:6" x14ac:dyDescent="0.3">
      <c r="A2085" s="163" t="s">
        <v>8679</v>
      </c>
      <c r="B2085" s="167" t="s">
        <v>73</v>
      </c>
      <c r="C2085" s="163" t="s">
        <v>8717</v>
      </c>
      <c r="D2085" s="177">
        <v>0.19276018099547509</v>
      </c>
      <c r="E2085" s="163" t="s">
        <v>8684</v>
      </c>
      <c r="F2085" s="163"/>
    </row>
    <row r="2086" spans="1:6" x14ac:dyDescent="0.3">
      <c r="A2086" s="163" t="s">
        <v>8679</v>
      </c>
      <c r="B2086" s="167" t="s">
        <v>73</v>
      </c>
      <c r="C2086" s="163" t="s">
        <v>8711</v>
      </c>
      <c r="D2086" s="177">
        <v>0.1004524886877828</v>
      </c>
      <c r="E2086" s="163" t="s">
        <v>8684</v>
      </c>
      <c r="F2086" s="163"/>
    </row>
    <row r="2087" spans="1:6" x14ac:dyDescent="0.3">
      <c r="A2087" s="163" t="s">
        <v>8679</v>
      </c>
      <c r="B2087" s="167" t="s">
        <v>73</v>
      </c>
      <c r="C2087" s="163" t="s">
        <v>8712</v>
      </c>
      <c r="D2087" s="177">
        <v>0.16078431372549021</v>
      </c>
      <c r="E2087" s="163" t="s">
        <v>8684</v>
      </c>
      <c r="F2087" s="163"/>
    </row>
    <row r="2088" spans="1:6" x14ac:dyDescent="0.3">
      <c r="A2088" t="s">
        <v>8679</v>
      </c>
      <c r="B2088" s="149" t="s">
        <v>76</v>
      </c>
      <c r="C2088" t="s">
        <v>8734</v>
      </c>
      <c r="D2088" s="161">
        <v>0.25510204081632648</v>
      </c>
      <c r="E2088" t="s">
        <v>8684</v>
      </c>
    </row>
    <row r="2089" spans="1:6" x14ac:dyDescent="0.3">
      <c r="A2089" t="s">
        <v>8679</v>
      </c>
      <c r="B2089" s="149" t="s">
        <v>76</v>
      </c>
      <c r="C2089" t="s">
        <v>8725</v>
      </c>
      <c r="D2089" s="161">
        <v>5.1020408163265307E-2</v>
      </c>
      <c r="E2089" t="s">
        <v>8684</v>
      </c>
    </row>
    <row r="2090" spans="1:6" x14ac:dyDescent="0.3">
      <c r="A2090" t="s">
        <v>8679</v>
      </c>
      <c r="B2090" s="149" t="s">
        <v>76</v>
      </c>
      <c r="C2090" t="s">
        <v>8719</v>
      </c>
      <c r="D2090" s="161">
        <v>0.30612244897959179</v>
      </c>
      <c r="E2090" t="s">
        <v>8684</v>
      </c>
    </row>
    <row r="2091" spans="1:6" x14ac:dyDescent="0.3">
      <c r="A2091" t="s">
        <v>8679</v>
      </c>
      <c r="B2091" s="149" t="s">
        <v>76</v>
      </c>
      <c r="C2091" t="s">
        <v>8723</v>
      </c>
      <c r="D2091" s="161">
        <v>0.38775510204081631</v>
      </c>
      <c r="E2091" t="s">
        <v>8684</v>
      </c>
    </row>
    <row r="2092" spans="1:6" x14ac:dyDescent="0.3">
      <c r="A2092" s="163" t="s">
        <v>8679</v>
      </c>
      <c r="B2092" s="167" t="s">
        <v>113</v>
      </c>
      <c r="C2092" s="163" t="s">
        <v>8725</v>
      </c>
      <c r="D2092" s="177">
        <v>8.0808080808080815E-2</v>
      </c>
      <c r="E2092" s="163" t="s">
        <v>8684</v>
      </c>
      <c r="F2092" s="163"/>
    </row>
    <row r="2093" spans="1:6" x14ac:dyDescent="0.3">
      <c r="A2093" s="163" t="s">
        <v>8679</v>
      </c>
      <c r="B2093" s="167" t="s">
        <v>113</v>
      </c>
      <c r="C2093" s="163" t="s">
        <v>8718</v>
      </c>
      <c r="D2093" s="177">
        <v>6.0606060606060608E-2</v>
      </c>
      <c r="E2093" s="163" t="s">
        <v>8684</v>
      </c>
      <c r="F2093" s="163" t="s">
        <v>7812</v>
      </c>
    </row>
    <row r="2094" spans="1:6" x14ac:dyDescent="0.3">
      <c r="A2094" s="163" t="s">
        <v>8679</v>
      </c>
      <c r="B2094" s="167" t="s">
        <v>113</v>
      </c>
      <c r="C2094" s="163" t="s">
        <v>8726</v>
      </c>
      <c r="D2094" s="177">
        <v>0.28282828282828287</v>
      </c>
      <c r="E2094" s="163" t="s">
        <v>8684</v>
      </c>
      <c r="F2094" s="163"/>
    </row>
    <row r="2095" spans="1:6" x14ac:dyDescent="0.3">
      <c r="A2095" s="163" t="s">
        <v>8679</v>
      </c>
      <c r="B2095" s="167" t="s">
        <v>113</v>
      </c>
      <c r="C2095" s="163" t="s">
        <v>8723</v>
      </c>
      <c r="D2095" s="177">
        <v>0.50505050505050508</v>
      </c>
      <c r="E2095" s="163" t="s">
        <v>8684</v>
      </c>
      <c r="F2095" s="163"/>
    </row>
    <row r="2096" spans="1:6" x14ac:dyDescent="0.3">
      <c r="A2096" s="163" t="s">
        <v>8679</v>
      </c>
      <c r="B2096" s="167" t="s">
        <v>113</v>
      </c>
      <c r="C2096" s="163" t="s">
        <v>8727</v>
      </c>
      <c r="D2096" s="177">
        <v>7.0707070707070718E-2</v>
      </c>
      <c r="E2096" s="163" t="s">
        <v>8684</v>
      </c>
      <c r="F2096" s="163" t="s">
        <v>7812</v>
      </c>
    </row>
    <row r="2097" spans="1:6" x14ac:dyDescent="0.3">
      <c r="A2097" t="s">
        <v>8679</v>
      </c>
      <c r="B2097" s="149" t="s">
        <v>8636</v>
      </c>
      <c r="C2097" t="s">
        <v>8736</v>
      </c>
      <c r="D2097" s="161">
        <v>4.642857142857143E-2</v>
      </c>
      <c r="E2097" t="s">
        <v>8684</v>
      </c>
    </row>
    <row r="2098" spans="1:6" x14ac:dyDescent="0.3">
      <c r="A2098" t="s">
        <v>8679</v>
      </c>
      <c r="B2098" s="149" t="s">
        <v>8636</v>
      </c>
      <c r="C2098" t="s">
        <v>8716</v>
      </c>
      <c r="D2098" s="161">
        <v>4.642857142857143E-2</v>
      </c>
      <c r="E2098" t="s">
        <v>8684</v>
      </c>
    </row>
    <row r="2099" spans="1:6" x14ac:dyDescent="0.3">
      <c r="A2099" t="s">
        <v>8679</v>
      </c>
      <c r="B2099" s="149" t="s">
        <v>8636</v>
      </c>
      <c r="C2099" t="s">
        <v>8717</v>
      </c>
      <c r="D2099" s="161">
        <v>6.6666666666666666E-2</v>
      </c>
      <c r="E2099" t="s">
        <v>8684</v>
      </c>
    </row>
    <row r="2100" spans="1:6" x14ac:dyDescent="0.3">
      <c r="A2100" t="s">
        <v>8679</v>
      </c>
      <c r="B2100" s="149" t="s">
        <v>8636</v>
      </c>
      <c r="C2100" t="s">
        <v>8711</v>
      </c>
      <c r="D2100" s="161">
        <v>5.9523809523809527E-2</v>
      </c>
      <c r="E2100" t="s">
        <v>8684</v>
      </c>
    </row>
    <row r="2101" spans="1:6" x14ac:dyDescent="0.3">
      <c r="A2101" t="s">
        <v>8679</v>
      </c>
      <c r="B2101" s="149" t="s">
        <v>8636</v>
      </c>
      <c r="C2101" t="s">
        <v>8712</v>
      </c>
      <c r="D2101" s="161">
        <v>4.761904761904763E-2</v>
      </c>
      <c r="E2101" t="s">
        <v>8684</v>
      </c>
    </row>
    <row r="2102" spans="1:6" x14ac:dyDescent="0.3">
      <c r="A2102" t="s">
        <v>8679</v>
      </c>
      <c r="B2102" s="149" t="s">
        <v>8636</v>
      </c>
      <c r="C2102" t="s">
        <v>8731</v>
      </c>
      <c r="D2102" s="161">
        <v>0.1428571428571429</v>
      </c>
      <c r="E2102" t="s">
        <v>8684</v>
      </c>
    </row>
    <row r="2103" spans="1:6" x14ac:dyDescent="0.3">
      <c r="A2103" t="s">
        <v>8679</v>
      </c>
      <c r="B2103" s="149" t="s">
        <v>8636</v>
      </c>
      <c r="C2103" t="s">
        <v>8732</v>
      </c>
      <c r="D2103" s="161">
        <v>7.1428571428571452E-2</v>
      </c>
      <c r="E2103" t="s">
        <v>8684</v>
      </c>
    </row>
    <row r="2104" spans="1:6" x14ac:dyDescent="0.3">
      <c r="A2104" t="s">
        <v>8679</v>
      </c>
      <c r="B2104" s="149" t="s">
        <v>8636</v>
      </c>
      <c r="C2104" t="s">
        <v>8737</v>
      </c>
      <c r="D2104" s="161">
        <v>4.2857142857142871E-2</v>
      </c>
      <c r="E2104" t="s">
        <v>8684</v>
      </c>
    </row>
    <row r="2105" spans="1:6" x14ac:dyDescent="0.3">
      <c r="A2105" t="s">
        <v>8679</v>
      </c>
      <c r="B2105" s="149" t="s">
        <v>8636</v>
      </c>
      <c r="C2105" t="s">
        <v>8715</v>
      </c>
      <c r="D2105" s="161">
        <v>0.47619047619047628</v>
      </c>
      <c r="E2105" t="s">
        <v>8684</v>
      </c>
    </row>
    <row r="2106" spans="1:6" x14ac:dyDescent="0.3">
      <c r="A2106" s="163" t="s">
        <v>8311</v>
      </c>
      <c r="B2106" s="167" t="s">
        <v>67</v>
      </c>
      <c r="C2106" s="163" t="s">
        <v>8728</v>
      </c>
      <c r="D2106" s="177">
        <v>0.13926067558954749</v>
      </c>
      <c r="E2106" s="163" t="s">
        <v>8684</v>
      </c>
      <c r="F2106" s="163" t="s">
        <v>7812</v>
      </c>
    </row>
    <row r="2107" spans="1:6" x14ac:dyDescent="0.3">
      <c r="A2107" s="163" t="s">
        <v>8311</v>
      </c>
      <c r="B2107" s="167" t="s">
        <v>67</v>
      </c>
      <c r="C2107" s="163" t="s">
        <v>8742</v>
      </c>
      <c r="D2107" s="177">
        <v>0.1591247078818781</v>
      </c>
      <c r="E2107" s="163" t="s">
        <v>8684</v>
      </c>
      <c r="F2107" s="163" t="s">
        <v>7812</v>
      </c>
    </row>
    <row r="2108" spans="1:6" x14ac:dyDescent="0.3">
      <c r="A2108" s="163" t="s">
        <v>8311</v>
      </c>
      <c r="B2108" s="167" t="s">
        <v>67</v>
      </c>
      <c r="C2108" s="163" t="s">
        <v>8708</v>
      </c>
      <c r="D2108" s="177">
        <v>3.0486509454004669E-2</v>
      </c>
      <c r="E2108" s="163" t="s">
        <v>8684</v>
      </c>
      <c r="F2108" s="163" t="s">
        <v>7812</v>
      </c>
    </row>
    <row r="2109" spans="1:6" x14ac:dyDescent="0.3">
      <c r="A2109" s="163" t="s">
        <v>8311</v>
      </c>
      <c r="B2109" s="167" t="s">
        <v>67</v>
      </c>
      <c r="C2109" s="163" t="s">
        <v>8729</v>
      </c>
      <c r="D2109" s="177">
        <v>0.1005948587210538</v>
      </c>
      <c r="E2109" s="163" t="s">
        <v>8684</v>
      </c>
      <c r="F2109" s="163" t="s">
        <v>7812</v>
      </c>
    </row>
    <row r="2110" spans="1:6" x14ac:dyDescent="0.3">
      <c r="A2110" s="163" t="s">
        <v>8311</v>
      </c>
      <c r="B2110" s="167" t="s">
        <v>67</v>
      </c>
      <c r="C2110" s="163" t="s">
        <v>8710</v>
      </c>
      <c r="D2110" s="177">
        <v>7.1383046526449959E-2</v>
      </c>
      <c r="E2110" s="163" t="s">
        <v>8684</v>
      </c>
      <c r="F2110" s="163" t="s">
        <v>7812</v>
      </c>
    </row>
    <row r="2111" spans="1:6" x14ac:dyDescent="0.3">
      <c r="A2111" s="163" t="s">
        <v>8311</v>
      </c>
      <c r="B2111" s="167" t="s">
        <v>67</v>
      </c>
      <c r="C2111" s="163" t="s">
        <v>8711</v>
      </c>
      <c r="D2111" s="177">
        <v>6.2566390482260453E-2</v>
      </c>
      <c r="E2111" s="163" t="s">
        <v>8684</v>
      </c>
      <c r="F2111" s="163"/>
    </row>
    <row r="2112" spans="1:6" x14ac:dyDescent="0.3">
      <c r="A2112" s="163" t="s">
        <v>8311</v>
      </c>
      <c r="B2112" s="167" t="s">
        <v>67</v>
      </c>
      <c r="C2112" s="163" t="s">
        <v>8712</v>
      </c>
      <c r="D2112" s="177">
        <v>4.0046738899511367E-2</v>
      </c>
      <c r="E2112" s="163" t="s">
        <v>8684</v>
      </c>
      <c r="F2112" s="163"/>
    </row>
    <row r="2113" spans="1:6" x14ac:dyDescent="0.3">
      <c r="A2113" s="163" t="s">
        <v>8311</v>
      </c>
      <c r="B2113" s="167" t="s">
        <v>67</v>
      </c>
      <c r="C2113" s="163" t="s">
        <v>8713</v>
      </c>
      <c r="D2113" s="177">
        <v>4.0046738899511367E-2</v>
      </c>
      <c r="E2113" s="163" t="s">
        <v>8684</v>
      </c>
      <c r="F2113" s="163"/>
    </row>
    <row r="2114" spans="1:6" x14ac:dyDescent="0.3">
      <c r="A2114" s="163" t="s">
        <v>8311</v>
      </c>
      <c r="B2114" s="167" t="s">
        <v>67</v>
      </c>
      <c r="C2114" s="163" t="s">
        <v>7909</v>
      </c>
      <c r="D2114" s="177">
        <v>4.5357977480348408E-2</v>
      </c>
      <c r="E2114" s="163" t="s">
        <v>8684</v>
      </c>
      <c r="F2114" s="163"/>
    </row>
    <row r="2115" spans="1:6" x14ac:dyDescent="0.3">
      <c r="A2115" s="163" t="s">
        <v>8311</v>
      </c>
      <c r="B2115" s="167" t="s">
        <v>67</v>
      </c>
      <c r="C2115" s="163" t="s">
        <v>8733</v>
      </c>
      <c r="D2115" s="177">
        <v>3.8559592096876989E-2</v>
      </c>
      <c r="E2115" s="163" t="s">
        <v>8684</v>
      </c>
      <c r="F2115" s="163"/>
    </row>
    <row r="2116" spans="1:6" x14ac:dyDescent="0.3">
      <c r="A2116" s="163" t="s">
        <v>8311</v>
      </c>
      <c r="B2116" s="167" t="s">
        <v>67</v>
      </c>
      <c r="C2116" s="163" t="s">
        <v>8714</v>
      </c>
      <c r="D2116" s="177">
        <v>0.21839813044401951</v>
      </c>
      <c r="E2116" s="163" t="s">
        <v>8684</v>
      </c>
      <c r="F2116" s="163"/>
    </row>
    <row r="2117" spans="1:6" x14ac:dyDescent="0.3">
      <c r="A2117" s="163" t="s">
        <v>8311</v>
      </c>
      <c r="B2117" s="167" t="s">
        <v>67</v>
      </c>
      <c r="C2117" s="163" t="s">
        <v>8715</v>
      </c>
      <c r="D2117" s="177">
        <v>5.3962183981304437E-2</v>
      </c>
      <c r="E2117" s="163" t="s">
        <v>8684</v>
      </c>
      <c r="F2117" s="163"/>
    </row>
    <row r="2118" spans="1:6" x14ac:dyDescent="0.3">
      <c r="A2118" t="s">
        <v>8311</v>
      </c>
      <c r="B2118" s="149" t="s">
        <v>70</v>
      </c>
      <c r="C2118" t="s">
        <v>8725</v>
      </c>
      <c r="D2118" s="161">
        <v>0.1020408163265306</v>
      </c>
      <c r="E2118" t="s">
        <v>8684</v>
      </c>
    </row>
    <row r="2119" spans="1:6" x14ac:dyDescent="0.3">
      <c r="A2119" t="s">
        <v>8311</v>
      </c>
      <c r="B2119" s="149" t="s">
        <v>70</v>
      </c>
      <c r="C2119" t="s">
        <v>8716</v>
      </c>
      <c r="D2119" s="161">
        <v>0.2040816326530612</v>
      </c>
      <c r="E2119" t="s">
        <v>8684</v>
      </c>
    </row>
    <row r="2120" spans="1:6" x14ac:dyDescent="0.3">
      <c r="A2120" t="s">
        <v>8311</v>
      </c>
      <c r="B2120" s="149" t="s">
        <v>70</v>
      </c>
      <c r="C2120" t="s">
        <v>8717</v>
      </c>
      <c r="D2120" s="161">
        <v>5.1020408163265307E-2</v>
      </c>
      <c r="E2120" t="s">
        <v>8684</v>
      </c>
    </row>
    <row r="2121" spans="1:6" x14ac:dyDescent="0.3">
      <c r="A2121" t="s">
        <v>8311</v>
      </c>
      <c r="B2121" s="149" t="s">
        <v>70</v>
      </c>
      <c r="C2121" t="s">
        <v>8726</v>
      </c>
      <c r="D2121" s="161">
        <v>0.15306122448979589</v>
      </c>
      <c r="E2121" t="s">
        <v>8684</v>
      </c>
    </row>
    <row r="2122" spans="1:6" x14ac:dyDescent="0.3">
      <c r="A2122" t="s">
        <v>8311</v>
      </c>
      <c r="B2122" s="149" t="s">
        <v>70</v>
      </c>
      <c r="C2122" t="s">
        <v>8719</v>
      </c>
      <c r="D2122" s="161">
        <v>0.24489795918367349</v>
      </c>
      <c r="E2122" t="s">
        <v>8684</v>
      </c>
    </row>
    <row r="2123" spans="1:6" x14ac:dyDescent="0.3">
      <c r="A2123" t="s">
        <v>8311</v>
      </c>
      <c r="B2123" s="149" t="s">
        <v>70</v>
      </c>
      <c r="C2123" t="s">
        <v>8723</v>
      </c>
      <c r="D2123" s="161">
        <v>0.15306122448979589</v>
      </c>
      <c r="E2123" t="s">
        <v>8684</v>
      </c>
    </row>
    <row r="2124" spans="1:6" x14ac:dyDescent="0.3">
      <c r="A2124" t="s">
        <v>8311</v>
      </c>
      <c r="B2124" s="149" t="s">
        <v>70</v>
      </c>
      <c r="C2124" t="s">
        <v>8744</v>
      </c>
      <c r="D2124" s="161">
        <v>4.0816326530612249E-2</v>
      </c>
      <c r="E2124" t="s">
        <v>8684</v>
      </c>
    </row>
    <row r="2125" spans="1:6" x14ac:dyDescent="0.3">
      <c r="A2125" t="s">
        <v>8311</v>
      </c>
      <c r="B2125" s="149" t="s">
        <v>70</v>
      </c>
      <c r="C2125" t="s">
        <v>7909</v>
      </c>
      <c r="D2125" s="161">
        <v>5.1020408163265307E-2</v>
      </c>
      <c r="E2125" t="s">
        <v>8684</v>
      </c>
    </row>
    <row r="2126" spans="1:6" x14ac:dyDescent="0.3">
      <c r="A2126" s="163" t="s">
        <v>8311</v>
      </c>
      <c r="B2126" s="167" t="s">
        <v>73</v>
      </c>
      <c r="C2126" s="163" t="s">
        <v>8728</v>
      </c>
      <c r="D2126" s="177">
        <v>0.15198329853862211</v>
      </c>
      <c r="E2126" s="163" t="s">
        <v>8684</v>
      </c>
      <c r="F2126" s="163" t="s">
        <v>7812</v>
      </c>
    </row>
    <row r="2127" spans="1:6" x14ac:dyDescent="0.3">
      <c r="A2127" s="163" t="s">
        <v>8311</v>
      </c>
      <c r="B2127" s="167" t="s">
        <v>73</v>
      </c>
      <c r="C2127" s="163" t="s">
        <v>8742</v>
      </c>
      <c r="D2127" s="177">
        <v>0.17379958246346561</v>
      </c>
      <c r="E2127" s="163" t="s">
        <v>8684</v>
      </c>
      <c r="F2127" s="163" t="s">
        <v>7812</v>
      </c>
    </row>
    <row r="2128" spans="1:6" x14ac:dyDescent="0.3">
      <c r="A2128" s="163" t="s">
        <v>8311</v>
      </c>
      <c r="B2128" s="167" t="s">
        <v>73</v>
      </c>
      <c r="C2128" s="163" t="s">
        <v>8708</v>
      </c>
      <c r="D2128" s="177">
        <v>3.3298538622129427E-2</v>
      </c>
      <c r="E2128" s="163" t="s">
        <v>8684</v>
      </c>
      <c r="F2128" s="163" t="s">
        <v>7812</v>
      </c>
    </row>
    <row r="2129" spans="1:6" x14ac:dyDescent="0.3">
      <c r="A2129" s="163" t="s">
        <v>8311</v>
      </c>
      <c r="B2129" s="167" t="s">
        <v>73</v>
      </c>
      <c r="C2129" s="163" t="s">
        <v>8729</v>
      </c>
      <c r="D2129" s="177">
        <v>0.10981210855949899</v>
      </c>
      <c r="E2129" s="163" t="s">
        <v>8684</v>
      </c>
      <c r="F2129" s="163" t="s">
        <v>7812</v>
      </c>
    </row>
    <row r="2130" spans="1:6" x14ac:dyDescent="0.3">
      <c r="A2130" s="163" t="s">
        <v>8311</v>
      </c>
      <c r="B2130" s="167" t="s">
        <v>73</v>
      </c>
      <c r="C2130" s="163" t="s">
        <v>8710</v>
      </c>
      <c r="D2130" s="177">
        <v>7.7974947807933195E-2</v>
      </c>
      <c r="E2130" s="163" t="s">
        <v>8684</v>
      </c>
      <c r="F2130" s="163" t="s">
        <v>7812</v>
      </c>
    </row>
    <row r="2131" spans="1:6" x14ac:dyDescent="0.3">
      <c r="A2131" s="163" t="s">
        <v>8311</v>
      </c>
      <c r="B2131" s="167" t="s">
        <v>73</v>
      </c>
      <c r="C2131" s="163" t="s">
        <v>8711</v>
      </c>
      <c r="D2131" s="177">
        <v>6.8267223382045925E-2</v>
      </c>
      <c r="E2131" s="163" t="s">
        <v>8684</v>
      </c>
      <c r="F2131" s="163"/>
    </row>
    <row r="2132" spans="1:6" x14ac:dyDescent="0.3">
      <c r="A2132" s="163" t="s">
        <v>8311</v>
      </c>
      <c r="B2132" s="167" t="s">
        <v>73</v>
      </c>
      <c r="C2132" s="163" t="s">
        <v>8712</v>
      </c>
      <c r="D2132" s="177">
        <v>4.373695198329855E-2</v>
      </c>
      <c r="E2132" s="163" t="s">
        <v>8684</v>
      </c>
      <c r="F2132" s="163"/>
    </row>
    <row r="2133" spans="1:6" x14ac:dyDescent="0.3">
      <c r="A2133" s="163" t="s">
        <v>8311</v>
      </c>
      <c r="B2133" s="167" t="s">
        <v>73</v>
      </c>
      <c r="C2133" s="163" t="s">
        <v>8713</v>
      </c>
      <c r="D2133" s="177">
        <v>4.373695198329855E-2</v>
      </c>
      <c r="E2133" s="163" t="s">
        <v>8684</v>
      </c>
      <c r="F2133" s="163"/>
    </row>
    <row r="2134" spans="1:6" x14ac:dyDescent="0.3">
      <c r="A2134" s="163" t="s">
        <v>8311</v>
      </c>
      <c r="B2134" s="167" t="s">
        <v>73</v>
      </c>
      <c r="C2134" s="163" t="s">
        <v>8714</v>
      </c>
      <c r="D2134" s="177">
        <v>0.238517745302714</v>
      </c>
      <c r="E2134" s="163" t="s">
        <v>8684</v>
      </c>
      <c r="F2134" s="163"/>
    </row>
    <row r="2135" spans="1:6" x14ac:dyDescent="0.3">
      <c r="A2135" s="163" t="s">
        <v>8311</v>
      </c>
      <c r="B2135" s="167" t="s">
        <v>73</v>
      </c>
      <c r="C2135" s="163" t="s">
        <v>8715</v>
      </c>
      <c r="D2135" s="177">
        <v>5.8872651356993738E-2</v>
      </c>
      <c r="E2135" s="163" t="s">
        <v>8684</v>
      </c>
      <c r="F2135" s="163"/>
    </row>
    <row r="2136" spans="1:6" x14ac:dyDescent="0.3">
      <c r="A2136" t="s">
        <v>8311</v>
      </c>
      <c r="B2136" s="149" t="s">
        <v>76</v>
      </c>
      <c r="C2136" t="s">
        <v>8716</v>
      </c>
      <c r="D2136" s="161">
        <v>0.14736842105263159</v>
      </c>
      <c r="E2136" t="s">
        <v>8684</v>
      </c>
    </row>
    <row r="2137" spans="1:6" x14ac:dyDescent="0.3">
      <c r="A2137" t="s">
        <v>8311</v>
      </c>
      <c r="B2137" s="149" t="s">
        <v>76</v>
      </c>
      <c r="C2137" t="s">
        <v>8718</v>
      </c>
      <c r="D2137" s="161">
        <v>3.1578947368421047E-2</v>
      </c>
      <c r="E2137" t="s">
        <v>8684</v>
      </c>
      <c r="F2137" t="s">
        <v>7812</v>
      </c>
    </row>
    <row r="2138" spans="1:6" x14ac:dyDescent="0.3">
      <c r="A2138" t="s">
        <v>8311</v>
      </c>
      <c r="B2138" s="149" t="s">
        <v>76</v>
      </c>
      <c r="C2138" t="s">
        <v>8726</v>
      </c>
      <c r="D2138" s="161">
        <v>0.10526315789473691</v>
      </c>
      <c r="E2138" t="s">
        <v>8684</v>
      </c>
    </row>
    <row r="2139" spans="1:6" x14ac:dyDescent="0.3">
      <c r="A2139" t="s">
        <v>8311</v>
      </c>
      <c r="B2139" s="149" t="s">
        <v>76</v>
      </c>
      <c r="C2139" t="s">
        <v>8719</v>
      </c>
      <c r="D2139" s="161">
        <v>0.1157894736842105</v>
      </c>
      <c r="E2139" t="s">
        <v>8684</v>
      </c>
    </row>
    <row r="2140" spans="1:6" x14ac:dyDescent="0.3">
      <c r="A2140" t="s">
        <v>8311</v>
      </c>
      <c r="B2140" s="149" t="s">
        <v>76</v>
      </c>
      <c r="C2140" t="s">
        <v>8723</v>
      </c>
      <c r="D2140" s="161">
        <v>0.6</v>
      </c>
      <c r="E2140" t="s">
        <v>8684</v>
      </c>
    </row>
    <row r="2141" spans="1:6" x14ac:dyDescent="0.3">
      <c r="A2141" s="163" t="s">
        <v>8311</v>
      </c>
      <c r="B2141" s="167" t="s">
        <v>113</v>
      </c>
      <c r="C2141" s="163" t="s">
        <v>8734</v>
      </c>
      <c r="D2141" s="177">
        <v>0.22916666666666671</v>
      </c>
      <c r="E2141" s="163" t="s">
        <v>8684</v>
      </c>
      <c r="F2141" s="163"/>
    </row>
    <row r="2142" spans="1:6" x14ac:dyDescent="0.3">
      <c r="A2142" s="163" t="s">
        <v>8311</v>
      </c>
      <c r="B2142" s="167" t="s">
        <v>113</v>
      </c>
      <c r="C2142" s="163" t="s">
        <v>8719</v>
      </c>
      <c r="D2142" s="177">
        <v>0.64583333333333337</v>
      </c>
      <c r="E2142" s="163" t="s">
        <v>8684</v>
      </c>
      <c r="F2142" s="163"/>
    </row>
    <row r="2143" spans="1:6" x14ac:dyDescent="0.3">
      <c r="A2143" s="163" t="s">
        <v>8311</v>
      </c>
      <c r="B2143" s="167" t="s">
        <v>113</v>
      </c>
      <c r="C2143" s="163" t="s">
        <v>8727</v>
      </c>
      <c r="D2143" s="177">
        <v>7.2916666666666671E-2</v>
      </c>
      <c r="E2143" s="163" t="s">
        <v>8684</v>
      </c>
      <c r="F2143" s="163" t="s">
        <v>7812</v>
      </c>
    </row>
    <row r="2144" spans="1:6" x14ac:dyDescent="0.3">
      <c r="A2144" s="163" t="s">
        <v>8311</v>
      </c>
      <c r="B2144" s="167" t="s">
        <v>113</v>
      </c>
      <c r="C2144" s="163" t="s">
        <v>8743</v>
      </c>
      <c r="D2144" s="177">
        <v>5.2083333333333343E-2</v>
      </c>
      <c r="E2144" s="163" t="s">
        <v>8684</v>
      </c>
      <c r="F2144" s="163"/>
    </row>
    <row r="2145" spans="1:6" x14ac:dyDescent="0.3">
      <c r="A2145" t="s">
        <v>8311</v>
      </c>
      <c r="B2145" s="149" t="s">
        <v>8636</v>
      </c>
      <c r="C2145" t="s">
        <v>8728</v>
      </c>
      <c r="D2145" s="161">
        <v>0.13926067558954749</v>
      </c>
      <c r="E2145" t="s">
        <v>8684</v>
      </c>
      <c r="F2145" t="s">
        <v>7812</v>
      </c>
    </row>
    <row r="2146" spans="1:6" x14ac:dyDescent="0.3">
      <c r="A2146" t="s">
        <v>8311</v>
      </c>
      <c r="B2146" s="149" t="s">
        <v>8636</v>
      </c>
      <c r="C2146" t="s">
        <v>8742</v>
      </c>
      <c r="D2146" s="161">
        <v>0.1591247078818781</v>
      </c>
      <c r="E2146" t="s">
        <v>8684</v>
      </c>
      <c r="F2146" t="s">
        <v>7812</v>
      </c>
    </row>
    <row r="2147" spans="1:6" x14ac:dyDescent="0.3">
      <c r="A2147" t="s">
        <v>8311</v>
      </c>
      <c r="B2147" s="149" t="s">
        <v>8636</v>
      </c>
      <c r="C2147" t="s">
        <v>8708</v>
      </c>
      <c r="D2147" s="161">
        <v>3.0486509454004669E-2</v>
      </c>
      <c r="E2147" t="s">
        <v>8684</v>
      </c>
      <c r="F2147" t="s">
        <v>7812</v>
      </c>
    </row>
    <row r="2148" spans="1:6" x14ac:dyDescent="0.3">
      <c r="A2148" t="s">
        <v>8311</v>
      </c>
      <c r="B2148" s="149" t="s">
        <v>8636</v>
      </c>
      <c r="C2148" t="s">
        <v>8729</v>
      </c>
      <c r="D2148" s="161">
        <v>0.1005948587210538</v>
      </c>
      <c r="E2148" t="s">
        <v>8684</v>
      </c>
      <c r="F2148" t="s">
        <v>7812</v>
      </c>
    </row>
    <row r="2149" spans="1:6" x14ac:dyDescent="0.3">
      <c r="A2149" t="s">
        <v>8311</v>
      </c>
      <c r="B2149" s="149" t="s">
        <v>8636</v>
      </c>
      <c r="C2149" t="s">
        <v>8710</v>
      </c>
      <c r="D2149" s="161">
        <v>7.1383046526449959E-2</v>
      </c>
      <c r="E2149" t="s">
        <v>8684</v>
      </c>
      <c r="F2149" t="s">
        <v>7812</v>
      </c>
    </row>
    <row r="2150" spans="1:6" x14ac:dyDescent="0.3">
      <c r="A2150" t="s">
        <v>8311</v>
      </c>
      <c r="B2150" s="149" t="s">
        <v>8636</v>
      </c>
      <c r="C2150" t="s">
        <v>8711</v>
      </c>
      <c r="D2150" s="161">
        <v>6.2566390482260453E-2</v>
      </c>
      <c r="E2150" t="s">
        <v>8684</v>
      </c>
    </row>
    <row r="2151" spans="1:6" x14ac:dyDescent="0.3">
      <c r="A2151" t="s">
        <v>8311</v>
      </c>
      <c r="B2151" s="149" t="s">
        <v>8636</v>
      </c>
      <c r="C2151" t="s">
        <v>8712</v>
      </c>
      <c r="D2151" s="161">
        <v>4.0046738899511367E-2</v>
      </c>
      <c r="E2151" t="s">
        <v>8684</v>
      </c>
    </row>
    <row r="2152" spans="1:6" x14ac:dyDescent="0.3">
      <c r="A2152" t="s">
        <v>8311</v>
      </c>
      <c r="B2152" s="149" t="s">
        <v>8636</v>
      </c>
      <c r="C2152" t="s">
        <v>8713</v>
      </c>
      <c r="D2152" s="161">
        <v>4.0046738899511367E-2</v>
      </c>
      <c r="E2152" t="s">
        <v>8684</v>
      </c>
    </row>
    <row r="2153" spans="1:6" x14ac:dyDescent="0.3">
      <c r="A2153" t="s">
        <v>8311</v>
      </c>
      <c r="B2153" s="149" t="s">
        <v>8636</v>
      </c>
      <c r="C2153" t="s">
        <v>7909</v>
      </c>
      <c r="D2153" s="161">
        <v>4.5357977480348408E-2</v>
      </c>
      <c r="E2153" t="s">
        <v>8684</v>
      </c>
    </row>
    <row r="2154" spans="1:6" x14ac:dyDescent="0.3">
      <c r="A2154" t="s">
        <v>8311</v>
      </c>
      <c r="B2154" s="149" t="s">
        <v>8636</v>
      </c>
      <c r="C2154" t="s">
        <v>8733</v>
      </c>
      <c r="D2154" s="161">
        <v>3.8559592096876989E-2</v>
      </c>
      <c r="E2154" t="s">
        <v>8684</v>
      </c>
    </row>
    <row r="2155" spans="1:6" x14ac:dyDescent="0.3">
      <c r="A2155" t="s">
        <v>8311</v>
      </c>
      <c r="B2155" s="149" t="s">
        <v>8636</v>
      </c>
      <c r="C2155" t="s">
        <v>8714</v>
      </c>
      <c r="D2155" s="161">
        <v>0.21839813044401951</v>
      </c>
      <c r="E2155" t="s">
        <v>8684</v>
      </c>
    </row>
    <row r="2156" spans="1:6" x14ac:dyDescent="0.3">
      <c r="A2156" t="s">
        <v>8311</v>
      </c>
      <c r="B2156" s="149" t="s">
        <v>8636</v>
      </c>
      <c r="C2156" t="s">
        <v>8715</v>
      </c>
      <c r="D2156" s="161">
        <v>5.3962183981304437E-2</v>
      </c>
      <c r="E2156" t="s">
        <v>8684</v>
      </c>
    </row>
    <row r="2157" spans="1:6" x14ac:dyDescent="0.3">
      <c r="A2157" s="163" t="s">
        <v>8314</v>
      </c>
      <c r="B2157" s="167" t="s">
        <v>67</v>
      </c>
      <c r="C2157" s="163" t="s">
        <v>8728</v>
      </c>
      <c r="D2157" s="177">
        <v>5.6456776947705442E-2</v>
      </c>
      <c r="E2157" s="163" t="s">
        <v>8684</v>
      </c>
      <c r="F2157" s="163" t="s">
        <v>7812</v>
      </c>
    </row>
    <row r="2158" spans="1:6" x14ac:dyDescent="0.3">
      <c r="A2158" s="163" t="s">
        <v>8314</v>
      </c>
      <c r="B2158" s="167" t="s">
        <v>67</v>
      </c>
      <c r="C2158" s="163" t="s">
        <v>8742</v>
      </c>
      <c r="D2158" s="177">
        <v>7.0544290288153677E-2</v>
      </c>
      <c r="E2158" s="163" t="s">
        <v>8684</v>
      </c>
      <c r="F2158" s="163" t="s">
        <v>7812</v>
      </c>
    </row>
    <row r="2159" spans="1:6" x14ac:dyDescent="0.3">
      <c r="A2159" s="163" t="s">
        <v>8314</v>
      </c>
      <c r="B2159" s="167" t="s">
        <v>67</v>
      </c>
      <c r="C2159" s="163" t="s">
        <v>8708</v>
      </c>
      <c r="D2159" s="177">
        <v>5.3148345784418363E-2</v>
      </c>
      <c r="E2159" s="163" t="s">
        <v>8684</v>
      </c>
      <c r="F2159" s="163" t="s">
        <v>7812</v>
      </c>
    </row>
    <row r="2160" spans="1:6" x14ac:dyDescent="0.3">
      <c r="A2160" s="163" t="s">
        <v>8314</v>
      </c>
      <c r="B2160" s="167" t="s">
        <v>67</v>
      </c>
      <c r="C2160" s="163" t="s">
        <v>8729</v>
      </c>
      <c r="D2160" s="177">
        <v>0.1230522945570971</v>
      </c>
      <c r="E2160" s="163" t="s">
        <v>8684</v>
      </c>
      <c r="F2160" s="163" t="s">
        <v>7812</v>
      </c>
    </row>
    <row r="2161" spans="1:6" x14ac:dyDescent="0.3">
      <c r="A2161" s="163" t="s">
        <v>8314</v>
      </c>
      <c r="B2161" s="167" t="s">
        <v>67</v>
      </c>
      <c r="C2161" s="163" t="s">
        <v>8730</v>
      </c>
      <c r="D2161" s="177">
        <v>7.6307363927427971E-2</v>
      </c>
      <c r="E2161" s="163" t="s">
        <v>8684</v>
      </c>
      <c r="F2161" s="163" t="s">
        <v>7812</v>
      </c>
    </row>
    <row r="2162" spans="1:6" x14ac:dyDescent="0.3">
      <c r="A2162" s="163" t="s">
        <v>8314</v>
      </c>
      <c r="B2162" s="167" t="s">
        <v>67</v>
      </c>
      <c r="C2162" s="163" t="s">
        <v>8710</v>
      </c>
      <c r="D2162" s="177">
        <v>9.8078975453575232E-2</v>
      </c>
      <c r="E2162" s="163" t="s">
        <v>8684</v>
      </c>
      <c r="F2162" s="163" t="s">
        <v>7812</v>
      </c>
    </row>
    <row r="2163" spans="1:6" x14ac:dyDescent="0.3">
      <c r="A2163" s="163" t="s">
        <v>8314</v>
      </c>
      <c r="B2163" s="167" t="s">
        <v>67</v>
      </c>
      <c r="C2163" s="163" t="s">
        <v>8711</v>
      </c>
      <c r="D2163" s="177">
        <v>7.3319103521878329E-2</v>
      </c>
      <c r="E2163" s="163" t="s">
        <v>8684</v>
      </c>
      <c r="F2163" s="163"/>
    </row>
    <row r="2164" spans="1:6" x14ac:dyDescent="0.3">
      <c r="A2164" s="163" t="s">
        <v>8314</v>
      </c>
      <c r="B2164" s="167" t="s">
        <v>67</v>
      </c>
      <c r="C2164" s="163" t="s">
        <v>8712</v>
      </c>
      <c r="D2164" s="177">
        <v>4.1622198505869797E-2</v>
      </c>
      <c r="E2164" s="163" t="s">
        <v>8684</v>
      </c>
      <c r="F2164" s="163"/>
    </row>
    <row r="2165" spans="1:6" x14ac:dyDescent="0.3">
      <c r="A2165" s="163" t="s">
        <v>8314</v>
      </c>
      <c r="B2165" s="167" t="s">
        <v>67</v>
      </c>
      <c r="C2165" s="163" t="s">
        <v>8713</v>
      </c>
      <c r="D2165" s="177">
        <v>4.1622198505869797E-2</v>
      </c>
      <c r="E2165" s="163" t="s">
        <v>8684</v>
      </c>
      <c r="F2165" s="163"/>
    </row>
    <row r="2166" spans="1:6" x14ac:dyDescent="0.3">
      <c r="A2166" s="163" t="s">
        <v>8314</v>
      </c>
      <c r="B2166" s="167" t="s">
        <v>67</v>
      </c>
      <c r="C2166" s="163" t="s">
        <v>7909</v>
      </c>
      <c r="D2166" s="177">
        <v>4.3756670224119533E-2</v>
      </c>
      <c r="E2166" s="163" t="s">
        <v>8684</v>
      </c>
      <c r="F2166" s="163"/>
    </row>
    <row r="2167" spans="1:6" x14ac:dyDescent="0.3">
      <c r="A2167" s="163" t="s">
        <v>8314</v>
      </c>
      <c r="B2167" s="167" t="s">
        <v>67</v>
      </c>
      <c r="C2167" s="163" t="s">
        <v>8733</v>
      </c>
      <c r="D2167" s="177">
        <v>3.7246531483457843E-2</v>
      </c>
      <c r="E2167" s="163" t="s">
        <v>8684</v>
      </c>
      <c r="F2167" s="163"/>
    </row>
    <row r="2168" spans="1:6" x14ac:dyDescent="0.3">
      <c r="A2168" s="163" t="s">
        <v>8314</v>
      </c>
      <c r="B2168" s="167" t="s">
        <v>67</v>
      </c>
      <c r="C2168" s="163" t="s">
        <v>8714</v>
      </c>
      <c r="D2168" s="177">
        <v>0.20160085378868731</v>
      </c>
      <c r="E2168" s="163" t="s">
        <v>8684</v>
      </c>
      <c r="F2168" s="163"/>
    </row>
    <row r="2169" spans="1:6" x14ac:dyDescent="0.3">
      <c r="A2169" s="163" t="s">
        <v>8314</v>
      </c>
      <c r="B2169" s="167" t="s">
        <v>67</v>
      </c>
      <c r="C2169" s="163" t="s">
        <v>8715</v>
      </c>
      <c r="D2169" s="177">
        <v>8.2924226254002115E-2</v>
      </c>
      <c r="E2169" s="163" t="s">
        <v>8684</v>
      </c>
      <c r="F2169" s="163"/>
    </row>
    <row r="2170" spans="1:6" x14ac:dyDescent="0.3">
      <c r="A2170" t="s">
        <v>8314</v>
      </c>
      <c r="B2170" s="149" t="s">
        <v>70</v>
      </c>
      <c r="C2170" t="s">
        <v>8716</v>
      </c>
      <c r="D2170" s="161">
        <v>0.19387755102040821</v>
      </c>
      <c r="E2170" t="s">
        <v>8684</v>
      </c>
    </row>
    <row r="2171" spans="1:6" x14ac:dyDescent="0.3">
      <c r="A2171" t="s">
        <v>8314</v>
      </c>
      <c r="B2171" s="149" t="s">
        <v>70</v>
      </c>
      <c r="C2171" t="s">
        <v>8726</v>
      </c>
      <c r="D2171" s="161">
        <v>0.16326530612244899</v>
      </c>
      <c r="E2171" t="s">
        <v>8684</v>
      </c>
    </row>
    <row r="2172" spans="1:6" x14ac:dyDescent="0.3">
      <c r="A2172" t="s">
        <v>8314</v>
      </c>
      <c r="B2172" s="149" t="s">
        <v>70</v>
      </c>
      <c r="C2172" t="s">
        <v>8722</v>
      </c>
      <c r="D2172" s="161">
        <v>0.41836734693877548</v>
      </c>
      <c r="E2172" t="s">
        <v>8684</v>
      </c>
    </row>
    <row r="2173" spans="1:6" x14ac:dyDescent="0.3">
      <c r="A2173" t="s">
        <v>8314</v>
      </c>
      <c r="B2173" s="149" t="s">
        <v>70</v>
      </c>
      <c r="C2173" t="s">
        <v>8723</v>
      </c>
      <c r="D2173" s="161">
        <v>0.22448979591836729</v>
      </c>
      <c r="E2173" t="s">
        <v>8684</v>
      </c>
    </row>
    <row r="2174" spans="1:6" x14ac:dyDescent="0.3">
      <c r="A2174" s="163" t="s">
        <v>8314</v>
      </c>
      <c r="B2174" s="167" t="s">
        <v>73</v>
      </c>
      <c r="C2174" s="163" t="s">
        <v>8728</v>
      </c>
      <c r="D2174" s="177">
        <v>6.1461273126371903E-2</v>
      </c>
      <c r="E2174" s="163" t="s">
        <v>8684</v>
      </c>
      <c r="F2174" s="163" t="s">
        <v>7812</v>
      </c>
    </row>
    <row r="2175" spans="1:6" x14ac:dyDescent="0.3">
      <c r="A2175" s="163" t="s">
        <v>8314</v>
      </c>
      <c r="B2175" s="167" t="s">
        <v>73</v>
      </c>
      <c r="C2175" s="163" t="s">
        <v>8742</v>
      </c>
      <c r="D2175" s="177">
        <v>7.6722065433260156E-2</v>
      </c>
      <c r="E2175" s="163" t="s">
        <v>8684</v>
      </c>
      <c r="F2175" s="163" t="s">
        <v>7812</v>
      </c>
    </row>
    <row r="2176" spans="1:6" x14ac:dyDescent="0.3">
      <c r="A2176" s="163" t="s">
        <v>8314</v>
      </c>
      <c r="B2176" s="167" t="s">
        <v>73</v>
      </c>
      <c r="C2176" s="163" t="s">
        <v>8708</v>
      </c>
      <c r="D2176" s="177">
        <v>5.7802864011706909E-2</v>
      </c>
      <c r="E2176" s="163" t="s">
        <v>8684</v>
      </c>
      <c r="F2176" s="163" t="s">
        <v>7812</v>
      </c>
    </row>
    <row r="2177" spans="1:6" x14ac:dyDescent="0.3">
      <c r="A2177" s="163" t="s">
        <v>8314</v>
      </c>
      <c r="B2177" s="167" t="s">
        <v>73</v>
      </c>
      <c r="C2177" s="163" t="s">
        <v>8729</v>
      </c>
      <c r="D2177" s="177">
        <v>0.13389777359673879</v>
      </c>
      <c r="E2177" s="163" t="s">
        <v>8684</v>
      </c>
      <c r="F2177" s="163" t="s">
        <v>7812</v>
      </c>
    </row>
    <row r="2178" spans="1:6" x14ac:dyDescent="0.3">
      <c r="A2178" s="163" t="s">
        <v>8314</v>
      </c>
      <c r="B2178" s="167" t="s">
        <v>73</v>
      </c>
      <c r="C2178" s="163" t="s">
        <v>8730</v>
      </c>
      <c r="D2178" s="177">
        <v>8.3098149890247733E-2</v>
      </c>
      <c r="E2178" s="163" t="s">
        <v>8684</v>
      </c>
      <c r="F2178" s="163" t="s">
        <v>7812</v>
      </c>
    </row>
    <row r="2179" spans="1:6" x14ac:dyDescent="0.3">
      <c r="A2179" s="163" t="s">
        <v>8314</v>
      </c>
      <c r="B2179" s="167" t="s">
        <v>73</v>
      </c>
      <c r="C2179" s="163" t="s">
        <v>8710</v>
      </c>
      <c r="D2179" s="177">
        <v>0.10672102017351311</v>
      </c>
      <c r="E2179" s="163" t="s">
        <v>8684</v>
      </c>
      <c r="F2179" s="163" t="s">
        <v>7812</v>
      </c>
    </row>
    <row r="2180" spans="1:6" x14ac:dyDescent="0.3">
      <c r="A2180" s="163" t="s">
        <v>8314</v>
      </c>
      <c r="B2180" s="167" t="s">
        <v>73</v>
      </c>
      <c r="C2180" s="163" t="s">
        <v>8711</v>
      </c>
      <c r="D2180" s="177">
        <v>7.9857844674401587E-2</v>
      </c>
      <c r="E2180" s="163" t="s">
        <v>8684</v>
      </c>
      <c r="F2180" s="163"/>
    </row>
    <row r="2181" spans="1:6" x14ac:dyDescent="0.3">
      <c r="A2181" s="163" t="s">
        <v>8314</v>
      </c>
      <c r="B2181" s="167" t="s">
        <v>73</v>
      </c>
      <c r="C2181" s="163" t="s">
        <v>8712</v>
      </c>
      <c r="D2181" s="177">
        <v>4.5364273021845931E-2</v>
      </c>
      <c r="E2181" s="163" t="s">
        <v>8684</v>
      </c>
      <c r="F2181" s="163"/>
    </row>
    <row r="2182" spans="1:6" x14ac:dyDescent="0.3">
      <c r="A2182" s="163" t="s">
        <v>8314</v>
      </c>
      <c r="B2182" s="167" t="s">
        <v>73</v>
      </c>
      <c r="C2182" s="163" t="s">
        <v>8713</v>
      </c>
      <c r="D2182" s="177">
        <v>4.5364273021845931E-2</v>
      </c>
      <c r="E2182" s="163" t="s">
        <v>8684</v>
      </c>
      <c r="F2182" s="163"/>
    </row>
    <row r="2183" spans="1:6" x14ac:dyDescent="0.3">
      <c r="A2183" s="163" t="s">
        <v>8314</v>
      </c>
      <c r="B2183" s="167" t="s">
        <v>73</v>
      </c>
      <c r="C2183" s="163" t="s">
        <v>8714</v>
      </c>
      <c r="D2183" s="177">
        <v>0.21940002090519489</v>
      </c>
      <c r="E2183" s="163" t="s">
        <v>8684</v>
      </c>
      <c r="F2183" s="163"/>
    </row>
    <row r="2184" spans="1:6" x14ac:dyDescent="0.3">
      <c r="A2184" s="163" t="s">
        <v>8314</v>
      </c>
      <c r="B2184" s="167" t="s">
        <v>73</v>
      </c>
      <c r="C2184" s="163" t="s">
        <v>8715</v>
      </c>
      <c r="D2184" s="177">
        <v>9.0310442144873007E-2</v>
      </c>
      <c r="E2184" s="163" t="s">
        <v>8684</v>
      </c>
      <c r="F2184" s="163"/>
    </row>
    <row r="2185" spans="1:6" x14ac:dyDescent="0.3">
      <c r="A2185" t="s">
        <v>8314</v>
      </c>
      <c r="B2185" s="149" t="s">
        <v>76</v>
      </c>
      <c r="C2185" t="s">
        <v>8716</v>
      </c>
      <c r="D2185" s="161">
        <v>0.14736842105263159</v>
      </c>
      <c r="E2185" t="s">
        <v>8684</v>
      </c>
    </row>
    <row r="2186" spans="1:6" x14ac:dyDescent="0.3">
      <c r="A2186" t="s">
        <v>8314</v>
      </c>
      <c r="B2186" s="149" t="s">
        <v>76</v>
      </c>
      <c r="C2186" t="s">
        <v>8718</v>
      </c>
      <c r="D2186" s="161">
        <v>3.1578947368421047E-2</v>
      </c>
      <c r="E2186" t="s">
        <v>8684</v>
      </c>
      <c r="F2186" t="s">
        <v>7812</v>
      </c>
    </row>
    <row r="2187" spans="1:6" x14ac:dyDescent="0.3">
      <c r="A2187" t="s">
        <v>8314</v>
      </c>
      <c r="B2187" s="149" t="s">
        <v>76</v>
      </c>
      <c r="C2187" t="s">
        <v>8726</v>
      </c>
      <c r="D2187" s="161">
        <v>0.10526315789473691</v>
      </c>
      <c r="E2187" t="s">
        <v>8684</v>
      </c>
    </row>
    <row r="2188" spans="1:6" x14ac:dyDescent="0.3">
      <c r="A2188" t="s">
        <v>8314</v>
      </c>
      <c r="B2188" s="149" t="s">
        <v>76</v>
      </c>
      <c r="C2188" t="s">
        <v>8719</v>
      </c>
      <c r="D2188" s="161">
        <v>0.1157894736842105</v>
      </c>
      <c r="E2188" t="s">
        <v>8684</v>
      </c>
    </row>
    <row r="2189" spans="1:6" x14ac:dyDescent="0.3">
      <c r="A2189" t="s">
        <v>8314</v>
      </c>
      <c r="B2189" s="149" t="s">
        <v>76</v>
      </c>
      <c r="C2189" t="s">
        <v>8723</v>
      </c>
      <c r="D2189" s="161">
        <v>0.6</v>
      </c>
      <c r="E2189" t="s">
        <v>8684</v>
      </c>
    </row>
    <row r="2190" spans="1:6" x14ac:dyDescent="0.3">
      <c r="A2190" s="163" t="s">
        <v>8314</v>
      </c>
      <c r="B2190" s="167" t="s">
        <v>113</v>
      </c>
      <c r="C2190" s="163" t="s">
        <v>8734</v>
      </c>
      <c r="D2190" s="177">
        <v>0.22916666666666671</v>
      </c>
      <c r="E2190" s="163" t="s">
        <v>8684</v>
      </c>
      <c r="F2190" s="163"/>
    </row>
    <row r="2191" spans="1:6" x14ac:dyDescent="0.3">
      <c r="A2191" s="163" t="s">
        <v>8314</v>
      </c>
      <c r="B2191" s="167" t="s">
        <v>113</v>
      </c>
      <c r="C2191" s="163" t="s">
        <v>8719</v>
      </c>
      <c r="D2191" s="177">
        <v>0.64583333333333337</v>
      </c>
      <c r="E2191" s="163" t="s">
        <v>8684</v>
      </c>
      <c r="F2191" s="163"/>
    </row>
    <row r="2192" spans="1:6" x14ac:dyDescent="0.3">
      <c r="A2192" s="163" t="s">
        <v>8314</v>
      </c>
      <c r="B2192" s="167" t="s">
        <v>113</v>
      </c>
      <c r="C2192" s="163" t="s">
        <v>8727</v>
      </c>
      <c r="D2192" s="177">
        <v>7.2916666666666671E-2</v>
      </c>
      <c r="E2192" s="163" t="s">
        <v>8684</v>
      </c>
      <c r="F2192" s="163" t="s">
        <v>7812</v>
      </c>
    </row>
    <row r="2193" spans="1:6" x14ac:dyDescent="0.3">
      <c r="A2193" s="163" t="s">
        <v>8314</v>
      </c>
      <c r="B2193" s="167" t="s">
        <v>113</v>
      </c>
      <c r="C2193" s="163" t="s">
        <v>8743</v>
      </c>
      <c r="D2193" s="177">
        <v>5.2083333333333343E-2</v>
      </c>
      <c r="E2193" s="163" t="s">
        <v>8684</v>
      </c>
      <c r="F2193" s="163"/>
    </row>
    <row r="2194" spans="1:6" x14ac:dyDescent="0.3">
      <c r="A2194" t="s">
        <v>8314</v>
      </c>
      <c r="B2194" s="149" t="s">
        <v>8636</v>
      </c>
      <c r="C2194" t="s">
        <v>8728</v>
      </c>
      <c r="D2194" s="161">
        <v>5.6456776947705442E-2</v>
      </c>
      <c r="E2194" t="s">
        <v>8684</v>
      </c>
      <c r="F2194" t="s">
        <v>7812</v>
      </c>
    </row>
    <row r="2195" spans="1:6" x14ac:dyDescent="0.3">
      <c r="A2195" t="s">
        <v>8314</v>
      </c>
      <c r="B2195" s="149" t="s">
        <v>8636</v>
      </c>
      <c r="C2195" t="s">
        <v>8742</v>
      </c>
      <c r="D2195" s="161">
        <v>7.0544290288153677E-2</v>
      </c>
      <c r="E2195" t="s">
        <v>8684</v>
      </c>
      <c r="F2195" t="s">
        <v>7812</v>
      </c>
    </row>
    <row r="2196" spans="1:6" x14ac:dyDescent="0.3">
      <c r="A2196" t="s">
        <v>8314</v>
      </c>
      <c r="B2196" s="149" t="s">
        <v>8636</v>
      </c>
      <c r="C2196" t="s">
        <v>8708</v>
      </c>
      <c r="D2196" s="161">
        <v>5.3148345784418363E-2</v>
      </c>
      <c r="E2196" t="s">
        <v>8684</v>
      </c>
      <c r="F2196" t="s">
        <v>7812</v>
      </c>
    </row>
    <row r="2197" spans="1:6" x14ac:dyDescent="0.3">
      <c r="A2197" t="s">
        <v>8314</v>
      </c>
      <c r="B2197" s="149" t="s">
        <v>8636</v>
      </c>
      <c r="C2197" t="s">
        <v>8729</v>
      </c>
      <c r="D2197" s="161">
        <v>0.1230522945570971</v>
      </c>
      <c r="E2197" t="s">
        <v>8684</v>
      </c>
      <c r="F2197" t="s">
        <v>7812</v>
      </c>
    </row>
    <row r="2198" spans="1:6" x14ac:dyDescent="0.3">
      <c r="A2198" t="s">
        <v>8314</v>
      </c>
      <c r="B2198" s="149" t="s">
        <v>8636</v>
      </c>
      <c r="C2198" t="s">
        <v>8730</v>
      </c>
      <c r="D2198" s="161">
        <v>7.6307363927427971E-2</v>
      </c>
      <c r="E2198" t="s">
        <v>8684</v>
      </c>
      <c r="F2198" t="s">
        <v>7812</v>
      </c>
    </row>
    <row r="2199" spans="1:6" x14ac:dyDescent="0.3">
      <c r="A2199" t="s">
        <v>8314</v>
      </c>
      <c r="B2199" s="149" t="s">
        <v>8636</v>
      </c>
      <c r="C2199" t="s">
        <v>8710</v>
      </c>
      <c r="D2199" s="161">
        <v>9.8078975453575232E-2</v>
      </c>
      <c r="E2199" t="s">
        <v>8684</v>
      </c>
      <c r="F2199" t="s">
        <v>7812</v>
      </c>
    </row>
    <row r="2200" spans="1:6" x14ac:dyDescent="0.3">
      <c r="A2200" t="s">
        <v>8314</v>
      </c>
      <c r="B2200" s="149" t="s">
        <v>8636</v>
      </c>
      <c r="C2200" t="s">
        <v>8711</v>
      </c>
      <c r="D2200" s="161">
        <v>7.3319103521878329E-2</v>
      </c>
      <c r="E2200" t="s">
        <v>8684</v>
      </c>
    </row>
    <row r="2201" spans="1:6" x14ac:dyDescent="0.3">
      <c r="A2201" t="s">
        <v>8314</v>
      </c>
      <c r="B2201" s="149" t="s">
        <v>8636</v>
      </c>
      <c r="C2201" t="s">
        <v>8712</v>
      </c>
      <c r="D2201" s="161">
        <v>4.1622198505869797E-2</v>
      </c>
      <c r="E2201" t="s">
        <v>8684</v>
      </c>
    </row>
    <row r="2202" spans="1:6" x14ac:dyDescent="0.3">
      <c r="A2202" t="s">
        <v>8314</v>
      </c>
      <c r="B2202" s="149" t="s">
        <v>8636</v>
      </c>
      <c r="C2202" t="s">
        <v>8713</v>
      </c>
      <c r="D2202" s="161">
        <v>4.1622198505869797E-2</v>
      </c>
      <c r="E2202" t="s">
        <v>8684</v>
      </c>
    </row>
    <row r="2203" spans="1:6" x14ac:dyDescent="0.3">
      <c r="A2203" t="s">
        <v>8314</v>
      </c>
      <c r="B2203" s="149" t="s">
        <v>8636</v>
      </c>
      <c r="C2203" t="s">
        <v>7909</v>
      </c>
      <c r="D2203" s="161">
        <v>4.3756670224119533E-2</v>
      </c>
      <c r="E2203" t="s">
        <v>8684</v>
      </c>
    </row>
    <row r="2204" spans="1:6" x14ac:dyDescent="0.3">
      <c r="A2204" t="s">
        <v>8314</v>
      </c>
      <c r="B2204" s="149" t="s">
        <v>8636</v>
      </c>
      <c r="C2204" t="s">
        <v>8733</v>
      </c>
      <c r="D2204" s="161">
        <v>3.7246531483457843E-2</v>
      </c>
      <c r="E2204" t="s">
        <v>8684</v>
      </c>
    </row>
    <row r="2205" spans="1:6" x14ac:dyDescent="0.3">
      <c r="A2205" t="s">
        <v>8314</v>
      </c>
      <c r="B2205" s="149" t="s">
        <v>8636</v>
      </c>
      <c r="C2205" t="s">
        <v>8714</v>
      </c>
      <c r="D2205" s="161">
        <v>0.20160085378868731</v>
      </c>
      <c r="E2205" t="s">
        <v>8684</v>
      </c>
    </row>
    <row r="2206" spans="1:6" x14ac:dyDescent="0.3">
      <c r="A2206" t="s">
        <v>8314</v>
      </c>
      <c r="B2206" s="149" t="s">
        <v>8636</v>
      </c>
      <c r="C2206" t="s">
        <v>8715</v>
      </c>
      <c r="D2206" s="161">
        <v>8.2924226254002115E-2</v>
      </c>
      <c r="E2206" t="s">
        <v>8684</v>
      </c>
    </row>
    <row r="2207" spans="1:6" x14ac:dyDescent="0.3">
      <c r="A2207" s="163" t="s">
        <v>8322</v>
      </c>
      <c r="B2207" s="167" t="s">
        <v>67</v>
      </c>
      <c r="C2207" s="163" t="s">
        <v>8717</v>
      </c>
      <c r="D2207" s="177">
        <v>7.9088814947530062E-2</v>
      </c>
      <c r="E2207" s="163" t="s">
        <v>8684</v>
      </c>
      <c r="F2207" s="163"/>
    </row>
    <row r="2208" spans="1:6" x14ac:dyDescent="0.3">
      <c r="A2208" s="163" t="s">
        <v>8322</v>
      </c>
      <c r="B2208" s="167" t="s">
        <v>67</v>
      </c>
      <c r="C2208" s="163" t="s">
        <v>8711</v>
      </c>
      <c r="D2208" s="177">
        <v>7.9088814947530062E-2</v>
      </c>
      <c r="E2208" s="163" t="s">
        <v>8684</v>
      </c>
      <c r="F2208" s="163"/>
    </row>
    <row r="2209" spans="1:6" x14ac:dyDescent="0.3">
      <c r="A2209" s="163" t="s">
        <v>8322</v>
      </c>
      <c r="B2209" s="167" t="s">
        <v>67</v>
      </c>
      <c r="C2209" s="163" t="s">
        <v>8712</v>
      </c>
      <c r="D2209" s="177">
        <v>7.6529306373176356E-2</v>
      </c>
      <c r="E2209" s="163" t="s">
        <v>8684</v>
      </c>
      <c r="F2209" s="163"/>
    </row>
    <row r="2210" spans="1:6" x14ac:dyDescent="0.3">
      <c r="A2210" s="163" t="s">
        <v>8322</v>
      </c>
      <c r="B2210" s="167" t="s">
        <v>67</v>
      </c>
      <c r="C2210" s="163" t="s">
        <v>8715</v>
      </c>
      <c r="D2210" s="177">
        <v>0.76529306373176342</v>
      </c>
      <c r="E2210" s="163" t="s">
        <v>8684</v>
      </c>
      <c r="F2210" s="163"/>
    </row>
    <row r="2211" spans="1:6" x14ac:dyDescent="0.3">
      <c r="A2211" t="s">
        <v>8322</v>
      </c>
      <c r="B2211" s="149" t="s">
        <v>70</v>
      </c>
      <c r="C2211" t="s">
        <v>8725</v>
      </c>
      <c r="D2211" s="161">
        <v>6.25E-2</v>
      </c>
      <c r="E2211" t="s">
        <v>8684</v>
      </c>
    </row>
    <row r="2212" spans="1:6" x14ac:dyDescent="0.3">
      <c r="A2212" t="s">
        <v>8322</v>
      </c>
      <c r="B2212" s="149" t="s">
        <v>70</v>
      </c>
      <c r="C2212" t="s">
        <v>8716</v>
      </c>
      <c r="D2212" s="161">
        <v>0.22916666666666671</v>
      </c>
      <c r="E2212" t="s">
        <v>8684</v>
      </c>
    </row>
    <row r="2213" spans="1:6" x14ac:dyDescent="0.3">
      <c r="A2213" t="s">
        <v>8322</v>
      </c>
      <c r="B2213" s="149" t="s">
        <v>70</v>
      </c>
      <c r="C2213" t="s">
        <v>8717</v>
      </c>
      <c r="D2213" s="161">
        <v>5.2083333333333343E-2</v>
      </c>
      <c r="E2213" t="s">
        <v>8684</v>
      </c>
    </row>
    <row r="2214" spans="1:6" x14ac:dyDescent="0.3">
      <c r="A2214" t="s">
        <v>8322</v>
      </c>
      <c r="B2214" s="149" t="s">
        <v>70</v>
      </c>
      <c r="C2214" t="s">
        <v>8718</v>
      </c>
      <c r="D2214" s="161">
        <v>4.1666666666666671E-2</v>
      </c>
      <c r="E2214" t="s">
        <v>8684</v>
      </c>
      <c r="F2214" t="s">
        <v>7812</v>
      </c>
    </row>
    <row r="2215" spans="1:6" x14ac:dyDescent="0.3">
      <c r="A2215" t="s">
        <v>8322</v>
      </c>
      <c r="B2215" s="149" t="s">
        <v>70</v>
      </c>
      <c r="C2215" t="s">
        <v>8726</v>
      </c>
      <c r="D2215" s="161">
        <v>0.14583333333333329</v>
      </c>
      <c r="E2215" t="s">
        <v>8684</v>
      </c>
    </row>
    <row r="2216" spans="1:6" x14ac:dyDescent="0.3">
      <c r="A2216" t="s">
        <v>8322</v>
      </c>
      <c r="B2216" s="149" t="s">
        <v>70</v>
      </c>
      <c r="C2216" t="s">
        <v>8723</v>
      </c>
      <c r="D2216" s="161">
        <v>0.4375</v>
      </c>
      <c r="E2216" t="s">
        <v>8684</v>
      </c>
    </row>
    <row r="2217" spans="1:6" x14ac:dyDescent="0.3">
      <c r="A2217" t="s">
        <v>8322</v>
      </c>
      <c r="B2217" s="149" t="s">
        <v>70</v>
      </c>
      <c r="C2217" t="s">
        <v>7909</v>
      </c>
      <c r="D2217" s="161">
        <v>3.125E-2</v>
      </c>
      <c r="E2217" t="s">
        <v>8684</v>
      </c>
    </row>
    <row r="2218" spans="1:6" x14ac:dyDescent="0.3">
      <c r="A2218" s="163" t="s">
        <v>8322</v>
      </c>
      <c r="B2218" s="167" t="s">
        <v>73</v>
      </c>
      <c r="C2218" s="163" t="s">
        <v>8735</v>
      </c>
      <c r="D2218" s="177">
        <v>0.1536523929471032</v>
      </c>
      <c r="E2218" s="163" t="s">
        <v>8684</v>
      </c>
      <c r="F2218" s="163"/>
    </row>
    <row r="2219" spans="1:6" x14ac:dyDescent="0.3">
      <c r="A2219" s="163" t="s">
        <v>8322</v>
      </c>
      <c r="B2219" s="167" t="s">
        <v>73</v>
      </c>
      <c r="C2219" s="163" t="s">
        <v>8708</v>
      </c>
      <c r="D2219" s="177">
        <v>0.1712846347607053</v>
      </c>
      <c r="E2219" s="163" t="s">
        <v>8684</v>
      </c>
      <c r="F2219" s="163" t="s">
        <v>7812</v>
      </c>
    </row>
    <row r="2220" spans="1:6" x14ac:dyDescent="0.3">
      <c r="A2220" s="163" t="s">
        <v>8322</v>
      </c>
      <c r="B2220" s="167" t="s">
        <v>73</v>
      </c>
      <c r="C2220" s="163" t="s">
        <v>8710</v>
      </c>
      <c r="D2220" s="177">
        <v>0.23047858942065491</v>
      </c>
      <c r="E2220" s="163" t="s">
        <v>8684</v>
      </c>
      <c r="F2220" s="163" t="s">
        <v>7812</v>
      </c>
    </row>
    <row r="2221" spans="1:6" x14ac:dyDescent="0.3">
      <c r="A2221" s="163" t="s">
        <v>8322</v>
      </c>
      <c r="B2221" s="167" t="s">
        <v>73</v>
      </c>
      <c r="C2221" s="163" t="s">
        <v>8717</v>
      </c>
      <c r="D2221" s="177">
        <v>0.18482367758186391</v>
      </c>
      <c r="E2221" s="163" t="s">
        <v>8684</v>
      </c>
      <c r="F2221" s="163"/>
    </row>
    <row r="2222" spans="1:6" x14ac:dyDescent="0.3">
      <c r="A2222" s="163" t="s">
        <v>8322</v>
      </c>
      <c r="B2222" s="167" t="s">
        <v>73</v>
      </c>
      <c r="C2222" s="163" t="s">
        <v>8711</v>
      </c>
      <c r="D2222" s="177">
        <v>8.8476070528967235E-2</v>
      </c>
      <c r="E2222" s="163" t="s">
        <v>8684</v>
      </c>
      <c r="F2222" s="163"/>
    </row>
    <row r="2223" spans="1:6" x14ac:dyDescent="0.3">
      <c r="A2223" s="163" t="s">
        <v>8322</v>
      </c>
      <c r="B2223" s="167" t="s">
        <v>73</v>
      </c>
      <c r="C2223" s="163" t="s">
        <v>8712</v>
      </c>
      <c r="D2223" s="177">
        <v>0.1712846347607053</v>
      </c>
      <c r="E2223" s="163" t="s">
        <v>8684</v>
      </c>
      <c r="F2223" s="163"/>
    </row>
    <row r="2224" spans="1:6" x14ac:dyDescent="0.3">
      <c r="A2224" t="s">
        <v>8322</v>
      </c>
      <c r="B2224" s="149" t="s">
        <v>76</v>
      </c>
      <c r="C2224" t="s">
        <v>8734</v>
      </c>
      <c r="D2224" s="161">
        <v>0.25510204081632648</v>
      </c>
      <c r="E2224" t="s">
        <v>8684</v>
      </c>
    </row>
    <row r="2225" spans="1:6" x14ac:dyDescent="0.3">
      <c r="A2225" t="s">
        <v>8322</v>
      </c>
      <c r="B2225" s="149" t="s">
        <v>76</v>
      </c>
      <c r="C2225" t="s">
        <v>8725</v>
      </c>
      <c r="D2225" s="161">
        <v>5.1020408163265307E-2</v>
      </c>
      <c r="E2225" t="s">
        <v>8684</v>
      </c>
    </row>
    <row r="2226" spans="1:6" x14ac:dyDescent="0.3">
      <c r="A2226" t="s">
        <v>8322</v>
      </c>
      <c r="B2226" s="149" t="s">
        <v>76</v>
      </c>
      <c r="C2226" t="s">
        <v>8719</v>
      </c>
      <c r="D2226" s="161">
        <v>0.30612244897959179</v>
      </c>
      <c r="E2226" t="s">
        <v>8684</v>
      </c>
    </row>
    <row r="2227" spans="1:6" x14ac:dyDescent="0.3">
      <c r="A2227" t="s">
        <v>8322</v>
      </c>
      <c r="B2227" s="149" t="s">
        <v>76</v>
      </c>
      <c r="C2227" t="s">
        <v>8723</v>
      </c>
      <c r="D2227" s="161">
        <v>0.38775510204081631</v>
      </c>
      <c r="E2227" t="s">
        <v>8684</v>
      </c>
    </row>
    <row r="2228" spans="1:6" x14ac:dyDescent="0.3">
      <c r="A2228" s="163" t="s">
        <v>8322</v>
      </c>
      <c r="B2228" s="167" t="s">
        <v>113</v>
      </c>
      <c r="C2228" s="163" t="s">
        <v>8725</v>
      </c>
      <c r="D2228" s="177">
        <v>8.247422680412371E-2</v>
      </c>
      <c r="E2228" s="163" t="s">
        <v>8684</v>
      </c>
      <c r="F2228" s="163"/>
    </row>
    <row r="2229" spans="1:6" x14ac:dyDescent="0.3">
      <c r="A2229" s="163" t="s">
        <v>8322</v>
      </c>
      <c r="B2229" s="167" t="s">
        <v>113</v>
      </c>
      <c r="C2229" s="163" t="s">
        <v>8716</v>
      </c>
      <c r="D2229" s="177">
        <v>9.2783505154639179E-2</v>
      </c>
      <c r="E2229" s="163" t="s">
        <v>8684</v>
      </c>
      <c r="F2229" s="163"/>
    </row>
    <row r="2230" spans="1:6" x14ac:dyDescent="0.3">
      <c r="A2230" s="163" t="s">
        <v>8322</v>
      </c>
      <c r="B2230" s="167" t="s">
        <v>113</v>
      </c>
      <c r="C2230" s="163" t="s">
        <v>8719</v>
      </c>
      <c r="D2230" s="177">
        <v>0.1134020618556701</v>
      </c>
      <c r="E2230" s="163" t="s">
        <v>8684</v>
      </c>
      <c r="F2230" s="163"/>
    </row>
    <row r="2231" spans="1:6" x14ac:dyDescent="0.3">
      <c r="A2231" s="163" t="s">
        <v>8322</v>
      </c>
      <c r="B2231" s="167" t="s">
        <v>113</v>
      </c>
      <c r="C2231" s="163" t="s">
        <v>8723</v>
      </c>
      <c r="D2231" s="177">
        <v>0.63917525773195882</v>
      </c>
      <c r="E2231" s="163" t="s">
        <v>8684</v>
      </c>
      <c r="F2231" s="163"/>
    </row>
    <row r="2232" spans="1:6" x14ac:dyDescent="0.3">
      <c r="A2232" s="163" t="s">
        <v>8322</v>
      </c>
      <c r="B2232" s="167" t="s">
        <v>113</v>
      </c>
      <c r="C2232" s="163" t="s">
        <v>8727</v>
      </c>
      <c r="D2232" s="177">
        <v>7.2164948453608255E-2</v>
      </c>
      <c r="E2232" s="163" t="s">
        <v>8684</v>
      </c>
      <c r="F2232" s="163" t="s">
        <v>7812</v>
      </c>
    </row>
    <row r="2233" spans="1:6" x14ac:dyDescent="0.3">
      <c r="A2233" t="s">
        <v>8322</v>
      </c>
      <c r="B2233" s="149" t="s">
        <v>8636</v>
      </c>
      <c r="C2233" t="s">
        <v>8735</v>
      </c>
      <c r="D2233" s="161">
        <v>5.0050050050050053E-2</v>
      </c>
      <c r="E2233" t="s">
        <v>8684</v>
      </c>
    </row>
    <row r="2234" spans="1:6" x14ac:dyDescent="0.3">
      <c r="A2234" t="s">
        <v>8322</v>
      </c>
      <c r="B2234" s="149" t="s">
        <v>8636</v>
      </c>
      <c r="C2234" t="s">
        <v>8717</v>
      </c>
      <c r="D2234" s="161">
        <v>7.6576576576576585E-2</v>
      </c>
      <c r="E2234" t="s">
        <v>8684</v>
      </c>
    </row>
    <row r="2235" spans="1:6" x14ac:dyDescent="0.3">
      <c r="A2235" t="s">
        <v>8322</v>
      </c>
      <c r="B2235" s="149" t="s">
        <v>8636</v>
      </c>
      <c r="C2235" t="s">
        <v>8711</v>
      </c>
      <c r="D2235" s="161">
        <v>7.5075075075075076E-2</v>
      </c>
      <c r="E2235" t="s">
        <v>8684</v>
      </c>
    </row>
    <row r="2236" spans="1:6" x14ac:dyDescent="0.3">
      <c r="A2236" t="s">
        <v>8322</v>
      </c>
      <c r="B2236" s="149" t="s">
        <v>8636</v>
      </c>
      <c r="C2236" t="s">
        <v>8712</v>
      </c>
      <c r="D2236" s="161">
        <v>7.2572572572572575E-2</v>
      </c>
      <c r="E2236" t="s">
        <v>8684</v>
      </c>
    </row>
    <row r="2237" spans="1:6" x14ac:dyDescent="0.3">
      <c r="A2237" t="s">
        <v>8322</v>
      </c>
      <c r="B2237" s="149" t="s">
        <v>8636</v>
      </c>
      <c r="C2237" t="s">
        <v>8715</v>
      </c>
      <c r="D2237" s="161">
        <v>0.72572572572572569</v>
      </c>
      <c r="E2237" t="s">
        <v>8684</v>
      </c>
    </row>
    <row r="2238" spans="1:6" x14ac:dyDescent="0.3">
      <c r="A2238" s="163" t="s">
        <v>8325</v>
      </c>
      <c r="B2238" s="167" t="s">
        <v>67</v>
      </c>
      <c r="C2238" s="163" t="s">
        <v>8731</v>
      </c>
      <c r="D2238" s="177">
        <v>0.2777777777777779</v>
      </c>
      <c r="E2238" s="163" t="s">
        <v>8684</v>
      </c>
      <c r="F2238" s="163"/>
    </row>
    <row r="2239" spans="1:6" x14ac:dyDescent="0.3">
      <c r="A2239" s="163" t="s">
        <v>8325</v>
      </c>
      <c r="B2239" s="167" t="s">
        <v>67</v>
      </c>
      <c r="C2239" s="163" t="s">
        <v>8713</v>
      </c>
      <c r="D2239" s="177">
        <v>0.22222222222222229</v>
      </c>
      <c r="E2239" s="163" t="s">
        <v>8684</v>
      </c>
      <c r="F2239" s="163"/>
    </row>
    <row r="2240" spans="1:6" x14ac:dyDescent="0.3">
      <c r="A2240" s="163" t="s">
        <v>8325</v>
      </c>
      <c r="B2240" s="167" t="s">
        <v>67</v>
      </c>
      <c r="C2240" s="163" t="s">
        <v>8732</v>
      </c>
      <c r="D2240" s="177">
        <v>0.2777777777777779</v>
      </c>
      <c r="E2240" s="163" t="s">
        <v>8684</v>
      </c>
      <c r="F2240" s="163"/>
    </row>
    <row r="2241" spans="1:6" x14ac:dyDescent="0.3">
      <c r="A2241" s="163" t="s">
        <v>8325</v>
      </c>
      <c r="B2241" s="167" t="s">
        <v>67</v>
      </c>
      <c r="C2241" s="163" t="s">
        <v>8715</v>
      </c>
      <c r="D2241" s="177">
        <v>0.22222222222222229</v>
      </c>
      <c r="E2241" s="163" t="s">
        <v>8684</v>
      </c>
      <c r="F2241" s="163"/>
    </row>
    <row r="2242" spans="1:6" x14ac:dyDescent="0.3">
      <c r="A2242" t="s">
        <v>8325</v>
      </c>
      <c r="B2242" s="149" t="s">
        <v>70</v>
      </c>
      <c r="C2242" t="s">
        <v>8734</v>
      </c>
      <c r="D2242" s="161">
        <v>4.0816326530612249E-2</v>
      </c>
      <c r="E2242" t="s">
        <v>8684</v>
      </c>
    </row>
    <row r="2243" spans="1:6" x14ac:dyDescent="0.3">
      <c r="A2243" t="s">
        <v>8325</v>
      </c>
      <c r="B2243" s="149" t="s">
        <v>70</v>
      </c>
      <c r="C2243" t="s">
        <v>8716</v>
      </c>
      <c r="D2243" s="161">
        <v>0.25510204081632648</v>
      </c>
      <c r="E2243" t="s">
        <v>8684</v>
      </c>
    </row>
    <row r="2244" spans="1:6" x14ac:dyDescent="0.3">
      <c r="A2244" t="s">
        <v>8325</v>
      </c>
      <c r="B2244" s="149" t="s">
        <v>70</v>
      </c>
      <c r="C2244" t="s">
        <v>8717</v>
      </c>
      <c r="D2244" s="161">
        <v>5.1020408163265307E-2</v>
      </c>
      <c r="E2244" t="s">
        <v>8684</v>
      </c>
    </row>
    <row r="2245" spans="1:6" x14ac:dyDescent="0.3">
      <c r="A2245" t="s">
        <v>8325</v>
      </c>
      <c r="B2245" s="149" t="s">
        <v>70</v>
      </c>
      <c r="C2245" t="s">
        <v>8718</v>
      </c>
      <c r="D2245" s="161">
        <v>5.1020408163265307E-2</v>
      </c>
      <c r="E2245" t="s">
        <v>8684</v>
      </c>
      <c r="F2245" t="s">
        <v>7812</v>
      </c>
    </row>
    <row r="2246" spans="1:6" x14ac:dyDescent="0.3">
      <c r="A2246" t="s">
        <v>8325</v>
      </c>
      <c r="B2246" s="149" t="s">
        <v>70</v>
      </c>
      <c r="C2246" t="s">
        <v>8719</v>
      </c>
      <c r="D2246" s="161">
        <v>0.24489795918367349</v>
      </c>
      <c r="E2246" t="s">
        <v>8684</v>
      </c>
    </row>
    <row r="2247" spans="1:6" x14ac:dyDescent="0.3">
      <c r="A2247" t="s">
        <v>8325</v>
      </c>
      <c r="B2247" s="149" t="s">
        <v>70</v>
      </c>
      <c r="C2247" t="s">
        <v>8721</v>
      </c>
      <c r="D2247" s="161">
        <v>0.2040816326530612</v>
      </c>
      <c r="E2247" t="s">
        <v>8684</v>
      </c>
    </row>
    <row r="2248" spans="1:6" x14ac:dyDescent="0.3">
      <c r="A2248" t="s">
        <v>8325</v>
      </c>
      <c r="B2248" s="149" t="s">
        <v>70</v>
      </c>
      <c r="C2248" t="s">
        <v>8724</v>
      </c>
      <c r="D2248" s="161">
        <v>0.15306122448979589</v>
      </c>
      <c r="E2248" t="s">
        <v>8684</v>
      </c>
    </row>
    <row r="2249" spans="1:6" x14ac:dyDescent="0.3">
      <c r="A2249" s="163" t="s">
        <v>8325</v>
      </c>
      <c r="B2249" s="167" t="s">
        <v>73</v>
      </c>
      <c r="C2249" s="163" t="s">
        <v>8731</v>
      </c>
      <c r="D2249" s="177">
        <v>0.91491775382870044</v>
      </c>
      <c r="E2249" s="163" t="s">
        <v>8684</v>
      </c>
      <c r="F2249" s="163"/>
    </row>
    <row r="2250" spans="1:6" x14ac:dyDescent="0.3">
      <c r="A2250" s="163" t="s">
        <v>8325</v>
      </c>
      <c r="B2250" s="167" t="s">
        <v>73</v>
      </c>
      <c r="C2250" s="163" t="s">
        <v>8713</v>
      </c>
      <c r="D2250" s="177">
        <v>8.508224617129885E-2</v>
      </c>
      <c r="E2250" s="163" t="s">
        <v>8684</v>
      </c>
      <c r="F2250" s="163"/>
    </row>
    <row r="2251" spans="1:6" x14ac:dyDescent="0.3">
      <c r="A2251" t="s">
        <v>8325</v>
      </c>
      <c r="B2251" s="149" t="s">
        <v>76</v>
      </c>
      <c r="C2251" t="s">
        <v>8725</v>
      </c>
      <c r="D2251" s="161">
        <v>5.2083333333333343E-2</v>
      </c>
      <c r="E2251" t="s">
        <v>8684</v>
      </c>
    </row>
    <row r="2252" spans="1:6" x14ac:dyDescent="0.3">
      <c r="A2252" t="s">
        <v>8325</v>
      </c>
      <c r="B2252" s="149" t="s">
        <v>76</v>
      </c>
      <c r="C2252" t="s">
        <v>8716</v>
      </c>
      <c r="D2252" s="161">
        <v>0.23958333333333329</v>
      </c>
      <c r="E2252" t="s">
        <v>8684</v>
      </c>
    </row>
    <row r="2253" spans="1:6" x14ac:dyDescent="0.3">
      <c r="A2253" t="s">
        <v>8325</v>
      </c>
      <c r="B2253" s="149" t="s">
        <v>76</v>
      </c>
      <c r="C2253" t="s">
        <v>8718</v>
      </c>
      <c r="D2253" s="161">
        <v>5.2083333333333343E-2</v>
      </c>
      <c r="E2253" t="s">
        <v>8684</v>
      </c>
      <c r="F2253" t="s">
        <v>7812</v>
      </c>
    </row>
    <row r="2254" spans="1:6" x14ac:dyDescent="0.3">
      <c r="A2254" t="s">
        <v>8325</v>
      </c>
      <c r="B2254" s="149" t="s">
        <v>76</v>
      </c>
      <c r="C2254" t="s">
        <v>8719</v>
      </c>
      <c r="D2254" s="161">
        <v>0.65625</v>
      </c>
      <c r="E2254" t="s">
        <v>8684</v>
      </c>
    </row>
    <row r="2255" spans="1:6" x14ac:dyDescent="0.3">
      <c r="A2255" s="163" t="s">
        <v>8325</v>
      </c>
      <c r="B2255" s="167" t="s">
        <v>113</v>
      </c>
      <c r="C2255" s="163" t="s">
        <v>8716</v>
      </c>
      <c r="D2255" s="177">
        <v>0.2424242424242424</v>
      </c>
      <c r="E2255" s="163" t="s">
        <v>8684</v>
      </c>
      <c r="F2255" s="163"/>
    </row>
    <row r="2256" spans="1:6" x14ac:dyDescent="0.3">
      <c r="A2256" s="163" t="s">
        <v>8325</v>
      </c>
      <c r="B2256" s="167" t="s">
        <v>113</v>
      </c>
      <c r="C2256" s="163" t="s">
        <v>8719</v>
      </c>
      <c r="D2256" s="177">
        <v>0.6767676767676768</v>
      </c>
      <c r="E2256" s="163" t="s">
        <v>8684</v>
      </c>
      <c r="F2256" s="163"/>
    </row>
    <row r="2257" spans="1:6" x14ac:dyDescent="0.3">
      <c r="A2257" s="163" t="s">
        <v>8325</v>
      </c>
      <c r="B2257" s="167" t="s">
        <v>113</v>
      </c>
      <c r="C2257" s="163" t="s">
        <v>8727</v>
      </c>
      <c r="D2257" s="177">
        <v>8.0808080808080815E-2</v>
      </c>
      <c r="E2257" s="163" t="s">
        <v>8684</v>
      </c>
      <c r="F2257" s="163" t="s">
        <v>7812</v>
      </c>
    </row>
    <row r="2258" spans="1:6" x14ac:dyDescent="0.3">
      <c r="A2258" t="s">
        <v>8325</v>
      </c>
      <c r="B2258" s="149" t="s">
        <v>8636</v>
      </c>
      <c r="C2258" t="s">
        <v>8716</v>
      </c>
      <c r="D2258" s="161">
        <v>5.6818181818181823E-2</v>
      </c>
      <c r="E2258" t="s">
        <v>8684</v>
      </c>
    </row>
    <row r="2259" spans="1:6" x14ac:dyDescent="0.3">
      <c r="A2259" t="s">
        <v>8325</v>
      </c>
      <c r="B2259" s="149" t="s">
        <v>8636</v>
      </c>
      <c r="C2259" t="s">
        <v>8717</v>
      </c>
      <c r="D2259" s="161">
        <v>7.9545454545454558E-2</v>
      </c>
      <c r="E2259" t="s">
        <v>8684</v>
      </c>
    </row>
    <row r="2260" spans="1:6" x14ac:dyDescent="0.3">
      <c r="A2260" t="s">
        <v>8325</v>
      </c>
      <c r="B2260" s="149" t="s">
        <v>8636</v>
      </c>
      <c r="C2260" t="s">
        <v>8731</v>
      </c>
      <c r="D2260" s="161">
        <v>3.4090909090909102E-2</v>
      </c>
      <c r="E2260" t="s">
        <v>8684</v>
      </c>
    </row>
    <row r="2261" spans="1:6" x14ac:dyDescent="0.3">
      <c r="A2261" t="s">
        <v>8325</v>
      </c>
      <c r="B2261" s="149" t="s">
        <v>8636</v>
      </c>
      <c r="C2261" t="s">
        <v>8713</v>
      </c>
      <c r="D2261" s="161">
        <v>0.29545454545454553</v>
      </c>
      <c r="E2261" t="s">
        <v>8684</v>
      </c>
    </row>
    <row r="2262" spans="1:6" x14ac:dyDescent="0.3">
      <c r="A2262" t="s">
        <v>8325</v>
      </c>
      <c r="B2262" s="149" t="s">
        <v>8636</v>
      </c>
      <c r="C2262" t="s">
        <v>8732</v>
      </c>
      <c r="D2262" s="161">
        <v>0.1136363636363636</v>
      </c>
      <c r="E2262" t="s">
        <v>8684</v>
      </c>
    </row>
    <row r="2263" spans="1:6" x14ac:dyDescent="0.3">
      <c r="A2263" t="s">
        <v>8325</v>
      </c>
      <c r="B2263" s="149" t="s">
        <v>8636</v>
      </c>
      <c r="C2263" t="s">
        <v>8715</v>
      </c>
      <c r="D2263" s="161">
        <v>0.34090909090909088</v>
      </c>
      <c r="E2263" t="s">
        <v>8684</v>
      </c>
    </row>
    <row r="2264" spans="1:6" x14ac:dyDescent="0.3">
      <c r="A2264" t="s">
        <v>8325</v>
      </c>
      <c r="B2264" s="149" t="s">
        <v>8636</v>
      </c>
      <c r="C2264" t="s">
        <v>8743</v>
      </c>
      <c r="D2264" s="161">
        <v>7.9545454545454558E-2</v>
      </c>
      <c r="E2264" t="s">
        <v>8684</v>
      </c>
    </row>
    <row r="2265" spans="1:6" x14ac:dyDescent="0.3">
      <c r="A2265" s="163" t="s">
        <v>8326</v>
      </c>
      <c r="B2265" s="167" t="s">
        <v>67</v>
      </c>
      <c r="C2265" s="163" t="s">
        <v>8716</v>
      </c>
      <c r="D2265" s="177">
        <v>2.179341657207718E-2</v>
      </c>
      <c r="E2265" s="163" t="s">
        <v>8684</v>
      </c>
      <c r="F2265" s="163"/>
    </row>
    <row r="2266" spans="1:6" x14ac:dyDescent="0.3">
      <c r="A2266" s="163" t="s">
        <v>8326</v>
      </c>
      <c r="B2266" s="167" t="s">
        <v>67</v>
      </c>
      <c r="C2266" s="163" t="s">
        <v>8728</v>
      </c>
      <c r="D2266" s="177">
        <v>5.3461975028376851E-2</v>
      </c>
      <c r="E2266" s="163" t="s">
        <v>8684</v>
      </c>
      <c r="F2266" s="163" t="s">
        <v>7812</v>
      </c>
    </row>
    <row r="2267" spans="1:6" x14ac:dyDescent="0.3">
      <c r="A2267" s="163" t="s">
        <v>8326</v>
      </c>
      <c r="B2267" s="167" t="s">
        <v>67</v>
      </c>
      <c r="C2267" s="163" t="s">
        <v>8708</v>
      </c>
      <c r="D2267" s="177">
        <v>3.4960272417707147E-2</v>
      </c>
      <c r="E2267" s="163" t="s">
        <v>8684</v>
      </c>
      <c r="F2267" s="163" t="s">
        <v>7812</v>
      </c>
    </row>
    <row r="2268" spans="1:6" x14ac:dyDescent="0.3">
      <c r="A2268" s="163" t="s">
        <v>8326</v>
      </c>
      <c r="B2268" s="167" t="s">
        <v>67</v>
      </c>
      <c r="C2268" s="163" t="s">
        <v>8729</v>
      </c>
      <c r="D2268" s="177">
        <v>9.0692395005675372E-2</v>
      </c>
      <c r="E2268" s="163" t="s">
        <v>8684</v>
      </c>
      <c r="F2268" s="163" t="s">
        <v>7812</v>
      </c>
    </row>
    <row r="2269" spans="1:6" x14ac:dyDescent="0.3">
      <c r="A2269" s="163" t="s">
        <v>8326</v>
      </c>
      <c r="B2269" s="167" t="s">
        <v>67</v>
      </c>
      <c r="C2269" s="163" t="s">
        <v>8709</v>
      </c>
      <c r="D2269" s="177">
        <v>4.8808172531214528E-2</v>
      </c>
      <c r="E2269" s="163" t="s">
        <v>8684</v>
      </c>
      <c r="F2269" s="163" t="s">
        <v>7812</v>
      </c>
    </row>
    <row r="2270" spans="1:6" x14ac:dyDescent="0.3">
      <c r="A2270" s="163" t="s">
        <v>8326</v>
      </c>
      <c r="B2270" s="167" t="s">
        <v>67</v>
      </c>
      <c r="C2270" s="163" t="s">
        <v>8730</v>
      </c>
      <c r="D2270" s="177">
        <v>7.6844494892167992E-2</v>
      </c>
      <c r="E2270" s="163" t="s">
        <v>8684</v>
      </c>
      <c r="F2270" s="163" t="s">
        <v>7812</v>
      </c>
    </row>
    <row r="2271" spans="1:6" x14ac:dyDescent="0.3">
      <c r="A2271" s="163" t="s">
        <v>8326</v>
      </c>
      <c r="B2271" s="167" t="s">
        <v>67</v>
      </c>
      <c r="C2271" s="163" t="s">
        <v>8710</v>
      </c>
      <c r="D2271" s="177">
        <v>5.1532349602724188E-2</v>
      </c>
      <c r="E2271" s="163" t="s">
        <v>8684</v>
      </c>
      <c r="F2271" s="163" t="s">
        <v>7812</v>
      </c>
    </row>
    <row r="2272" spans="1:6" x14ac:dyDescent="0.3">
      <c r="A2272" s="163" t="s">
        <v>8326</v>
      </c>
      <c r="B2272" s="167" t="s">
        <v>67</v>
      </c>
      <c r="C2272" s="163" t="s">
        <v>8717</v>
      </c>
      <c r="D2272" s="177">
        <v>3.4846765039727577E-2</v>
      </c>
      <c r="E2272" s="163" t="s">
        <v>8684</v>
      </c>
      <c r="F2272" s="163"/>
    </row>
    <row r="2273" spans="1:6" x14ac:dyDescent="0.3">
      <c r="A2273" s="163" t="s">
        <v>8326</v>
      </c>
      <c r="B2273" s="167" t="s">
        <v>67</v>
      </c>
      <c r="C2273" s="163" t="s">
        <v>8711</v>
      </c>
      <c r="D2273" s="177">
        <v>9.1713961407491482E-2</v>
      </c>
      <c r="E2273" s="163" t="s">
        <v>8684</v>
      </c>
      <c r="F2273" s="163"/>
    </row>
    <row r="2274" spans="1:6" x14ac:dyDescent="0.3">
      <c r="A2274" s="163" t="s">
        <v>8326</v>
      </c>
      <c r="B2274" s="167" t="s">
        <v>67</v>
      </c>
      <c r="C2274" s="163" t="s">
        <v>8712</v>
      </c>
      <c r="D2274" s="177">
        <v>8.6379114642451765E-2</v>
      </c>
      <c r="E2274" s="163" t="s">
        <v>8684</v>
      </c>
      <c r="F2274" s="163"/>
    </row>
    <row r="2275" spans="1:6" x14ac:dyDescent="0.3">
      <c r="A2275" s="163" t="s">
        <v>8326</v>
      </c>
      <c r="B2275" s="167" t="s">
        <v>67</v>
      </c>
      <c r="C2275" s="163" t="s">
        <v>8731</v>
      </c>
      <c r="D2275" s="177">
        <v>8.5130533484676502E-2</v>
      </c>
      <c r="E2275" s="163" t="s">
        <v>8684</v>
      </c>
      <c r="F2275" s="163"/>
    </row>
    <row r="2276" spans="1:6" x14ac:dyDescent="0.3">
      <c r="A2276" s="163" t="s">
        <v>8326</v>
      </c>
      <c r="B2276" s="167" t="s">
        <v>67</v>
      </c>
      <c r="C2276" s="163" t="s">
        <v>8713</v>
      </c>
      <c r="D2276" s="177">
        <v>8.6379114642451765E-2</v>
      </c>
      <c r="E2276" s="163" t="s">
        <v>8684</v>
      </c>
      <c r="F2276" s="163"/>
    </row>
    <row r="2277" spans="1:6" x14ac:dyDescent="0.3">
      <c r="A2277" s="163" t="s">
        <v>8326</v>
      </c>
      <c r="B2277" s="167" t="s">
        <v>67</v>
      </c>
      <c r="C2277" s="163" t="s">
        <v>8732</v>
      </c>
      <c r="D2277" s="177">
        <v>3.4052213393870601E-2</v>
      </c>
      <c r="E2277" s="163" t="s">
        <v>8684</v>
      </c>
      <c r="F2277" s="163"/>
    </row>
    <row r="2278" spans="1:6" x14ac:dyDescent="0.3">
      <c r="A2278" s="163" t="s">
        <v>8326</v>
      </c>
      <c r="B2278" s="167" t="s">
        <v>67</v>
      </c>
      <c r="C2278" s="163" t="s">
        <v>7909</v>
      </c>
      <c r="D2278" s="177">
        <v>5.9137343927355278E-2</v>
      </c>
      <c r="E2278" s="163" t="s">
        <v>8684</v>
      </c>
      <c r="F2278" s="163"/>
    </row>
    <row r="2279" spans="1:6" x14ac:dyDescent="0.3">
      <c r="A2279" s="163" t="s">
        <v>8326</v>
      </c>
      <c r="B2279" s="167" t="s">
        <v>67</v>
      </c>
      <c r="C2279" s="163" t="s">
        <v>8714</v>
      </c>
      <c r="D2279" s="177">
        <v>8.6833144154370032E-2</v>
      </c>
      <c r="E2279" s="163" t="s">
        <v>8684</v>
      </c>
      <c r="F2279" s="163"/>
    </row>
    <row r="2280" spans="1:6" x14ac:dyDescent="0.3">
      <c r="A2280" s="163" t="s">
        <v>8326</v>
      </c>
      <c r="B2280" s="167" t="s">
        <v>67</v>
      </c>
      <c r="C2280" s="163" t="s">
        <v>8715</v>
      </c>
      <c r="D2280" s="177">
        <v>5.7434733257661748E-2</v>
      </c>
      <c r="E2280" s="163" t="s">
        <v>8684</v>
      </c>
      <c r="F2280" s="163"/>
    </row>
    <row r="2281" spans="1:6" x14ac:dyDescent="0.3">
      <c r="A2281" t="s">
        <v>8326</v>
      </c>
      <c r="B2281" s="149" t="s">
        <v>70</v>
      </c>
      <c r="C2281" t="s">
        <v>8716</v>
      </c>
      <c r="D2281" s="161">
        <v>0.19387755102040821</v>
      </c>
      <c r="E2281" t="s">
        <v>8684</v>
      </c>
    </row>
    <row r="2282" spans="1:6" x14ac:dyDescent="0.3">
      <c r="A2282" t="s">
        <v>8326</v>
      </c>
      <c r="B2282" s="149" t="s">
        <v>70</v>
      </c>
      <c r="C2282" t="s">
        <v>8726</v>
      </c>
      <c r="D2282" s="161">
        <v>0.16326530612244899</v>
      </c>
      <c r="E2282" t="s">
        <v>8684</v>
      </c>
    </row>
    <row r="2283" spans="1:6" x14ac:dyDescent="0.3">
      <c r="A2283" t="s">
        <v>8326</v>
      </c>
      <c r="B2283" s="149" t="s">
        <v>70</v>
      </c>
      <c r="C2283" t="s">
        <v>8722</v>
      </c>
      <c r="D2283" s="161">
        <v>0.41836734693877548</v>
      </c>
      <c r="E2283" t="s">
        <v>8684</v>
      </c>
    </row>
    <row r="2284" spans="1:6" x14ac:dyDescent="0.3">
      <c r="A2284" t="s">
        <v>8326</v>
      </c>
      <c r="B2284" s="149" t="s">
        <v>70</v>
      </c>
      <c r="C2284" t="s">
        <v>8723</v>
      </c>
      <c r="D2284" s="161">
        <v>0.22448979591836729</v>
      </c>
      <c r="E2284" t="s">
        <v>8684</v>
      </c>
    </row>
    <row r="2285" spans="1:6" x14ac:dyDescent="0.3">
      <c r="A2285" s="163" t="s">
        <v>8326</v>
      </c>
      <c r="B2285" s="167" t="s">
        <v>73</v>
      </c>
      <c r="C2285" s="163" t="s">
        <v>8728</v>
      </c>
      <c r="D2285" s="177">
        <v>6.9936421435059043E-2</v>
      </c>
      <c r="E2285" s="163" t="s">
        <v>8684</v>
      </c>
      <c r="F2285" s="163" t="s">
        <v>7812</v>
      </c>
    </row>
    <row r="2286" spans="1:6" x14ac:dyDescent="0.3">
      <c r="A2286" s="163" t="s">
        <v>8326</v>
      </c>
      <c r="B2286" s="167" t="s">
        <v>73</v>
      </c>
      <c r="C2286" s="163" t="s">
        <v>8708</v>
      </c>
      <c r="D2286" s="177">
        <v>4.5640326975476833E-2</v>
      </c>
      <c r="E2286" s="163" t="s">
        <v>8684</v>
      </c>
      <c r="F2286" s="163" t="s">
        <v>7812</v>
      </c>
    </row>
    <row r="2287" spans="1:6" x14ac:dyDescent="0.3">
      <c r="A2287" s="163" t="s">
        <v>8326</v>
      </c>
      <c r="B2287" s="167" t="s">
        <v>73</v>
      </c>
      <c r="C2287" s="163" t="s">
        <v>8729</v>
      </c>
      <c r="D2287" s="177">
        <v>0.11852861035422339</v>
      </c>
      <c r="E2287" s="163" t="s">
        <v>8684</v>
      </c>
      <c r="F2287" s="163" t="s">
        <v>7812</v>
      </c>
    </row>
    <row r="2288" spans="1:6" x14ac:dyDescent="0.3">
      <c r="A2288" s="163" t="s">
        <v>8326</v>
      </c>
      <c r="B2288" s="167" t="s">
        <v>73</v>
      </c>
      <c r="C2288" s="163" t="s">
        <v>8709</v>
      </c>
      <c r="D2288" s="177">
        <v>6.3805631244323341E-2</v>
      </c>
      <c r="E2288" s="163" t="s">
        <v>8684</v>
      </c>
      <c r="F2288" s="163" t="s">
        <v>7812</v>
      </c>
    </row>
    <row r="2289" spans="1:6" x14ac:dyDescent="0.3">
      <c r="A2289" s="163" t="s">
        <v>8326</v>
      </c>
      <c r="B2289" s="167" t="s">
        <v>73</v>
      </c>
      <c r="C2289" s="163" t="s">
        <v>8730</v>
      </c>
      <c r="D2289" s="177">
        <v>0.10047683923705721</v>
      </c>
      <c r="E2289" s="163" t="s">
        <v>8684</v>
      </c>
      <c r="F2289" s="163" t="s">
        <v>7812</v>
      </c>
    </row>
    <row r="2290" spans="1:6" x14ac:dyDescent="0.3">
      <c r="A2290" s="163" t="s">
        <v>8326</v>
      </c>
      <c r="B2290" s="167" t="s">
        <v>73</v>
      </c>
      <c r="C2290" s="163" t="s">
        <v>8710</v>
      </c>
      <c r="D2290" s="177">
        <v>6.743869209809264E-2</v>
      </c>
      <c r="E2290" s="163" t="s">
        <v>8684</v>
      </c>
      <c r="F2290" s="163" t="s">
        <v>7812</v>
      </c>
    </row>
    <row r="2291" spans="1:6" x14ac:dyDescent="0.3">
      <c r="A2291" s="163" t="s">
        <v>8326</v>
      </c>
      <c r="B2291" s="167" t="s">
        <v>73</v>
      </c>
      <c r="C2291" s="163" t="s">
        <v>8711</v>
      </c>
      <c r="D2291" s="177">
        <v>0.1198910081743869</v>
      </c>
      <c r="E2291" s="163" t="s">
        <v>8684</v>
      </c>
      <c r="F2291" s="163"/>
    </row>
    <row r="2292" spans="1:6" x14ac:dyDescent="0.3">
      <c r="A2292" s="163" t="s">
        <v>8326</v>
      </c>
      <c r="B2292" s="167" t="s">
        <v>73</v>
      </c>
      <c r="C2292" s="163" t="s">
        <v>8712</v>
      </c>
      <c r="D2292" s="177">
        <v>0.1128519527702089</v>
      </c>
      <c r="E2292" s="163" t="s">
        <v>8684</v>
      </c>
      <c r="F2292" s="163"/>
    </row>
    <row r="2293" spans="1:6" x14ac:dyDescent="0.3">
      <c r="A2293" s="163" t="s">
        <v>8326</v>
      </c>
      <c r="B2293" s="167" t="s">
        <v>73</v>
      </c>
      <c r="C2293" s="163" t="s">
        <v>8713</v>
      </c>
      <c r="D2293" s="177">
        <v>0.1128519527702089</v>
      </c>
      <c r="E2293" s="163" t="s">
        <v>8684</v>
      </c>
      <c r="F2293" s="163"/>
    </row>
    <row r="2294" spans="1:6" x14ac:dyDescent="0.3">
      <c r="A2294" s="163" t="s">
        <v>8326</v>
      </c>
      <c r="B2294" s="167" t="s">
        <v>73</v>
      </c>
      <c r="C2294" s="163" t="s">
        <v>8714</v>
      </c>
      <c r="D2294" s="177">
        <v>0.1021798365122616</v>
      </c>
      <c r="E2294" s="163" t="s">
        <v>8684</v>
      </c>
      <c r="F2294" s="163"/>
    </row>
    <row r="2295" spans="1:6" x14ac:dyDescent="0.3">
      <c r="A2295" s="163" t="s">
        <v>8326</v>
      </c>
      <c r="B2295" s="167" t="s">
        <v>73</v>
      </c>
      <c r="C2295" s="163" t="s">
        <v>8715</v>
      </c>
      <c r="D2295" s="177">
        <v>7.5045413260672128E-2</v>
      </c>
      <c r="E2295" s="163" t="s">
        <v>8684</v>
      </c>
      <c r="F2295" s="163"/>
    </row>
    <row r="2296" spans="1:6" x14ac:dyDescent="0.3">
      <c r="A2296" t="s">
        <v>8326</v>
      </c>
      <c r="B2296" s="149" t="s">
        <v>76</v>
      </c>
      <c r="C2296" t="s">
        <v>8716</v>
      </c>
      <c r="D2296" s="161">
        <v>0.27551020408163268</v>
      </c>
      <c r="E2296" t="s">
        <v>8684</v>
      </c>
    </row>
    <row r="2297" spans="1:6" x14ac:dyDescent="0.3">
      <c r="A2297" t="s">
        <v>8326</v>
      </c>
      <c r="B2297" s="149" t="s">
        <v>76</v>
      </c>
      <c r="C2297" t="s">
        <v>8719</v>
      </c>
      <c r="D2297" s="161">
        <v>0.72448979591836737</v>
      </c>
      <c r="E2297" t="s">
        <v>8684</v>
      </c>
    </row>
    <row r="2298" spans="1:6" x14ac:dyDescent="0.3">
      <c r="A2298" s="163" t="s">
        <v>8326</v>
      </c>
      <c r="B2298" s="167" t="s">
        <v>113</v>
      </c>
      <c r="C2298" s="163" t="s">
        <v>8734</v>
      </c>
      <c r="D2298" s="177">
        <v>0.1313131313131313</v>
      </c>
      <c r="E2298" s="163" t="s">
        <v>8684</v>
      </c>
      <c r="F2298" s="163"/>
    </row>
    <row r="2299" spans="1:6" x14ac:dyDescent="0.3">
      <c r="A2299" s="163" t="s">
        <v>8326</v>
      </c>
      <c r="B2299" s="167" t="s">
        <v>113</v>
      </c>
      <c r="C2299" s="163" t="s">
        <v>8716</v>
      </c>
      <c r="D2299" s="177">
        <v>0.14141414141414141</v>
      </c>
      <c r="E2299" s="163" t="s">
        <v>8684</v>
      </c>
      <c r="F2299" s="163"/>
    </row>
    <row r="2300" spans="1:6" x14ac:dyDescent="0.3">
      <c r="A2300" s="163" t="s">
        <v>8326</v>
      </c>
      <c r="B2300" s="167" t="s">
        <v>113</v>
      </c>
      <c r="C2300" s="163" t="s">
        <v>8719</v>
      </c>
      <c r="D2300" s="177">
        <v>0.58585858585858586</v>
      </c>
      <c r="E2300" s="163" t="s">
        <v>8684</v>
      </c>
      <c r="F2300" s="163"/>
    </row>
    <row r="2301" spans="1:6" x14ac:dyDescent="0.3">
      <c r="A2301" s="163" t="s">
        <v>8326</v>
      </c>
      <c r="B2301" s="167" t="s">
        <v>113</v>
      </c>
      <c r="C2301" s="163" t="s">
        <v>8722</v>
      </c>
      <c r="D2301" s="177">
        <v>7.0707070707070718E-2</v>
      </c>
      <c r="E2301" s="163" t="s">
        <v>8684</v>
      </c>
      <c r="F2301" s="163"/>
    </row>
    <row r="2302" spans="1:6" x14ac:dyDescent="0.3">
      <c r="A2302" s="163" t="s">
        <v>8326</v>
      </c>
      <c r="B2302" s="167" t="s">
        <v>113</v>
      </c>
      <c r="C2302" s="163" t="s">
        <v>8727</v>
      </c>
      <c r="D2302" s="177">
        <v>7.0707070707070718E-2</v>
      </c>
      <c r="E2302" s="163" t="s">
        <v>8684</v>
      </c>
      <c r="F2302" s="163" t="s">
        <v>7812</v>
      </c>
    </row>
    <row r="2303" spans="1:6" x14ac:dyDescent="0.3">
      <c r="A2303" t="s">
        <v>8326</v>
      </c>
      <c r="B2303" s="149" t="s">
        <v>8636</v>
      </c>
      <c r="C2303" t="s">
        <v>8728</v>
      </c>
      <c r="D2303" s="161">
        <v>5.6971344433118153E-2</v>
      </c>
      <c r="E2303" t="s">
        <v>8684</v>
      </c>
      <c r="F2303" t="s">
        <v>7812</v>
      </c>
    </row>
    <row r="2304" spans="1:6" x14ac:dyDescent="0.3">
      <c r="A2304" t="s">
        <v>8326</v>
      </c>
      <c r="B2304" s="149" t="s">
        <v>8636</v>
      </c>
      <c r="C2304" t="s">
        <v>8708</v>
      </c>
      <c r="D2304" s="161">
        <v>3.7263563257447049E-2</v>
      </c>
      <c r="E2304" t="s">
        <v>8684</v>
      </c>
      <c r="F2304" t="s">
        <v>7812</v>
      </c>
    </row>
    <row r="2305" spans="1:6" x14ac:dyDescent="0.3">
      <c r="A2305" t="s">
        <v>8326</v>
      </c>
      <c r="B2305" s="149" t="s">
        <v>8636</v>
      </c>
      <c r="C2305" t="s">
        <v>8729</v>
      </c>
      <c r="D2305" s="161">
        <v>9.6500169894665311E-2</v>
      </c>
      <c r="E2305" t="s">
        <v>8684</v>
      </c>
      <c r="F2305" t="s">
        <v>7812</v>
      </c>
    </row>
    <row r="2306" spans="1:6" x14ac:dyDescent="0.3">
      <c r="A2306" t="s">
        <v>8326</v>
      </c>
      <c r="B2306" s="149" t="s">
        <v>8636</v>
      </c>
      <c r="C2306" t="s">
        <v>8709</v>
      </c>
      <c r="D2306" s="161">
        <v>5.1987767584097858E-2</v>
      </c>
      <c r="E2306" t="s">
        <v>8684</v>
      </c>
      <c r="F2306" t="s">
        <v>7812</v>
      </c>
    </row>
    <row r="2307" spans="1:6" x14ac:dyDescent="0.3">
      <c r="A2307" t="s">
        <v>8326</v>
      </c>
      <c r="B2307" s="149" t="s">
        <v>8636</v>
      </c>
      <c r="C2307" t="s">
        <v>8730</v>
      </c>
      <c r="D2307" s="161">
        <v>8.1775965568014503E-2</v>
      </c>
      <c r="E2307" t="s">
        <v>8684</v>
      </c>
      <c r="F2307" t="s">
        <v>7812</v>
      </c>
    </row>
    <row r="2308" spans="1:6" x14ac:dyDescent="0.3">
      <c r="A2308" t="s">
        <v>8326</v>
      </c>
      <c r="B2308" s="149" t="s">
        <v>8636</v>
      </c>
      <c r="C2308" t="s">
        <v>8710</v>
      </c>
      <c r="D2308" s="161">
        <v>5.4932608449428023E-2</v>
      </c>
      <c r="E2308" t="s">
        <v>8684</v>
      </c>
      <c r="F2308" t="s">
        <v>7812</v>
      </c>
    </row>
    <row r="2309" spans="1:6" x14ac:dyDescent="0.3">
      <c r="A2309" t="s">
        <v>8326</v>
      </c>
      <c r="B2309" s="149" t="s">
        <v>8636</v>
      </c>
      <c r="C2309" t="s">
        <v>8717</v>
      </c>
      <c r="D2309" s="161">
        <v>2.627704156756144E-2</v>
      </c>
      <c r="E2309" t="s">
        <v>8684</v>
      </c>
    </row>
    <row r="2310" spans="1:6" x14ac:dyDescent="0.3">
      <c r="A2310" t="s">
        <v>8326</v>
      </c>
      <c r="B2310" s="149" t="s">
        <v>8636</v>
      </c>
      <c r="C2310" t="s">
        <v>8711</v>
      </c>
      <c r="D2310" s="161">
        <v>9.7632800996715383E-2</v>
      </c>
      <c r="E2310" t="s">
        <v>8684</v>
      </c>
    </row>
    <row r="2311" spans="1:6" x14ac:dyDescent="0.3">
      <c r="A2311" t="s">
        <v>8326</v>
      </c>
      <c r="B2311" s="149" t="s">
        <v>8636</v>
      </c>
      <c r="C2311" t="s">
        <v>8712</v>
      </c>
      <c r="D2311" s="161">
        <v>9.1856382376260037E-2</v>
      </c>
      <c r="E2311" t="s">
        <v>8684</v>
      </c>
    </row>
    <row r="2312" spans="1:6" x14ac:dyDescent="0.3">
      <c r="A2312" t="s">
        <v>8326</v>
      </c>
      <c r="B2312" s="149" t="s">
        <v>8636</v>
      </c>
      <c r="C2312" t="s">
        <v>8731</v>
      </c>
      <c r="D2312" s="161">
        <v>5.6631555102503117E-2</v>
      </c>
      <c r="E2312" t="s">
        <v>8684</v>
      </c>
    </row>
    <row r="2313" spans="1:6" x14ac:dyDescent="0.3">
      <c r="A2313" t="s">
        <v>8326</v>
      </c>
      <c r="B2313" s="149" t="s">
        <v>8636</v>
      </c>
      <c r="C2313" t="s">
        <v>8713</v>
      </c>
      <c r="D2313" s="161">
        <v>9.1856382376260037E-2</v>
      </c>
      <c r="E2313" t="s">
        <v>8684</v>
      </c>
    </row>
    <row r="2314" spans="1:6" x14ac:dyDescent="0.3">
      <c r="A2314" t="s">
        <v>8326</v>
      </c>
      <c r="B2314" s="149" t="s">
        <v>8636</v>
      </c>
      <c r="C2314" t="s">
        <v>8732</v>
      </c>
      <c r="D2314" s="161">
        <v>2.2652622041001248E-2</v>
      </c>
      <c r="E2314" t="s">
        <v>8684</v>
      </c>
    </row>
    <row r="2315" spans="1:6" x14ac:dyDescent="0.3">
      <c r="A2315" t="s">
        <v>8326</v>
      </c>
      <c r="B2315" s="149" t="s">
        <v>8636</v>
      </c>
      <c r="C2315" t="s">
        <v>7909</v>
      </c>
      <c r="D2315" s="161">
        <v>5.9010080416808247E-2</v>
      </c>
      <c r="E2315" t="s">
        <v>8684</v>
      </c>
    </row>
    <row r="2316" spans="1:6" x14ac:dyDescent="0.3">
      <c r="A2316" t="s">
        <v>8326</v>
      </c>
      <c r="B2316" s="149" t="s">
        <v>8636</v>
      </c>
      <c r="C2316" t="s">
        <v>8733</v>
      </c>
      <c r="D2316" s="161">
        <v>2.1180201608336169E-2</v>
      </c>
      <c r="E2316" t="s">
        <v>8684</v>
      </c>
    </row>
    <row r="2317" spans="1:6" x14ac:dyDescent="0.3">
      <c r="A2317" t="s">
        <v>8326</v>
      </c>
      <c r="B2317" s="149" t="s">
        <v>8636</v>
      </c>
      <c r="C2317" t="s">
        <v>8714</v>
      </c>
      <c r="D2317" s="161">
        <v>9.2422697927285094E-2</v>
      </c>
      <c r="E2317" t="s">
        <v>8684</v>
      </c>
    </row>
    <row r="2318" spans="1:6" x14ac:dyDescent="0.3">
      <c r="A2318" t="s">
        <v>8326</v>
      </c>
      <c r="B2318" s="149" t="s">
        <v>8636</v>
      </c>
      <c r="C2318" t="s">
        <v>8715</v>
      </c>
      <c r="D2318" s="161">
        <v>6.1048816400498362E-2</v>
      </c>
      <c r="E2318" t="s">
        <v>8684</v>
      </c>
    </row>
    <row r="2319" spans="1:6" x14ac:dyDescent="0.3">
      <c r="A2319" s="163" t="s">
        <v>8327</v>
      </c>
      <c r="B2319" s="167" t="s">
        <v>67</v>
      </c>
      <c r="C2319" s="163" t="s">
        <v>8728</v>
      </c>
      <c r="D2319" s="177">
        <v>0.1325274964608516</v>
      </c>
      <c r="E2319" s="163" t="s">
        <v>8684</v>
      </c>
      <c r="F2319" s="163" t="s">
        <v>7812</v>
      </c>
    </row>
    <row r="2320" spans="1:6" x14ac:dyDescent="0.3">
      <c r="A2320" s="163" t="s">
        <v>8327</v>
      </c>
      <c r="B2320" s="167" t="s">
        <v>67</v>
      </c>
      <c r="C2320" s="163" t="s">
        <v>8742</v>
      </c>
      <c r="D2320" s="177">
        <v>6.4249156049221393E-2</v>
      </c>
      <c r="E2320" s="163" t="s">
        <v>8684</v>
      </c>
      <c r="F2320" s="163" t="s">
        <v>7812</v>
      </c>
    </row>
    <row r="2321" spans="1:6" x14ac:dyDescent="0.3">
      <c r="A2321" s="163" t="s">
        <v>8327</v>
      </c>
      <c r="B2321" s="167" t="s">
        <v>67</v>
      </c>
      <c r="C2321" s="163" t="s">
        <v>8708</v>
      </c>
      <c r="D2321" s="177">
        <v>4.4321027986496793E-2</v>
      </c>
      <c r="E2321" s="163" t="s">
        <v>8684</v>
      </c>
      <c r="F2321" s="163" t="s">
        <v>7812</v>
      </c>
    </row>
    <row r="2322" spans="1:6" x14ac:dyDescent="0.3">
      <c r="A2322" s="163" t="s">
        <v>8327</v>
      </c>
      <c r="B2322" s="167" t="s">
        <v>67</v>
      </c>
      <c r="C2322" s="163" t="s">
        <v>8729</v>
      </c>
      <c r="D2322" s="177">
        <v>0.12936948709572041</v>
      </c>
      <c r="E2322" s="163" t="s">
        <v>8684</v>
      </c>
      <c r="F2322" s="163" t="s">
        <v>7812</v>
      </c>
    </row>
    <row r="2323" spans="1:6" x14ac:dyDescent="0.3">
      <c r="A2323" s="163" t="s">
        <v>8327</v>
      </c>
      <c r="B2323" s="167" t="s">
        <v>67</v>
      </c>
      <c r="C2323" s="163" t="s">
        <v>8710</v>
      </c>
      <c r="D2323" s="177">
        <v>0.12871610584776219</v>
      </c>
      <c r="E2323" s="163" t="s">
        <v>8684</v>
      </c>
      <c r="F2323" s="163" t="s">
        <v>7812</v>
      </c>
    </row>
    <row r="2324" spans="1:6" x14ac:dyDescent="0.3">
      <c r="A2324" s="163" t="s">
        <v>8327</v>
      </c>
      <c r="B2324" s="167" t="s">
        <v>67</v>
      </c>
      <c r="C2324" s="163" t="s">
        <v>8711</v>
      </c>
      <c r="D2324" s="177">
        <v>3.9638462376129807E-2</v>
      </c>
      <c r="E2324" s="163" t="s">
        <v>8684</v>
      </c>
      <c r="F2324" s="163"/>
    </row>
    <row r="2325" spans="1:6" x14ac:dyDescent="0.3">
      <c r="A2325" s="163" t="s">
        <v>8327</v>
      </c>
      <c r="B2325" s="167" t="s">
        <v>67</v>
      </c>
      <c r="C2325" s="163" t="s">
        <v>8712</v>
      </c>
      <c r="D2325" s="177">
        <v>5.6299684199063477E-2</v>
      </c>
      <c r="E2325" s="163" t="s">
        <v>8684</v>
      </c>
      <c r="F2325" s="163"/>
    </row>
    <row r="2326" spans="1:6" x14ac:dyDescent="0.3">
      <c r="A2326" s="163" t="s">
        <v>8327</v>
      </c>
      <c r="B2326" s="167" t="s">
        <v>67</v>
      </c>
      <c r="C2326" s="163" t="s">
        <v>8713</v>
      </c>
      <c r="D2326" s="177">
        <v>5.6299684199063477E-2</v>
      </c>
      <c r="E2326" s="163" t="s">
        <v>8684</v>
      </c>
      <c r="F2326" s="163"/>
    </row>
    <row r="2327" spans="1:6" x14ac:dyDescent="0.3">
      <c r="A2327" s="163" t="s">
        <v>8327</v>
      </c>
      <c r="B2327" s="167" t="s">
        <v>67</v>
      </c>
      <c r="C2327" s="163" t="s">
        <v>7909</v>
      </c>
      <c r="D2327" s="177">
        <v>4.1163018621365573E-2</v>
      </c>
      <c r="E2327" s="163" t="s">
        <v>8684</v>
      </c>
      <c r="F2327" s="163"/>
    </row>
    <row r="2328" spans="1:6" x14ac:dyDescent="0.3">
      <c r="A2328" s="163" t="s">
        <v>8327</v>
      </c>
      <c r="B2328" s="167" t="s">
        <v>67</v>
      </c>
      <c r="C2328" s="163" t="s">
        <v>8733</v>
      </c>
      <c r="D2328" s="177">
        <v>3.5064793640422517E-2</v>
      </c>
      <c r="E2328" s="163" t="s">
        <v>8684</v>
      </c>
      <c r="F2328" s="163"/>
    </row>
    <row r="2329" spans="1:6" x14ac:dyDescent="0.3">
      <c r="A2329" s="163" t="s">
        <v>8327</v>
      </c>
      <c r="B2329" s="167" t="s">
        <v>67</v>
      </c>
      <c r="C2329" s="163" t="s">
        <v>8714</v>
      </c>
      <c r="D2329" s="177">
        <v>0.20548840248284869</v>
      </c>
      <c r="E2329" s="163" t="s">
        <v>8684</v>
      </c>
      <c r="F2329" s="163"/>
    </row>
    <row r="2330" spans="1:6" x14ac:dyDescent="0.3">
      <c r="A2330" s="163" t="s">
        <v>8327</v>
      </c>
      <c r="B2330" s="167" t="s">
        <v>67</v>
      </c>
      <c r="C2330" s="163" t="s">
        <v>8715</v>
      </c>
      <c r="D2330" s="177">
        <v>6.6971577915713829E-2</v>
      </c>
      <c r="E2330" s="163" t="s">
        <v>8684</v>
      </c>
      <c r="F2330" s="163"/>
    </row>
    <row r="2331" spans="1:6" x14ac:dyDescent="0.3">
      <c r="A2331" t="s">
        <v>8327</v>
      </c>
      <c r="B2331" s="149" t="s">
        <v>70</v>
      </c>
      <c r="C2331" t="s">
        <v>8734</v>
      </c>
      <c r="D2331" s="161">
        <v>0.1020408163265306</v>
      </c>
      <c r="E2331" t="s">
        <v>8684</v>
      </c>
    </row>
    <row r="2332" spans="1:6" x14ac:dyDescent="0.3">
      <c r="A2332" t="s">
        <v>8327</v>
      </c>
      <c r="B2332" s="149" t="s">
        <v>70</v>
      </c>
      <c r="C2332" t="s">
        <v>8716</v>
      </c>
      <c r="D2332" s="161">
        <v>0.25510204081632648</v>
      </c>
      <c r="E2332" t="s">
        <v>8684</v>
      </c>
    </row>
    <row r="2333" spans="1:6" x14ac:dyDescent="0.3">
      <c r="A2333" t="s">
        <v>8327</v>
      </c>
      <c r="B2333" s="149" t="s">
        <v>70</v>
      </c>
      <c r="C2333" t="s">
        <v>8717</v>
      </c>
      <c r="D2333" s="161">
        <v>5.1020408163265307E-2</v>
      </c>
      <c r="E2333" t="s">
        <v>8684</v>
      </c>
    </row>
    <row r="2334" spans="1:6" x14ac:dyDescent="0.3">
      <c r="A2334" t="s">
        <v>8327</v>
      </c>
      <c r="B2334" s="149" t="s">
        <v>70</v>
      </c>
      <c r="C2334" t="s">
        <v>8718</v>
      </c>
      <c r="D2334" s="161">
        <v>4.0816326530612249E-2</v>
      </c>
      <c r="E2334" t="s">
        <v>8684</v>
      </c>
      <c r="F2334" t="s">
        <v>7812</v>
      </c>
    </row>
    <row r="2335" spans="1:6" x14ac:dyDescent="0.3">
      <c r="A2335" t="s">
        <v>8327</v>
      </c>
      <c r="B2335" s="149" t="s">
        <v>70</v>
      </c>
      <c r="C2335" t="s">
        <v>8719</v>
      </c>
      <c r="D2335" s="161">
        <v>0.2040816326530612</v>
      </c>
      <c r="E2335" t="s">
        <v>8684</v>
      </c>
    </row>
    <row r="2336" spans="1:6" x14ac:dyDescent="0.3">
      <c r="A2336" t="s">
        <v>8327</v>
      </c>
      <c r="B2336" s="149" t="s">
        <v>70</v>
      </c>
      <c r="C2336" t="s">
        <v>8721</v>
      </c>
      <c r="D2336" s="161">
        <v>5.1020408163265307E-2</v>
      </c>
      <c r="E2336" t="s">
        <v>8684</v>
      </c>
    </row>
    <row r="2337" spans="1:6" x14ac:dyDescent="0.3">
      <c r="A2337" t="s">
        <v>8327</v>
      </c>
      <c r="B2337" s="149" t="s">
        <v>70</v>
      </c>
      <c r="C2337" t="s">
        <v>8723</v>
      </c>
      <c r="D2337" s="161">
        <v>0.24489795918367349</v>
      </c>
      <c r="E2337" t="s">
        <v>8684</v>
      </c>
    </row>
    <row r="2338" spans="1:6" x14ac:dyDescent="0.3">
      <c r="A2338" t="s">
        <v>8327</v>
      </c>
      <c r="B2338" s="149" t="s">
        <v>70</v>
      </c>
      <c r="C2338" t="s">
        <v>8724</v>
      </c>
      <c r="D2338" s="161">
        <v>5.1020408163265307E-2</v>
      </c>
      <c r="E2338" t="s">
        <v>8684</v>
      </c>
    </row>
    <row r="2339" spans="1:6" x14ac:dyDescent="0.3">
      <c r="A2339" s="163" t="s">
        <v>8327</v>
      </c>
      <c r="B2339" s="167" t="s">
        <v>73</v>
      </c>
      <c r="C2339" s="163" t="s">
        <v>8728</v>
      </c>
      <c r="D2339" s="177">
        <v>0.14352392065344219</v>
      </c>
      <c r="E2339" s="163" t="s">
        <v>8684</v>
      </c>
      <c r="F2339" s="163" t="s">
        <v>7812</v>
      </c>
    </row>
    <row r="2340" spans="1:6" x14ac:dyDescent="0.3">
      <c r="A2340" s="163" t="s">
        <v>8327</v>
      </c>
      <c r="B2340" s="167" t="s">
        <v>73</v>
      </c>
      <c r="C2340" s="163" t="s">
        <v>8742</v>
      </c>
      <c r="D2340" s="177">
        <v>6.9587355468335624E-2</v>
      </c>
      <c r="E2340" s="163" t="s">
        <v>8684</v>
      </c>
      <c r="F2340" s="163" t="s">
        <v>7812</v>
      </c>
    </row>
    <row r="2341" spans="1:6" x14ac:dyDescent="0.3">
      <c r="A2341" s="163" t="s">
        <v>8327</v>
      </c>
      <c r="B2341" s="167" t="s">
        <v>73</v>
      </c>
      <c r="C2341" s="163" t="s">
        <v>8708</v>
      </c>
      <c r="D2341" s="177">
        <v>4.7947385170255652E-2</v>
      </c>
      <c r="E2341" s="163" t="s">
        <v>8684</v>
      </c>
      <c r="F2341" s="163" t="s">
        <v>7812</v>
      </c>
    </row>
    <row r="2342" spans="1:6" x14ac:dyDescent="0.3">
      <c r="A2342" s="163" t="s">
        <v>8327</v>
      </c>
      <c r="B2342" s="167" t="s">
        <v>73</v>
      </c>
      <c r="C2342" s="163" t="s">
        <v>8729</v>
      </c>
      <c r="D2342" s="177">
        <v>0.1400233372228705</v>
      </c>
      <c r="E2342" s="163" t="s">
        <v>8684</v>
      </c>
      <c r="F2342" s="163" t="s">
        <v>7812</v>
      </c>
    </row>
    <row r="2343" spans="1:6" x14ac:dyDescent="0.3">
      <c r="A2343" s="163" t="s">
        <v>8327</v>
      </c>
      <c r="B2343" s="167" t="s">
        <v>73</v>
      </c>
      <c r="C2343" s="163" t="s">
        <v>8710</v>
      </c>
      <c r="D2343" s="177">
        <v>0.13928078922244619</v>
      </c>
      <c r="E2343" s="163" t="s">
        <v>8684</v>
      </c>
      <c r="F2343" s="163" t="s">
        <v>7812</v>
      </c>
    </row>
    <row r="2344" spans="1:6" x14ac:dyDescent="0.3">
      <c r="A2344" s="163" t="s">
        <v>8327</v>
      </c>
      <c r="B2344" s="167" t="s">
        <v>73</v>
      </c>
      <c r="C2344" s="163" t="s">
        <v>8711</v>
      </c>
      <c r="D2344" s="177">
        <v>4.2855627453060353E-2</v>
      </c>
      <c r="E2344" s="163" t="s">
        <v>8684</v>
      </c>
      <c r="F2344" s="163"/>
    </row>
    <row r="2345" spans="1:6" x14ac:dyDescent="0.3">
      <c r="A2345" s="163" t="s">
        <v>8327</v>
      </c>
      <c r="B2345" s="167" t="s">
        <v>73</v>
      </c>
      <c r="C2345" s="163" t="s">
        <v>8712</v>
      </c>
      <c r="D2345" s="177">
        <v>6.0888936034793679E-2</v>
      </c>
      <c r="E2345" s="163" t="s">
        <v>8684</v>
      </c>
      <c r="F2345" s="163"/>
    </row>
    <row r="2346" spans="1:6" x14ac:dyDescent="0.3">
      <c r="A2346" s="163" t="s">
        <v>8327</v>
      </c>
      <c r="B2346" s="167" t="s">
        <v>73</v>
      </c>
      <c r="C2346" s="163" t="s">
        <v>8713</v>
      </c>
      <c r="D2346" s="177">
        <v>6.0888936034793679E-2</v>
      </c>
      <c r="E2346" s="163" t="s">
        <v>8684</v>
      </c>
      <c r="F2346" s="163"/>
    </row>
    <row r="2347" spans="1:6" x14ac:dyDescent="0.3">
      <c r="A2347" s="163" t="s">
        <v>8327</v>
      </c>
      <c r="B2347" s="167" t="s">
        <v>73</v>
      </c>
      <c r="C2347" s="163" t="s">
        <v>8714</v>
      </c>
      <c r="D2347" s="177">
        <v>0.22234008698419441</v>
      </c>
      <c r="E2347" s="163" t="s">
        <v>8684</v>
      </c>
      <c r="F2347" s="163"/>
    </row>
    <row r="2348" spans="1:6" x14ac:dyDescent="0.3">
      <c r="A2348" s="163" t="s">
        <v>8327</v>
      </c>
      <c r="B2348" s="167" t="s">
        <v>73</v>
      </c>
      <c r="C2348" s="163" t="s">
        <v>8715</v>
      </c>
      <c r="D2348" s="177">
        <v>7.2451469184257974E-2</v>
      </c>
      <c r="E2348" s="163" t="s">
        <v>8684</v>
      </c>
      <c r="F2348" s="163"/>
    </row>
    <row r="2349" spans="1:6" x14ac:dyDescent="0.3">
      <c r="A2349" t="s">
        <v>8327</v>
      </c>
      <c r="B2349" s="149" t="s">
        <v>76</v>
      </c>
      <c r="C2349" t="s">
        <v>8716</v>
      </c>
      <c r="D2349" s="161">
        <v>0.14736842105263159</v>
      </c>
      <c r="E2349" t="s">
        <v>8684</v>
      </c>
    </row>
    <row r="2350" spans="1:6" x14ac:dyDescent="0.3">
      <c r="A2350" t="s">
        <v>8327</v>
      </c>
      <c r="B2350" s="149" t="s">
        <v>76</v>
      </c>
      <c r="C2350" t="s">
        <v>8718</v>
      </c>
      <c r="D2350" s="161">
        <v>3.1578947368421047E-2</v>
      </c>
      <c r="E2350" t="s">
        <v>8684</v>
      </c>
      <c r="F2350" t="s">
        <v>7812</v>
      </c>
    </row>
    <row r="2351" spans="1:6" x14ac:dyDescent="0.3">
      <c r="A2351" t="s">
        <v>8327</v>
      </c>
      <c r="B2351" s="149" t="s">
        <v>76</v>
      </c>
      <c r="C2351" t="s">
        <v>8726</v>
      </c>
      <c r="D2351" s="161">
        <v>0.10526315789473691</v>
      </c>
      <c r="E2351" t="s">
        <v>8684</v>
      </c>
    </row>
    <row r="2352" spans="1:6" x14ac:dyDescent="0.3">
      <c r="A2352" t="s">
        <v>8327</v>
      </c>
      <c r="B2352" s="149" t="s">
        <v>76</v>
      </c>
      <c r="C2352" t="s">
        <v>8719</v>
      </c>
      <c r="D2352" s="161">
        <v>0.1157894736842105</v>
      </c>
      <c r="E2352" t="s">
        <v>8684</v>
      </c>
    </row>
    <row r="2353" spans="1:6" x14ac:dyDescent="0.3">
      <c r="A2353" t="s">
        <v>8327</v>
      </c>
      <c r="B2353" s="149" t="s">
        <v>76</v>
      </c>
      <c r="C2353" t="s">
        <v>8723</v>
      </c>
      <c r="D2353" s="161">
        <v>0.6</v>
      </c>
      <c r="E2353" t="s">
        <v>8684</v>
      </c>
    </row>
    <row r="2354" spans="1:6" x14ac:dyDescent="0.3">
      <c r="A2354" s="163" t="s">
        <v>8327</v>
      </c>
      <c r="B2354" s="167" t="s">
        <v>113</v>
      </c>
      <c r="C2354" s="163" t="s">
        <v>8734</v>
      </c>
      <c r="D2354" s="177">
        <v>0.22916666666666671</v>
      </c>
      <c r="E2354" s="163" t="s">
        <v>8684</v>
      </c>
      <c r="F2354" s="163"/>
    </row>
    <row r="2355" spans="1:6" x14ac:dyDescent="0.3">
      <c r="A2355" s="163" t="s">
        <v>8327</v>
      </c>
      <c r="B2355" s="167" t="s">
        <v>113</v>
      </c>
      <c r="C2355" s="163" t="s">
        <v>8719</v>
      </c>
      <c r="D2355" s="177">
        <v>0.64583333333333337</v>
      </c>
      <c r="E2355" s="163" t="s">
        <v>8684</v>
      </c>
      <c r="F2355" s="163"/>
    </row>
    <row r="2356" spans="1:6" x14ac:dyDescent="0.3">
      <c r="A2356" s="163" t="s">
        <v>8327</v>
      </c>
      <c r="B2356" s="167" t="s">
        <v>113</v>
      </c>
      <c r="C2356" s="163" t="s">
        <v>8727</v>
      </c>
      <c r="D2356" s="177">
        <v>7.2916666666666671E-2</v>
      </c>
      <c r="E2356" s="163" t="s">
        <v>8684</v>
      </c>
      <c r="F2356" s="163" t="s">
        <v>7812</v>
      </c>
    </row>
    <row r="2357" spans="1:6" x14ac:dyDescent="0.3">
      <c r="A2357" s="163" t="s">
        <v>8327</v>
      </c>
      <c r="B2357" s="167" t="s">
        <v>113</v>
      </c>
      <c r="C2357" s="163" t="s">
        <v>8743</v>
      </c>
      <c r="D2357" s="177">
        <v>5.2083333333333343E-2</v>
      </c>
      <c r="E2357" s="163" t="s">
        <v>8684</v>
      </c>
      <c r="F2357" s="163"/>
    </row>
    <row r="2358" spans="1:6" x14ac:dyDescent="0.3">
      <c r="A2358" t="s">
        <v>8327</v>
      </c>
      <c r="B2358" s="149" t="s">
        <v>8636</v>
      </c>
      <c r="C2358" t="s">
        <v>8728</v>
      </c>
      <c r="D2358" s="161">
        <v>0.1325274964608516</v>
      </c>
      <c r="E2358" t="s">
        <v>8684</v>
      </c>
      <c r="F2358" t="s">
        <v>7812</v>
      </c>
    </row>
    <row r="2359" spans="1:6" x14ac:dyDescent="0.3">
      <c r="A2359" t="s">
        <v>8327</v>
      </c>
      <c r="B2359" s="149" t="s">
        <v>8636</v>
      </c>
      <c r="C2359" t="s">
        <v>8742</v>
      </c>
      <c r="D2359" s="161">
        <v>6.4249156049221393E-2</v>
      </c>
      <c r="E2359" t="s">
        <v>8684</v>
      </c>
      <c r="F2359" t="s">
        <v>7812</v>
      </c>
    </row>
    <row r="2360" spans="1:6" x14ac:dyDescent="0.3">
      <c r="A2360" t="s">
        <v>8327</v>
      </c>
      <c r="B2360" s="149" t="s">
        <v>8636</v>
      </c>
      <c r="C2360" t="s">
        <v>8708</v>
      </c>
      <c r="D2360" s="161">
        <v>4.4321027986496793E-2</v>
      </c>
      <c r="E2360" t="s">
        <v>8684</v>
      </c>
      <c r="F2360" t="s">
        <v>7812</v>
      </c>
    </row>
    <row r="2361" spans="1:6" x14ac:dyDescent="0.3">
      <c r="A2361" t="s">
        <v>8327</v>
      </c>
      <c r="B2361" s="149" t="s">
        <v>8636</v>
      </c>
      <c r="C2361" t="s">
        <v>8729</v>
      </c>
      <c r="D2361" s="161">
        <v>0.12936948709572041</v>
      </c>
      <c r="E2361" t="s">
        <v>8684</v>
      </c>
      <c r="F2361" t="s">
        <v>7812</v>
      </c>
    </row>
    <row r="2362" spans="1:6" x14ac:dyDescent="0.3">
      <c r="A2362" t="s">
        <v>8327</v>
      </c>
      <c r="B2362" s="149" t="s">
        <v>8636</v>
      </c>
      <c r="C2362" t="s">
        <v>8710</v>
      </c>
      <c r="D2362" s="161">
        <v>0.12871610584776219</v>
      </c>
      <c r="E2362" t="s">
        <v>8684</v>
      </c>
      <c r="F2362" t="s">
        <v>7812</v>
      </c>
    </row>
    <row r="2363" spans="1:6" x14ac:dyDescent="0.3">
      <c r="A2363" t="s">
        <v>8327</v>
      </c>
      <c r="B2363" s="149" t="s">
        <v>8636</v>
      </c>
      <c r="C2363" t="s">
        <v>8711</v>
      </c>
      <c r="D2363" s="161">
        <v>3.9638462376129807E-2</v>
      </c>
      <c r="E2363" t="s">
        <v>8684</v>
      </c>
    </row>
    <row r="2364" spans="1:6" x14ac:dyDescent="0.3">
      <c r="A2364" t="s">
        <v>8327</v>
      </c>
      <c r="B2364" s="149" t="s">
        <v>8636</v>
      </c>
      <c r="C2364" t="s">
        <v>8712</v>
      </c>
      <c r="D2364" s="161">
        <v>5.6299684199063477E-2</v>
      </c>
      <c r="E2364" t="s">
        <v>8684</v>
      </c>
    </row>
    <row r="2365" spans="1:6" x14ac:dyDescent="0.3">
      <c r="A2365" t="s">
        <v>8327</v>
      </c>
      <c r="B2365" s="149" t="s">
        <v>8636</v>
      </c>
      <c r="C2365" t="s">
        <v>8713</v>
      </c>
      <c r="D2365" s="161">
        <v>5.6299684199063477E-2</v>
      </c>
      <c r="E2365" t="s">
        <v>8684</v>
      </c>
    </row>
    <row r="2366" spans="1:6" x14ac:dyDescent="0.3">
      <c r="A2366" t="s">
        <v>8327</v>
      </c>
      <c r="B2366" s="149" t="s">
        <v>8636</v>
      </c>
      <c r="C2366" t="s">
        <v>7909</v>
      </c>
      <c r="D2366" s="161">
        <v>4.1163018621365573E-2</v>
      </c>
      <c r="E2366" t="s">
        <v>8684</v>
      </c>
    </row>
    <row r="2367" spans="1:6" x14ac:dyDescent="0.3">
      <c r="A2367" t="s">
        <v>8327</v>
      </c>
      <c r="B2367" s="149" t="s">
        <v>8636</v>
      </c>
      <c r="C2367" t="s">
        <v>8733</v>
      </c>
      <c r="D2367" s="161">
        <v>3.5064793640422517E-2</v>
      </c>
      <c r="E2367" t="s">
        <v>8684</v>
      </c>
    </row>
    <row r="2368" spans="1:6" x14ac:dyDescent="0.3">
      <c r="A2368" t="s">
        <v>8327</v>
      </c>
      <c r="B2368" s="149" t="s">
        <v>8636</v>
      </c>
      <c r="C2368" t="s">
        <v>8714</v>
      </c>
      <c r="D2368" s="161">
        <v>0.20548840248284869</v>
      </c>
      <c r="E2368" t="s">
        <v>8684</v>
      </c>
    </row>
    <row r="2369" spans="1:6" x14ac:dyDescent="0.3">
      <c r="A2369" t="s">
        <v>8327</v>
      </c>
      <c r="B2369" s="149" t="s">
        <v>8636</v>
      </c>
      <c r="C2369" t="s">
        <v>8715</v>
      </c>
      <c r="D2369" s="161">
        <v>6.6971577915713829E-2</v>
      </c>
      <c r="E2369" t="s">
        <v>8684</v>
      </c>
    </row>
    <row r="2370" spans="1:6" x14ac:dyDescent="0.3">
      <c r="A2370" s="163" t="s">
        <v>8399</v>
      </c>
      <c r="B2370" s="167" t="s">
        <v>67</v>
      </c>
      <c r="C2370" s="163" t="s">
        <v>8710</v>
      </c>
      <c r="D2370" s="177">
        <v>8.4150326797385627E-2</v>
      </c>
      <c r="E2370" s="163" t="s">
        <v>8684</v>
      </c>
      <c r="F2370" s="163" t="s">
        <v>8747</v>
      </c>
    </row>
    <row r="2371" spans="1:6" x14ac:dyDescent="0.3">
      <c r="A2371" s="163" t="s">
        <v>8399</v>
      </c>
      <c r="B2371" s="167" t="s">
        <v>67</v>
      </c>
      <c r="C2371" s="163" t="s">
        <v>8712</v>
      </c>
      <c r="D2371" s="177">
        <v>0.14011437908496729</v>
      </c>
      <c r="E2371" s="163" t="s">
        <v>8684</v>
      </c>
      <c r="F2371" s="163" t="s">
        <v>7819</v>
      </c>
    </row>
    <row r="2372" spans="1:6" x14ac:dyDescent="0.3">
      <c r="A2372" s="163" t="s">
        <v>8399</v>
      </c>
      <c r="B2372" s="167" t="s">
        <v>67</v>
      </c>
      <c r="C2372" s="163" t="s">
        <v>8731</v>
      </c>
      <c r="D2372" s="177">
        <v>0.20424836601307189</v>
      </c>
      <c r="E2372" s="163" t="s">
        <v>8684</v>
      </c>
      <c r="F2372" s="163" t="s">
        <v>7819</v>
      </c>
    </row>
    <row r="2373" spans="1:6" x14ac:dyDescent="0.3">
      <c r="A2373" s="163" t="s">
        <v>8399</v>
      </c>
      <c r="B2373" s="167" t="s">
        <v>67</v>
      </c>
      <c r="C2373" s="163" t="s">
        <v>8732</v>
      </c>
      <c r="D2373" s="177">
        <v>0.1225490196078431</v>
      </c>
      <c r="E2373" s="163" t="s">
        <v>8684</v>
      </c>
      <c r="F2373" s="163" t="s">
        <v>7819</v>
      </c>
    </row>
    <row r="2374" spans="1:6" x14ac:dyDescent="0.3">
      <c r="A2374" s="163" t="s">
        <v>8399</v>
      </c>
      <c r="B2374" s="167" t="s">
        <v>67</v>
      </c>
      <c r="C2374" s="163" t="s">
        <v>8715</v>
      </c>
      <c r="D2374" s="177">
        <v>0.44893790849673199</v>
      </c>
      <c r="E2374" s="163" t="s">
        <v>8684</v>
      </c>
      <c r="F2374" s="163" t="s">
        <v>7819</v>
      </c>
    </row>
    <row r="2375" spans="1:6" x14ac:dyDescent="0.3">
      <c r="A2375" t="s">
        <v>8399</v>
      </c>
      <c r="B2375" s="149" t="s">
        <v>73</v>
      </c>
      <c r="C2375" t="s">
        <v>8735</v>
      </c>
      <c r="D2375" s="161">
        <v>0.182261010757053</v>
      </c>
      <c r="E2375" t="s">
        <v>8684</v>
      </c>
      <c r="F2375" t="s">
        <v>7819</v>
      </c>
    </row>
    <row r="2376" spans="1:6" x14ac:dyDescent="0.3">
      <c r="A2376" t="s">
        <v>8399</v>
      </c>
      <c r="B2376" s="149" t="s">
        <v>73</v>
      </c>
      <c r="C2376" t="s">
        <v>8708</v>
      </c>
      <c r="D2376" s="161">
        <v>0.15100466815506389</v>
      </c>
      <c r="E2376" t="s">
        <v>8684</v>
      </c>
      <c r="F2376" t="s">
        <v>8747</v>
      </c>
    </row>
    <row r="2377" spans="1:6" x14ac:dyDescent="0.3">
      <c r="A2377" t="s">
        <v>8399</v>
      </c>
      <c r="B2377" s="149" t="s">
        <v>73</v>
      </c>
      <c r="C2377" t="s">
        <v>8710</v>
      </c>
      <c r="D2377" s="161">
        <v>0.28577227521818549</v>
      </c>
      <c r="E2377" t="s">
        <v>8684</v>
      </c>
      <c r="F2377" t="s">
        <v>8747</v>
      </c>
    </row>
    <row r="2378" spans="1:6" x14ac:dyDescent="0.3">
      <c r="A2378" t="s">
        <v>8399</v>
      </c>
      <c r="B2378" s="149" t="s">
        <v>73</v>
      </c>
      <c r="C2378" t="s">
        <v>8717</v>
      </c>
      <c r="D2378" s="161">
        <v>0.1035112644611325</v>
      </c>
      <c r="E2378" t="s">
        <v>8684</v>
      </c>
      <c r="F2378" t="s">
        <v>7819</v>
      </c>
    </row>
    <row r="2379" spans="1:6" x14ac:dyDescent="0.3">
      <c r="A2379" t="s">
        <v>8399</v>
      </c>
      <c r="B2379" s="149" t="s">
        <v>73</v>
      </c>
      <c r="C2379" t="s">
        <v>8712</v>
      </c>
      <c r="D2379" s="161">
        <v>8.8897909478384413E-2</v>
      </c>
      <c r="E2379" t="s">
        <v>8684</v>
      </c>
      <c r="F2379" t="s">
        <v>7819</v>
      </c>
    </row>
    <row r="2380" spans="1:6" x14ac:dyDescent="0.3">
      <c r="A2380" t="s">
        <v>8399</v>
      </c>
      <c r="B2380" s="149" t="s">
        <v>73</v>
      </c>
      <c r="C2380" t="s">
        <v>7909</v>
      </c>
      <c r="D2380" s="161">
        <v>8.0779378932413243E-2</v>
      </c>
      <c r="E2380" t="s">
        <v>8684</v>
      </c>
      <c r="F2380" t="s">
        <v>7819</v>
      </c>
    </row>
    <row r="2381" spans="1:6" x14ac:dyDescent="0.3">
      <c r="A2381" t="s">
        <v>8399</v>
      </c>
      <c r="B2381" s="149" t="s">
        <v>73</v>
      </c>
      <c r="C2381" t="s">
        <v>8733</v>
      </c>
      <c r="D2381" s="161">
        <v>0.10777349299776739</v>
      </c>
      <c r="E2381" t="s">
        <v>8684</v>
      </c>
      <c r="F2381" t="s">
        <v>7819</v>
      </c>
    </row>
    <row r="2382" spans="1:6" x14ac:dyDescent="0.3">
      <c r="A2382" s="163" t="s">
        <v>8399</v>
      </c>
      <c r="B2382" s="167" t="s">
        <v>113</v>
      </c>
      <c r="C2382" s="163" t="s">
        <v>8734</v>
      </c>
      <c r="D2382" s="179">
        <v>0.1326530612244898</v>
      </c>
      <c r="E2382" s="163" t="s">
        <v>8684</v>
      </c>
      <c r="F2382" s="163"/>
    </row>
    <row r="2383" spans="1:6" x14ac:dyDescent="0.3">
      <c r="A2383" s="163" t="s">
        <v>8399</v>
      </c>
      <c r="B2383" s="167" t="s">
        <v>113</v>
      </c>
      <c r="C2383" s="163" t="s">
        <v>8723</v>
      </c>
      <c r="D2383" s="179">
        <v>0.66326530612244905</v>
      </c>
      <c r="E2383" s="163" t="s">
        <v>8684</v>
      </c>
      <c r="F2383" s="163"/>
    </row>
    <row r="2384" spans="1:6" x14ac:dyDescent="0.3">
      <c r="A2384" s="163" t="s">
        <v>8399</v>
      </c>
      <c r="B2384" s="167" t="s">
        <v>113</v>
      </c>
      <c r="C2384" s="163" t="s">
        <v>8727</v>
      </c>
      <c r="D2384" s="179">
        <v>8.1632653061224497E-2</v>
      </c>
      <c r="E2384" s="163" t="s">
        <v>8684</v>
      </c>
      <c r="F2384" s="163" t="s">
        <v>7812</v>
      </c>
    </row>
    <row r="2385" spans="1:6" x14ac:dyDescent="0.3">
      <c r="A2385" s="163" t="s">
        <v>8399</v>
      </c>
      <c r="B2385" s="167" t="s">
        <v>113</v>
      </c>
      <c r="C2385" s="163" t="s">
        <v>8738</v>
      </c>
      <c r="D2385" s="179">
        <v>0.1224489795918367</v>
      </c>
      <c r="E2385" s="163" t="s">
        <v>8684</v>
      </c>
      <c r="F2385" s="163"/>
    </row>
    <row r="2386" spans="1:6" x14ac:dyDescent="0.3">
      <c r="A2386" t="s">
        <v>8399</v>
      </c>
      <c r="B2386" s="149" t="s">
        <v>8636</v>
      </c>
      <c r="C2386" t="s">
        <v>8736</v>
      </c>
      <c r="D2386" s="176">
        <v>7.3033707865168565E-2</v>
      </c>
      <c r="E2386" t="s">
        <v>8684</v>
      </c>
      <c r="F2386" t="s">
        <v>7819</v>
      </c>
    </row>
    <row r="2387" spans="1:6" x14ac:dyDescent="0.3">
      <c r="A2387" t="s">
        <v>8399</v>
      </c>
      <c r="B2387" s="149" t="s">
        <v>8636</v>
      </c>
      <c r="C2387" t="s">
        <v>8716</v>
      </c>
      <c r="D2387" s="176">
        <v>7.3033707865168565E-2</v>
      </c>
      <c r="E2387" t="s">
        <v>8684</v>
      </c>
      <c r="F2387" t="s">
        <v>7819</v>
      </c>
    </row>
    <row r="2388" spans="1:6" x14ac:dyDescent="0.3">
      <c r="A2388" t="s">
        <v>8399</v>
      </c>
      <c r="B2388" s="149" t="s">
        <v>8636</v>
      </c>
      <c r="C2388" t="s">
        <v>8712</v>
      </c>
      <c r="D2388" s="176">
        <v>0.1404494382022472</v>
      </c>
      <c r="E2388" t="s">
        <v>8684</v>
      </c>
      <c r="F2388" t="s">
        <v>7819</v>
      </c>
    </row>
    <row r="2389" spans="1:6" x14ac:dyDescent="0.3">
      <c r="A2389" t="s">
        <v>8399</v>
      </c>
      <c r="B2389" s="149" t="s">
        <v>8636</v>
      </c>
      <c r="C2389" t="s">
        <v>8731</v>
      </c>
      <c r="D2389" s="176">
        <v>0.22471910112359561</v>
      </c>
      <c r="E2389" t="s">
        <v>8684</v>
      </c>
      <c r="F2389" t="s">
        <v>7819</v>
      </c>
    </row>
    <row r="2390" spans="1:6" x14ac:dyDescent="0.3">
      <c r="A2390" t="s">
        <v>8399</v>
      </c>
      <c r="B2390" s="149" t="s">
        <v>8636</v>
      </c>
      <c r="C2390" t="s">
        <v>8732</v>
      </c>
      <c r="D2390" s="176">
        <v>0.11235955056179781</v>
      </c>
      <c r="E2390" t="s">
        <v>8684</v>
      </c>
      <c r="F2390" t="s">
        <v>7819</v>
      </c>
    </row>
    <row r="2391" spans="1:6" x14ac:dyDescent="0.3">
      <c r="A2391" t="s">
        <v>8399</v>
      </c>
      <c r="B2391" s="149" t="s">
        <v>8636</v>
      </c>
      <c r="C2391" t="s">
        <v>8737</v>
      </c>
      <c r="D2391" s="176">
        <v>6.7415730337078678E-2</v>
      </c>
      <c r="E2391" t="s">
        <v>8684</v>
      </c>
      <c r="F2391" t="s">
        <v>7819</v>
      </c>
    </row>
    <row r="2392" spans="1:6" x14ac:dyDescent="0.3">
      <c r="A2392" t="s">
        <v>8399</v>
      </c>
      <c r="B2392" s="149" t="s">
        <v>8636</v>
      </c>
      <c r="C2392" t="s">
        <v>8715</v>
      </c>
      <c r="D2392" s="176">
        <v>0.30898876404494391</v>
      </c>
      <c r="E2392" t="s">
        <v>8684</v>
      </c>
      <c r="F2392" t="s">
        <v>7819</v>
      </c>
    </row>
    <row r="2393" spans="1:6" x14ac:dyDescent="0.3">
      <c r="A2393" s="163" t="s">
        <v>8399</v>
      </c>
      <c r="B2393" s="167" t="s">
        <v>76</v>
      </c>
      <c r="C2393" s="163" t="s">
        <v>8734</v>
      </c>
      <c r="D2393" s="179">
        <v>0.25510204081632648</v>
      </c>
      <c r="E2393" s="163" t="s">
        <v>8684</v>
      </c>
      <c r="F2393" s="163" t="s">
        <v>7819</v>
      </c>
    </row>
    <row r="2394" spans="1:6" x14ac:dyDescent="0.3">
      <c r="A2394" s="163" t="s">
        <v>8399</v>
      </c>
      <c r="B2394" s="167" t="s">
        <v>76</v>
      </c>
      <c r="C2394" s="163" t="s">
        <v>8725</v>
      </c>
      <c r="D2394" s="179">
        <v>8.1632653061224497E-2</v>
      </c>
      <c r="E2394" s="163" t="s">
        <v>8684</v>
      </c>
      <c r="F2394" s="163" t="s">
        <v>7819</v>
      </c>
    </row>
    <row r="2395" spans="1:6" x14ac:dyDescent="0.3">
      <c r="A2395" s="163" t="s">
        <v>8399</v>
      </c>
      <c r="B2395" s="167" t="s">
        <v>76</v>
      </c>
      <c r="C2395" s="163" t="s">
        <v>8719</v>
      </c>
      <c r="D2395" s="179">
        <v>0.23469387755102039</v>
      </c>
      <c r="E2395" s="163" t="s">
        <v>8684</v>
      </c>
      <c r="F2395" s="163" t="s">
        <v>7819</v>
      </c>
    </row>
    <row r="2396" spans="1:6" x14ac:dyDescent="0.3">
      <c r="A2396" s="163" t="s">
        <v>8399</v>
      </c>
      <c r="B2396" s="167" t="s">
        <v>76</v>
      </c>
      <c r="C2396" s="163" t="s">
        <v>8723</v>
      </c>
      <c r="D2396" s="179">
        <v>0.42857142857142849</v>
      </c>
      <c r="E2396" s="163" t="s">
        <v>8684</v>
      </c>
      <c r="F2396" s="163" t="s">
        <v>7819</v>
      </c>
    </row>
    <row r="2397" spans="1:6" x14ac:dyDescent="0.3">
      <c r="A2397" t="s">
        <v>8399</v>
      </c>
      <c r="B2397" s="149" t="s">
        <v>70</v>
      </c>
      <c r="C2397" t="s">
        <v>8725</v>
      </c>
      <c r="D2397" s="176">
        <v>0.1020408163265306</v>
      </c>
      <c r="E2397" t="s">
        <v>8684</v>
      </c>
      <c r="F2397" t="s">
        <v>7819</v>
      </c>
    </row>
    <row r="2398" spans="1:6" x14ac:dyDescent="0.3">
      <c r="A2398" t="s">
        <v>8399</v>
      </c>
      <c r="B2398" s="149" t="s">
        <v>70</v>
      </c>
      <c r="C2398" t="s">
        <v>8716</v>
      </c>
      <c r="D2398" s="176">
        <v>0.2040816326530612</v>
      </c>
      <c r="E2398" t="s">
        <v>8684</v>
      </c>
      <c r="F2398" t="s">
        <v>7819</v>
      </c>
    </row>
    <row r="2399" spans="1:6" x14ac:dyDescent="0.3">
      <c r="A2399" t="s">
        <v>8399</v>
      </c>
      <c r="B2399" s="149" t="s">
        <v>70</v>
      </c>
      <c r="C2399" t="s">
        <v>8717</v>
      </c>
      <c r="D2399" s="176">
        <v>5.1020408163265307E-2</v>
      </c>
      <c r="E2399" t="s">
        <v>8684</v>
      </c>
      <c r="F2399" t="s">
        <v>7819</v>
      </c>
    </row>
    <row r="2400" spans="1:6" x14ac:dyDescent="0.3">
      <c r="A2400" t="s">
        <v>8399</v>
      </c>
      <c r="B2400" s="149" t="s">
        <v>70</v>
      </c>
      <c r="C2400" t="s">
        <v>8726</v>
      </c>
      <c r="D2400" s="176">
        <v>0.15306122448979589</v>
      </c>
      <c r="E2400" t="s">
        <v>8684</v>
      </c>
      <c r="F2400" t="s">
        <v>7819</v>
      </c>
    </row>
    <row r="2401" spans="1:6" x14ac:dyDescent="0.3">
      <c r="A2401" t="s">
        <v>8399</v>
      </c>
      <c r="B2401" s="149" t="s">
        <v>70</v>
      </c>
      <c r="C2401" t="s">
        <v>8719</v>
      </c>
      <c r="D2401" s="176">
        <v>0.24489795918367349</v>
      </c>
      <c r="E2401" t="s">
        <v>8684</v>
      </c>
      <c r="F2401" t="s">
        <v>7819</v>
      </c>
    </row>
    <row r="2402" spans="1:6" x14ac:dyDescent="0.3">
      <c r="A2402" t="s">
        <v>8399</v>
      </c>
      <c r="B2402" s="149" t="s">
        <v>70</v>
      </c>
      <c r="C2402" t="s">
        <v>8723</v>
      </c>
      <c r="D2402" s="176">
        <v>0.15306122448979589</v>
      </c>
      <c r="E2402" t="s">
        <v>8684</v>
      </c>
      <c r="F2402" t="s">
        <v>7819</v>
      </c>
    </row>
    <row r="2403" spans="1:6" x14ac:dyDescent="0.3">
      <c r="A2403" t="s">
        <v>8399</v>
      </c>
      <c r="B2403" s="149" t="s">
        <v>70</v>
      </c>
      <c r="C2403" t="s">
        <v>8744</v>
      </c>
      <c r="D2403" s="176">
        <v>4.0816326530612249E-2</v>
      </c>
      <c r="E2403" t="s">
        <v>8684</v>
      </c>
      <c r="F2403" t="s">
        <v>7819</v>
      </c>
    </row>
    <row r="2404" spans="1:6" x14ac:dyDescent="0.3">
      <c r="A2404" t="s">
        <v>8399</v>
      </c>
      <c r="B2404" s="149" t="s">
        <v>70</v>
      </c>
      <c r="C2404" t="s">
        <v>7909</v>
      </c>
      <c r="D2404" s="176">
        <v>5.1020408163265307E-2</v>
      </c>
      <c r="E2404" t="s">
        <v>8684</v>
      </c>
      <c r="F2404" t="s">
        <v>7819</v>
      </c>
    </row>
    <row r="2405" spans="1:6" x14ac:dyDescent="0.3">
      <c r="A2405" s="163" t="s">
        <v>8135</v>
      </c>
      <c r="B2405" s="167" t="s">
        <v>8748</v>
      </c>
      <c r="C2405" s="163" t="s">
        <v>7763</v>
      </c>
      <c r="D2405" s="179">
        <v>0.41</v>
      </c>
      <c r="E2405" s="163" t="s">
        <v>9170</v>
      </c>
      <c r="F2405" s="163"/>
    </row>
    <row r="2406" spans="1:6" x14ac:dyDescent="0.3">
      <c r="A2406" s="163" t="s">
        <v>8135</v>
      </c>
      <c r="B2406" s="167" t="s">
        <v>8749</v>
      </c>
      <c r="C2406" s="163" t="s">
        <v>8750</v>
      </c>
      <c r="D2406" s="179">
        <v>0.13</v>
      </c>
      <c r="E2406" s="163" t="s">
        <v>9170</v>
      </c>
      <c r="F2406" s="163"/>
    </row>
    <row r="2407" spans="1:6" x14ac:dyDescent="0.3">
      <c r="A2407" s="163" t="s">
        <v>8135</v>
      </c>
      <c r="B2407" s="167" t="s">
        <v>8751</v>
      </c>
      <c r="C2407" s="163" t="s">
        <v>8752</v>
      </c>
      <c r="D2407" s="179">
        <v>0.28000000000000003</v>
      </c>
      <c r="E2407" s="163" t="s">
        <v>9170</v>
      </c>
      <c r="F2407" s="163"/>
    </row>
    <row r="2408" spans="1:6" x14ac:dyDescent="0.3">
      <c r="A2408" s="174" t="s">
        <v>8135</v>
      </c>
      <c r="B2408" s="175" t="s">
        <v>8753</v>
      </c>
      <c r="C2408" s="174" t="s">
        <v>7909</v>
      </c>
      <c r="D2408" s="180">
        <v>0.18</v>
      </c>
      <c r="E2408" s="163" t="s">
        <v>9170</v>
      </c>
      <c r="F2408" s="174"/>
    </row>
    <row r="2410" spans="1:6" x14ac:dyDescent="0.3">
      <c r="A2410" s="18" t="s">
        <v>8754</v>
      </c>
    </row>
    <row r="2411" spans="1:6" x14ac:dyDescent="0.3">
      <c r="A2411" s="18" t="s">
        <v>8755</v>
      </c>
    </row>
    <row r="2412" spans="1:6" x14ac:dyDescent="0.3">
      <c r="A2412" s="18"/>
    </row>
    <row r="2417" spans="1:6" ht="23.4" x14ac:dyDescent="0.45">
      <c r="A2417" s="147" t="s">
        <v>8756</v>
      </c>
    </row>
    <row r="2418" spans="1:6" x14ac:dyDescent="0.3">
      <c r="A2418" s="218" t="s">
        <v>8757</v>
      </c>
    </row>
    <row r="2420" spans="1:6" x14ac:dyDescent="0.3">
      <c r="A2420" s="223" t="s">
        <v>8706</v>
      </c>
      <c r="B2420" s="223" t="s">
        <v>8758</v>
      </c>
      <c r="C2420" s="223" t="s">
        <v>59</v>
      </c>
      <c r="D2420" s="223" t="s">
        <v>60</v>
      </c>
      <c r="E2420" s="223" t="s">
        <v>8759</v>
      </c>
      <c r="F2420" s="223" t="s">
        <v>8397</v>
      </c>
    </row>
    <row r="2421" spans="1:6" x14ac:dyDescent="0.3">
      <c r="A2421" s="44" t="s">
        <v>8734</v>
      </c>
      <c r="B2421" s="164" t="s">
        <v>8366</v>
      </c>
      <c r="C2421" t="s">
        <v>277</v>
      </c>
      <c r="D2421" t="s">
        <v>277</v>
      </c>
      <c r="E2421" s="39">
        <v>1.1331444759206799</v>
      </c>
      <c r="F2421" s="20" t="s">
        <v>8760</v>
      </c>
    </row>
    <row r="2422" spans="1:6" x14ac:dyDescent="0.3">
      <c r="A2422" s="44" t="s">
        <v>8725</v>
      </c>
      <c r="B2422" s="164" t="s">
        <v>8761</v>
      </c>
      <c r="C2422" t="s">
        <v>1682</v>
      </c>
      <c r="D2422" t="s">
        <v>1683</v>
      </c>
      <c r="E2422" s="39">
        <v>1.1111111111111112</v>
      </c>
      <c r="F2422" s="20" t="s">
        <v>8762</v>
      </c>
    </row>
    <row r="2423" spans="1:6" x14ac:dyDescent="0.3">
      <c r="A2423" s="44" t="s">
        <v>8736</v>
      </c>
      <c r="B2423" s="164" t="s">
        <v>8763</v>
      </c>
      <c r="C2423" t="s">
        <v>1697</v>
      </c>
      <c r="D2423" t="s">
        <v>1698</v>
      </c>
      <c r="E2423" s="39">
        <v>1.1111111111111112</v>
      </c>
      <c r="F2423" t="s">
        <v>8764</v>
      </c>
    </row>
    <row r="2424" spans="1:6" x14ac:dyDescent="0.3">
      <c r="A2424" s="44" t="s">
        <v>8716</v>
      </c>
      <c r="B2424" s="164" t="s">
        <v>8765</v>
      </c>
      <c r="C2424" t="s">
        <v>447</v>
      </c>
      <c r="D2424" t="s">
        <v>447</v>
      </c>
      <c r="E2424" s="171">
        <v>1.1111111111111112</v>
      </c>
      <c r="F2424" t="s">
        <v>8764</v>
      </c>
    </row>
    <row r="2425" spans="1:6" x14ac:dyDescent="0.3">
      <c r="A2425" s="44" t="s">
        <v>8728</v>
      </c>
      <c r="B2425" t="s">
        <v>7611</v>
      </c>
      <c r="C2425" t="s">
        <v>7611</v>
      </c>
      <c r="D2425" t="s">
        <v>7611</v>
      </c>
      <c r="E2425" s="95" t="s">
        <v>7611</v>
      </c>
      <c r="F2425" t="s">
        <v>7611</v>
      </c>
    </row>
    <row r="2426" spans="1:6" x14ac:dyDescent="0.3">
      <c r="A2426" s="44" t="s">
        <v>8708</v>
      </c>
      <c r="B2426" t="s">
        <v>7611</v>
      </c>
      <c r="C2426" t="s">
        <v>7611</v>
      </c>
      <c r="D2426" t="s">
        <v>7611</v>
      </c>
      <c r="E2426" s="95" t="s">
        <v>7611</v>
      </c>
      <c r="F2426" t="s">
        <v>7611</v>
      </c>
    </row>
    <row r="2427" spans="1:6" x14ac:dyDescent="0.3">
      <c r="A2427" s="44" t="s">
        <v>8729</v>
      </c>
      <c r="B2427" t="s">
        <v>7611</v>
      </c>
      <c r="C2427" t="s">
        <v>7611</v>
      </c>
      <c r="D2427" t="s">
        <v>7611</v>
      </c>
      <c r="E2427" s="95" t="s">
        <v>7611</v>
      </c>
      <c r="F2427" t="s">
        <v>7611</v>
      </c>
    </row>
    <row r="2428" spans="1:6" x14ac:dyDescent="0.3">
      <c r="A2428" s="44" t="s">
        <v>8709</v>
      </c>
      <c r="B2428" t="s">
        <v>7611</v>
      </c>
      <c r="C2428" t="s">
        <v>7611</v>
      </c>
      <c r="D2428" t="s">
        <v>7611</v>
      </c>
      <c r="E2428" s="95" t="s">
        <v>7611</v>
      </c>
      <c r="F2428" t="s">
        <v>7611</v>
      </c>
    </row>
    <row r="2429" spans="1:6" x14ac:dyDescent="0.3">
      <c r="A2429" s="44" t="s">
        <v>8730</v>
      </c>
      <c r="B2429" t="s">
        <v>7611</v>
      </c>
      <c r="C2429" t="s">
        <v>7611</v>
      </c>
      <c r="D2429" t="s">
        <v>7611</v>
      </c>
      <c r="E2429" s="95" t="s">
        <v>7611</v>
      </c>
      <c r="F2429" t="s">
        <v>7611</v>
      </c>
    </row>
    <row r="2430" spans="1:6" x14ac:dyDescent="0.3">
      <c r="A2430" s="44" t="s">
        <v>8710</v>
      </c>
      <c r="B2430" t="s">
        <v>7611</v>
      </c>
      <c r="C2430" t="s">
        <v>7611</v>
      </c>
      <c r="D2430" t="s">
        <v>7611</v>
      </c>
      <c r="E2430" s="95" t="s">
        <v>7611</v>
      </c>
      <c r="F2430" t="s">
        <v>7611</v>
      </c>
    </row>
    <row r="2431" spans="1:6" x14ac:dyDescent="0.3">
      <c r="A2431" s="44" t="s">
        <v>8717</v>
      </c>
      <c r="B2431" s="164" t="s">
        <v>8766</v>
      </c>
      <c r="C2431" t="s">
        <v>1365</v>
      </c>
      <c r="D2431" t="s">
        <v>1393</v>
      </c>
      <c r="E2431" s="171">
        <v>1.1627906976744187</v>
      </c>
      <c r="F2431" t="s">
        <v>8767</v>
      </c>
    </row>
    <row r="2432" spans="1:6" x14ac:dyDescent="0.3">
      <c r="A2432" s="44" t="s">
        <v>8718</v>
      </c>
      <c r="B2432" t="s">
        <v>7611</v>
      </c>
      <c r="C2432" t="s">
        <v>7611</v>
      </c>
      <c r="D2432" t="s">
        <v>7611</v>
      </c>
      <c r="E2432" s="95" t="s">
        <v>7611</v>
      </c>
      <c r="F2432" t="s">
        <v>7611</v>
      </c>
    </row>
    <row r="2433" spans="1:6" x14ac:dyDescent="0.3">
      <c r="A2433" s="44" t="s">
        <v>8711</v>
      </c>
      <c r="B2433" s="165" t="s">
        <v>302</v>
      </c>
      <c r="C2433" t="s">
        <v>303</v>
      </c>
      <c r="D2433" t="s">
        <v>304</v>
      </c>
      <c r="E2433" s="171">
        <v>1.1363636363636365</v>
      </c>
      <c r="F2433" s="20" t="s">
        <v>8768</v>
      </c>
    </row>
    <row r="2434" spans="1:6" x14ac:dyDescent="0.3">
      <c r="A2434" s="44" t="s">
        <v>8712</v>
      </c>
      <c r="B2434" s="164" t="s">
        <v>142</v>
      </c>
      <c r="C2434" t="s">
        <v>143</v>
      </c>
      <c r="D2434" t="s">
        <v>143</v>
      </c>
      <c r="E2434" s="171">
        <v>10.526315789473687</v>
      </c>
      <c r="F2434" s="20" t="s">
        <v>8769</v>
      </c>
    </row>
    <row r="2435" spans="1:6" x14ac:dyDescent="0.3">
      <c r="A2435" s="44" t="s">
        <v>8731</v>
      </c>
      <c r="B2435" s="164" t="s">
        <v>235</v>
      </c>
      <c r="C2435" t="s">
        <v>236</v>
      </c>
      <c r="D2435" t="s">
        <v>236</v>
      </c>
      <c r="E2435" s="171">
        <v>1.1627906976744187</v>
      </c>
      <c r="F2435" s="20" t="s">
        <v>8770</v>
      </c>
    </row>
    <row r="2436" spans="1:6" x14ac:dyDescent="0.3">
      <c r="A2436" s="44" t="s">
        <v>8726</v>
      </c>
      <c r="B2436" s="165" t="s">
        <v>8363</v>
      </c>
      <c r="C2436" s="1" t="s">
        <v>242</v>
      </c>
      <c r="D2436" s="1" t="s">
        <v>242</v>
      </c>
      <c r="E2436" s="171">
        <v>1.1627906976744187</v>
      </c>
      <c r="F2436" s="20" t="s">
        <v>8771</v>
      </c>
    </row>
    <row r="2437" spans="1:6" x14ac:dyDescent="0.3">
      <c r="A2437" s="44" t="s">
        <v>8719</v>
      </c>
      <c r="B2437" s="164" t="s">
        <v>247</v>
      </c>
      <c r="C2437" t="s">
        <v>248</v>
      </c>
      <c r="D2437" t="s">
        <v>249</v>
      </c>
      <c r="E2437" s="171">
        <v>1.1627906976744187</v>
      </c>
      <c r="F2437" s="20" t="s">
        <v>8772</v>
      </c>
    </row>
    <row r="2438" spans="1:6" x14ac:dyDescent="0.3">
      <c r="A2438" s="44" t="s">
        <v>8720</v>
      </c>
      <c r="B2438" s="165" t="s">
        <v>257</v>
      </c>
      <c r="C2438" s="1" t="s">
        <v>258</v>
      </c>
      <c r="D2438" s="1" t="s">
        <v>259</v>
      </c>
      <c r="E2438" s="171">
        <v>1.160092807424594</v>
      </c>
      <c r="F2438" s="20" t="s">
        <v>8773</v>
      </c>
    </row>
    <row r="2439" spans="1:6" x14ac:dyDescent="0.3">
      <c r="A2439" s="44" t="s">
        <v>8721</v>
      </c>
      <c r="B2439" s="164" t="s">
        <v>251</v>
      </c>
      <c r="C2439" t="s">
        <v>252</v>
      </c>
      <c r="D2439" t="s">
        <v>252</v>
      </c>
      <c r="E2439" s="171">
        <v>1.1695906432748537</v>
      </c>
      <c r="F2439" s="20" t="s">
        <v>8774</v>
      </c>
    </row>
    <row r="2440" spans="1:6" x14ac:dyDescent="0.3">
      <c r="A2440" s="44" t="s">
        <v>8722</v>
      </c>
      <c r="B2440" s="165" t="s">
        <v>8365</v>
      </c>
      <c r="C2440" s="1" t="s">
        <v>255</v>
      </c>
      <c r="D2440" s="1" t="s">
        <v>255</v>
      </c>
      <c r="E2440" s="171">
        <v>1.1627906976744187</v>
      </c>
      <c r="F2440" t="s">
        <v>8767</v>
      </c>
    </row>
    <row r="2441" spans="1:6" x14ac:dyDescent="0.3">
      <c r="A2441" s="44" t="s">
        <v>8723</v>
      </c>
      <c r="B2441" s="164" t="s">
        <v>235</v>
      </c>
      <c r="C2441" t="s">
        <v>236</v>
      </c>
      <c r="D2441" t="s">
        <v>236</v>
      </c>
      <c r="E2441" s="171">
        <v>1.1627906976744187</v>
      </c>
      <c r="F2441" s="20" t="s">
        <v>8770</v>
      </c>
    </row>
    <row r="2442" spans="1:6" x14ac:dyDescent="0.3">
      <c r="A2442" s="44" t="s">
        <v>8713</v>
      </c>
      <c r="B2442" s="165" t="s">
        <v>302</v>
      </c>
      <c r="C2442" t="s">
        <v>303</v>
      </c>
      <c r="D2442" t="s">
        <v>304</v>
      </c>
      <c r="E2442" s="171">
        <v>1.1363636363636365</v>
      </c>
      <c r="F2442" s="20" t="s">
        <v>8768</v>
      </c>
    </row>
    <row r="2443" spans="1:6" x14ac:dyDescent="0.3">
      <c r="A2443" t="s">
        <v>8727</v>
      </c>
      <c r="B2443" t="s">
        <v>7611</v>
      </c>
      <c r="C2443" t="s">
        <v>7611</v>
      </c>
      <c r="D2443" t="s">
        <v>7611</v>
      </c>
      <c r="E2443" s="95" t="s">
        <v>7611</v>
      </c>
      <c r="F2443" t="s">
        <v>7611</v>
      </c>
    </row>
    <row r="2444" spans="1:6" x14ac:dyDescent="0.3">
      <c r="A2444" s="44" t="s">
        <v>8732</v>
      </c>
      <c r="B2444" s="164" t="s">
        <v>247</v>
      </c>
      <c r="C2444" t="s">
        <v>248</v>
      </c>
      <c r="D2444" t="s">
        <v>249</v>
      </c>
      <c r="E2444" s="171">
        <v>1.1627906976744187</v>
      </c>
      <c r="F2444" s="20" t="s">
        <v>8772</v>
      </c>
    </row>
    <row r="2445" spans="1:6" x14ac:dyDescent="0.3">
      <c r="A2445" s="44" t="s">
        <v>8737</v>
      </c>
      <c r="B2445" s="164" t="s">
        <v>247</v>
      </c>
      <c r="C2445" t="s">
        <v>248</v>
      </c>
      <c r="D2445" t="s">
        <v>249</v>
      </c>
      <c r="E2445" s="171">
        <v>1.1627906976744187</v>
      </c>
      <c r="F2445" s="20" t="s">
        <v>8772</v>
      </c>
    </row>
    <row r="2446" spans="1:6" x14ac:dyDescent="0.3">
      <c r="A2446" s="44" t="s">
        <v>7909</v>
      </c>
      <c r="B2446" s="165" t="s">
        <v>359</v>
      </c>
      <c r="C2446" t="s">
        <v>360</v>
      </c>
      <c r="D2446" t="s">
        <v>360</v>
      </c>
      <c r="E2446" s="171">
        <v>1.25</v>
      </c>
      <c r="F2446" t="s">
        <v>8775</v>
      </c>
    </row>
    <row r="2447" spans="1:6" x14ac:dyDescent="0.3">
      <c r="A2447" s="44" t="s">
        <v>8733</v>
      </c>
      <c r="B2447" s="165" t="s">
        <v>8776</v>
      </c>
      <c r="C2447" t="s">
        <v>1202</v>
      </c>
      <c r="D2447" t="s">
        <v>1496</v>
      </c>
      <c r="E2447" s="95">
        <v>1</v>
      </c>
      <c r="F2447" t="s">
        <v>7611</v>
      </c>
    </row>
    <row r="2448" spans="1:6" x14ac:dyDescent="0.3">
      <c r="A2448" s="44" t="s">
        <v>8724</v>
      </c>
      <c r="B2448" s="164" t="s">
        <v>8777</v>
      </c>
      <c r="C2448" t="s">
        <v>1429</v>
      </c>
      <c r="D2448" t="s">
        <v>1430</v>
      </c>
      <c r="E2448" s="39">
        <v>1.1158223610801161</v>
      </c>
      <c r="F2448" t="s">
        <v>8778</v>
      </c>
    </row>
    <row r="2449" spans="1:6" x14ac:dyDescent="0.3">
      <c r="A2449" s="44" t="s">
        <v>8738</v>
      </c>
      <c r="B2449" s="164" t="s">
        <v>289</v>
      </c>
      <c r="C2449" t="s">
        <v>290</v>
      </c>
      <c r="D2449" t="s">
        <v>290</v>
      </c>
      <c r="E2449" s="39">
        <v>1.2195121951219512</v>
      </c>
      <c r="F2449" t="s">
        <v>8779</v>
      </c>
    </row>
    <row r="2450" spans="1:6" x14ac:dyDescent="0.3">
      <c r="A2450" s="44" t="s">
        <v>8714</v>
      </c>
      <c r="B2450" s="164" t="s">
        <v>235</v>
      </c>
      <c r="C2450" t="s">
        <v>236</v>
      </c>
      <c r="D2450" t="s">
        <v>236</v>
      </c>
      <c r="E2450" s="39">
        <v>1.1627906976744187</v>
      </c>
      <c r="F2450" s="20" t="s">
        <v>8770</v>
      </c>
    </row>
    <row r="2451" spans="1:6" x14ac:dyDescent="0.3">
      <c r="A2451" s="44" t="s">
        <v>8715</v>
      </c>
      <c r="B2451" s="164" t="s">
        <v>247</v>
      </c>
      <c r="C2451" t="s">
        <v>248</v>
      </c>
      <c r="D2451" t="s">
        <v>249</v>
      </c>
      <c r="E2451" s="39">
        <v>1.1627906976744187</v>
      </c>
      <c r="F2451" s="20" t="s">
        <v>8772</v>
      </c>
    </row>
    <row r="2452" spans="1:6" x14ac:dyDescent="0.3">
      <c r="A2452" s="44" t="s">
        <v>8743</v>
      </c>
      <c r="B2452" s="164" t="s">
        <v>8766</v>
      </c>
      <c r="C2452" t="s">
        <v>1365</v>
      </c>
      <c r="D2452" t="s">
        <v>1393</v>
      </c>
      <c r="E2452" s="39">
        <v>1.1627906976744187</v>
      </c>
      <c r="F2452" t="s">
        <v>8767</v>
      </c>
    </row>
    <row r="2453" spans="1:6" x14ac:dyDescent="0.3">
      <c r="A2453" s="69" t="s">
        <v>8735</v>
      </c>
      <c r="B2453" s="166" t="s">
        <v>359</v>
      </c>
      <c r="C2453" s="69" t="s">
        <v>360</v>
      </c>
      <c r="D2453" s="69" t="s">
        <v>360</v>
      </c>
      <c r="E2453" s="173">
        <v>1.25</v>
      </c>
      <c r="F2453" s="69" t="s">
        <v>8775</v>
      </c>
    </row>
  </sheetData>
  <autoFilter ref="A274:AZ2408"/>
  <mergeCells count="5">
    <mergeCell ref="AB139:AT139"/>
    <mergeCell ref="AU137:AX137"/>
    <mergeCell ref="E6:H6"/>
    <mergeCell ref="I6:L6"/>
    <mergeCell ref="M6:P6"/>
  </mergeCells>
  <phoneticPr fontId="13" type="noConversion"/>
  <conditionalFormatting sqref="A201:A268">
    <cfRule type="duplicateValues" dxfId="12" priority="2"/>
  </conditionalFormatting>
  <hyperlinks>
    <hyperlink ref="F2435" r:id="rId1"/>
    <hyperlink ref="F2441" r:id="rId2"/>
    <hyperlink ref="F2450" r:id="rId3"/>
    <hyperlink ref="F2451" r:id="rId4"/>
    <hyperlink ref="F2445" r:id="rId5"/>
    <hyperlink ref="F2444" r:id="rId6"/>
    <hyperlink ref="F2437" r:id="rId7"/>
    <hyperlink ref="F2439" r:id="rId8"/>
    <hyperlink ref="F2421" r:id="rId9"/>
    <hyperlink ref="F2436" r:id="rId10"/>
    <hyperlink ref="F2442" r:id="rId11"/>
    <hyperlink ref="F2433" r:id="rId12"/>
    <hyperlink ref="F2422" r:id="rId13"/>
    <hyperlink ref="F2438" r:id="rId14"/>
    <hyperlink ref="F2434" r:id="rId15"/>
  </hyperlinks>
  <pageMargins left="0.7" right="0.7" top="0.75" bottom="0.75" header="0.3" footer="0.3"/>
  <pageSetup orientation="portrait" r:id="rId1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60"/>
  <sheetViews>
    <sheetView zoomScale="90" zoomScaleNormal="90" workbookViewId="0"/>
  </sheetViews>
  <sheetFormatPr defaultRowHeight="14.4" x14ac:dyDescent="0.3"/>
  <cols>
    <col min="1" max="1" width="18" customWidth="1"/>
    <col min="2" max="2" width="19.33203125" customWidth="1"/>
    <col min="3" max="3" width="29.6640625" customWidth="1"/>
    <col min="4" max="4" width="32.6640625" customWidth="1"/>
    <col min="5" max="5" width="29.33203125" customWidth="1"/>
    <col min="6" max="6" width="33.5546875" customWidth="1"/>
    <col min="7" max="7" width="25.5546875" customWidth="1"/>
    <col min="8" max="8" width="18.33203125" customWidth="1"/>
    <col min="9" max="9" width="26.5546875" customWidth="1"/>
  </cols>
  <sheetData>
    <row r="2" spans="1:7" ht="48.6" customHeight="1" x14ac:dyDescent="0.45">
      <c r="A2" s="124" t="s">
        <v>8780</v>
      </c>
    </row>
    <row r="4" spans="1:7" x14ac:dyDescent="0.3">
      <c r="A4" t="s">
        <v>8781</v>
      </c>
    </row>
    <row r="7" spans="1:7" ht="27.6" customHeight="1" x14ac:dyDescent="0.3">
      <c r="A7" s="196" t="s">
        <v>8782</v>
      </c>
      <c r="B7" s="199" t="s">
        <v>2127</v>
      </c>
      <c r="C7" s="199" t="s">
        <v>8783</v>
      </c>
      <c r="D7" s="199" t="s">
        <v>8784</v>
      </c>
      <c r="E7" s="52"/>
      <c r="F7" s="52"/>
      <c r="G7" s="52"/>
    </row>
    <row r="8" spans="1:7" ht="40.200000000000003" x14ac:dyDescent="0.3">
      <c r="A8" s="129" t="s">
        <v>8785</v>
      </c>
      <c r="B8" s="127" t="s">
        <v>6571</v>
      </c>
      <c r="C8" s="128">
        <v>0.19</v>
      </c>
      <c r="D8" s="128">
        <f>9072/(9072+34614)</f>
        <v>0.207663782447466</v>
      </c>
    </row>
    <row r="9" spans="1:7" x14ac:dyDescent="0.3">
      <c r="A9" s="129" t="s">
        <v>8786</v>
      </c>
      <c r="B9" s="127" t="s">
        <v>8787</v>
      </c>
      <c r="C9" s="128">
        <v>0</v>
      </c>
      <c r="D9" s="128">
        <v>0</v>
      </c>
    </row>
    <row r="10" spans="1:7" x14ac:dyDescent="0.3">
      <c r="A10" s="129" t="s">
        <v>8788</v>
      </c>
      <c r="B10" s="127" t="s">
        <v>6558</v>
      </c>
      <c r="C10" s="128">
        <v>0.35</v>
      </c>
      <c r="D10" s="150">
        <f>474/(474+107644)</f>
        <v>4.3840988549547714E-3</v>
      </c>
    </row>
    <row r="11" spans="1:7" x14ac:dyDescent="0.3">
      <c r="A11" s="129" t="s">
        <v>8789</v>
      </c>
      <c r="B11" s="127" t="s">
        <v>6164</v>
      </c>
      <c r="C11" s="128">
        <v>0</v>
      </c>
      <c r="D11" s="128">
        <f>334/(334+67807)</f>
        <v>4.901601091853656E-3</v>
      </c>
    </row>
    <row r="12" spans="1:7" x14ac:dyDescent="0.3">
      <c r="A12" s="129" t="s">
        <v>8790</v>
      </c>
      <c r="B12" s="127" t="s">
        <v>6149</v>
      </c>
      <c r="C12" s="128">
        <v>0.75</v>
      </c>
      <c r="D12" s="128">
        <f>8344/(8344+8511)</f>
        <v>0.49504598042123998</v>
      </c>
    </row>
    <row r="13" spans="1:7" x14ac:dyDescent="0.3">
      <c r="A13" s="129" t="s">
        <v>8791</v>
      </c>
      <c r="B13" s="127" t="s">
        <v>6238</v>
      </c>
      <c r="C13" s="128">
        <v>0</v>
      </c>
      <c r="D13" s="128">
        <v>0</v>
      </c>
    </row>
    <row r="14" spans="1:7" x14ac:dyDescent="0.3">
      <c r="A14" s="129" t="s">
        <v>8792</v>
      </c>
      <c r="B14" s="127" t="s">
        <v>6157</v>
      </c>
      <c r="C14" s="128">
        <v>0.13</v>
      </c>
      <c r="D14" s="128">
        <f>12666/(12666+114323)</f>
        <v>9.9740922442101282E-2</v>
      </c>
    </row>
    <row r="15" spans="1:7" x14ac:dyDescent="0.3">
      <c r="A15" s="129" t="s">
        <v>8793</v>
      </c>
      <c r="B15" s="127" t="s">
        <v>6148</v>
      </c>
      <c r="C15" s="128">
        <v>0.91</v>
      </c>
      <c r="D15" s="128">
        <f>102222/(102222+39993)</f>
        <v>0.71878493829764789</v>
      </c>
    </row>
    <row r="16" spans="1:7" x14ac:dyDescent="0.3">
      <c r="A16" s="129" t="s">
        <v>8794</v>
      </c>
      <c r="B16" s="127" t="s">
        <v>6232</v>
      </c>
      <c r="C16" s="128">
        <v>0</v>
      </c>
      <c r="D16" s="128">
        <v>0</v>
      </c>
    </row>
    <row r="17" spans="1:12" ht="27" x14ac:dyDescent="0.3">
      <c r="A17" s="129" t="s">
        <v>8795</v>
      </c>
      <c r="B17" s="127" t="s">
        <v>6153</v>
      </c>
      <c r="C17" s="128">
        <v>0</v>
      </c>
      <c r="D17" s="128">
        <f>9754/(9754+301969)</f>
        <v>3.1290600950202585E-2</v>
      </c>
    </row>
    <row r="18" spans="1:12" x14ac:dyDescent="0.3">
      <c r="A18" s="130" t="s">
        <v>8796</v>
      </c>
      <c r="B18" s="131" t="s">
        <v>6302</v>
      </c>
      <c r="C18" s="132">
        <v>0.2</v>
      </c>
      <c r="D18" s="132">
        <f>142886/(142886+1662493)</f>
        <v>7.9144600662797118E-2</v>
      </c>
    </row>
    <row r="21" spans="1:12" ht="15.6" x14ac:dyDescent="0.3">
      <c r="A21" s="14"/>
    </row>
    <row r="22" spans="1:12" ht="23.4" x14ac:dyDescent="0.45">
      <c r="A22" s="124" t="s">
        <v>8797</v>
      </c>
      <c r="F22" s="1"/>
    </row>
    <row r="24" spans="1:12" x14ac:dyDescent="0.3">
      <c r="A24" t="s">
        <v>8798</v>
      </c>
    </row>
    <row r="25" spans="1:12" x14ac:dyDescent="0.3">
      <c r="A25" s="88"/>
      <c r="G25" s="267"/>
      <c r="H25" s="267"/>
      <c r="I25" s="267"/>
    </row>
    <row r="26" spans="1:12" ht="15.6" x14ac:dyDescent="0.3">
      <c r="A26" s="197" t="s">
        <v>57</v>
      </c>
      <c r="B26" s="232" t="s">
        <v>58</v>
      </c>
      <c r="C26" s="232" t="s">
        <v>59</v>
      </c>
      <c r="D26" s="232" t="s">
        <v>60</v>
      </c>
      <c r="E26" s="232" t="s">
        <v>8782</v>
      </c>
      <c r="F26" s="232" t="s">
        <v>8799</v>
      </c>
      <c r="G26" s="14"/>
      <c r="H26" s="14"/>
      <c r="I26" s="14"/>
    </row>
    <row r="27" spans="1:12" x14ac:dyDescent="0.3">
      <c r="A27" s="233" t="s">
        <v>884</v>
      </c>
      <c r="B27" s="234" t="s">
        <v>885</v>
      </c>
      <c r="C27" s="234" t="s">
        <v>886</v>
      </c>
      <c r="D27" s="234" t="s">
        <v>887</v>
      </c>
      <c r="E27" s="201" t="s">
        <v>8793</v>
      </c>
      <c r="F27" s="235">
        <v>1</v>
      </c>
      <c r="G27" s="148"/>
      <c r="H27" s="134"/>
      <c r="I27" s="134"/>
      <c r="L27" s="1"/>
    </row>
    <row r="28" spans="1:12" x14ac:dyDescent="0.3">
      <c r="A28" s="65" t="s">
        <v>890</v>
      </c>
      <c r="B28" s="1" t="s">
        <v>885</v>
      </c>
      <c r="C28" s="1" t="s">
        <v>891</v>
      </c>
      <c r="D28" s="1" t="s">
        <v>892</v>
      </c>
      <c r="E28" t="s">
        <v>8790</v>
      </c>
      <c r="F28" s="39">
        <v>1</v>
      </c>
      <c r="G28" s="148"/>
      <c r="H28" s="134"/>
      <c r="I28" s="134"/>
      <c r="L28" s="1"/>
    </row>
    <row r="29" spans="1:12" x14ac:dyDescent="0.3">
      <c r="A29" s="65" t="s">
        <v>895</v>
      </c>
      <c r="B29" s="1" t="s">
        <v>885</v>
      </c>
      <c r="C29" s="1" t="s">
        <v>896</v>
      </c>
      <c r="D29" s="1" t="s">
        <v>897</v>
      </c>
      <c r="E29" t="s">
        <v>8790</v>
      </c>
      <c r="F29" s="39">
        <v>1</v>
      </c>
      <c r="G29" s="148"/>
      <c r="H29" s="134"/>
      <c r="I29" s="134"/>
      <c r="L29" s="1"/>
    </row>
    <row r="30" spans="1:12" x14ac:dyDescent="0.3">
      <c r="A30" s="65" t="s">
        <v>900</v>
      </c>
      <c r="B30" s="1" t="s">
        <v>885</v>
      </c>
      <c r="C30" s="1" t="s">
        <v>901</v>
      </c>
      <c r="D30" s="1" t="s">
        <v>902</v>
      </c>
      <c r="E30" t="s">
        <v>8792</v>
      </c>
      <c r="F30" s="39">
        <v>1</v>
      </c>
      <c r="G30" s="148"/>
      <c r="H30" s="134"/>
      <c r="I30" s="134"/>
      <c r="L30" s="1"/>
    </row>
    <row r="31" spans="1:12" x14ac:dyDescent="0.3">
      <c r="A31" s="65" t="s">
        <v>906</v>
      </c>
      <c r="B31" s="1" t="s">
        <v>907</v>
      </c>
      <c r="C31" s="1" t="s">
        <v>886</v>
      </c>
      <c r="D31" s="1" t="s">
        <v>908</v>
      </c>
      <c r="E31" t="s">
        <v>8793</v>
      </c>
      <c r="F31" s="39">
        <v>1.0666666428248091</v>
      </c>
      <c r="G31" s="148"/>
      <c r="H31" s="134"/>
      <c r="I31" s="134"/>
      <c r="L31" s="1"/>
    </row>
    <row r="32" spans="1:12" x14ac:dyDescent="0.3">
      <c r="A32" s="133" t="s">
        <v>911</v>
      </c>
      <c r="B32" s="1" t="s">
        <v>907</v>
      </c>
      <c r="C32" s="1" t="s">
        <v>912</v>
      </c>
      <c r="D32" s="44" t="s">
        <v>913</v>
      </c>
      <c r="E32" t="s">
        <v>8793</v>
      </c>
      <c r="F32" s="39">
        <v>1.139999985694885</v>
      </c>
      <c r="G32" s="148"/>
      <c r="H32" s="134"/>
      <c r="I32" s="134"/>
      <c r="L32" s="92"/>
    </row>
    <row r="33" spans="1:12" x14ac:dyDescent="0.3">
      <c r="A33" s="133" t="s">
        <v>914</v>
      </c>
      <c r="B33" s="1" t="s">
        <v>907</v>
      </c>
      <c r="C33" s="1" t="s">
        <v>915</v>
      </c>
      <c r="D33" s="44" t="s">
        <v>916</v>
      </c>
      <c r="E33" t="s">
        <v>8793</v>
      </c>
      <c r="F33" s="39">
        <v>1.139999985694885</v>
      </c>
      <c r="G33" s="148"/>
      <c r="H33" s="134"/>
      <c r="I33" s="134"/>
      <c r="L33" s="92"/>
    </row>
    <row r="34" spans="1:12" x14ac:dyDescent="0.3">
      <c r="A34" s="65" t="s">
        <v>919</v>
      </c>
      <c r="B34" s="1" t="s">
        <v>907</v>
      </c>
      <c r="C34" s="1" t="s">
        <v>901</v>
      </c>
      <c r="D34" s="1" t="s">
        <v>920</v>
      </c>
      <c r="E34" t="s">
        <v>8793</v>
      </c>
      <c r="F34" s="39">
        <v>1.139999985694885</v>
      </c>
      <c r="G34" s="148"/>
      <c r="H34" s="134"/>
      <c r="I34" s="134"/>
      <c r="L34" s="1"/>
    </row>
    <row r="35" spans="1:12" x14ac:dyDescent="0.3">
      <c r="A35" s="65" t="s">
        <v>923</v>
      </c>
      <c r="B35" s="1" t="s">
        <v>907</v>
      </c>
      <c r="C35" s="1" t="s">
        <v>924</v>
      </c>
      <c r="D35" s="1" t="s">
        <v>925</v>
      </c>
      <c r="E35" t="s">
        <v>8792</v>
      </c>
      <c r="F35" s="39">
        <v>1.325000017881393</v>
      </c>
      <c r="G35" s="148"/>
      <c r="H35" s="134"/>
      <c r="I35" s="134"/>
      <c r="L35" s="1"/>
    </row>
    <row r="36" spans="1:12" x14ac:dyDescent="0.3">
      <c r="A36" s="65" t="s">
        <v>926</v>
      </c>
      <c r="B36" s="1" t="s">
        <v>907</v>
      </c>
      <c r="C36" s="1" t="s">
        <v>927</v>
      </c>
      <c r="D36" s="1" t="s">
        <v>928</v>
      </c>
      <c r="E36" t="s">
        <v>8792</v>
      </c>
      <c r="F36" s="39">
        <v>10</v>
      </c>
      <c r="G36" s="148"/>
      <c r="H36" s="134"/>
      <c r="I36" s="134"/>
      <c r="L36" s="1"/>
    </row>
    <row r="37" spans="1:12" x14ac:dyDescent="0.3">
      <c r="A37" s="65" t="s">
        <v>931</v>
      </c>
      <c r="B37" s="1" t="s">
        <v>907</v>
      </c>
      <c r="C37" s="1" t="s">
        <v>932</v>
      </c>
      <c r="D37" s="1" t="s">
        <v>933</v>
      </c>
      <c r="E37" t="s">
        <v>8790</v>
      </c>
      <c r="F37" s="39">
        <v>1</v>
      </c>
      <c r="G37" s="148"/>
      <c r="H37" s="134"/>
      <c r="I37" s="134"/>
      <c r="L37" s="1"/>
    </row>
    <row r="38" spans="1:12" x14ac:dyDescent="0.3">
      <c r="A38" s="65" t="s">
        <v>935</v>
      </c>
      <c r="B38" s="1" t="s">
        <v>907</v>
      </c>
      <c r="C38" s="1" t="s">
        <v>936</v>
      </c>
      <c r="D38" s="1" t="s">
        <v>937</v>
      </c>
      <c r="E38" t="s">
        <v>8792</v>
      </c>
      <c r="F38" s="39">
        <v>1.169999957084656</v>
      </c>
      <c r="G38" s="148"/>
      <c r="H38" s="134"/>
      <c r="I38" s="134"/>
      <c r="L38" s="1"/>
    </row>
    <row r="39" spans="1:12" x14ac:dyDescent="0.3">
      <c r="A39" s="65" t="s">
        <v>938</v>
      </c>
      <c r="B39" s="1" t="s">
        <v>907</v>
      </c>
      <c r="C39" s="1" t="s">
        <v>939</v>
      </c>
      <c r="D39" s="1" t="s">
        <v>940</v>
      </c>
      <c r="E39" t="s">
        <v>8790</v>
      </c>
      <c r="F39" s="39">
        <v>1</v>
      </c>
      <c r="G39" s="148"/>
      <c r="H39" s="134"/>
      <c r="I39" s="134"/>
      <c r="L39" s="1"/>
    </row>
    <row r="40" spans="1:12" x14ac:dyDescent="0.3">
      <c r="A40" s="65" t="s">
        <v>941</v>
      </c>
      <c r="B40" s="1" t="s">
        <v>907</v>
      </c>
      <c r="C40" s="1" t="s">
        <v>942</v>
      </c>
      <c r="D40" s="1" t="s">
        <v>943</v>
      </c>
      <c r="E40" t="s">
        <v>8790</v>
      </c>
      <c r="F40" s="39">
        <v>1.120000004768372</v>
      </c>
      <c r="G40" s="148"/>
      <c r="H40" s="134"/>
      <c r="I40" s="134"/>
      <c r="L40" s="1"/>
    </row>
    <row r="41" spans="1:12" x14ac:dyDescent="0.3">
      <c r="A41" s="65" t="s">
        <v>944</v>
      </c>
      <c r="B41" s="1" t="s">
        <v>907</v>
      </c>
      <c r="C41" s="1" t="s">
        <v>945</v>
      </c>
      <c r="D41" s="1" t="s">
        <v>946</v>
      </c>
      <c r="E41" t="s">
        <v>8790</v>
      </c>
      <c r="F41" s="39">
        <v>1</v>
      </c>
      <c r="G41" s="148"/>
      <c r="H41" s="134"/>
      <c r="I41" s="134"/>
      <c r="L41" s="1"/>
    </row>
    <row r="42" spans="1:12" x14ac:dyDescent="0.3">
      <c r="A42" s="65" t="s">
        <v>947</v>
      </c>
      <c r="B42" s="1" t="s">
        <v>907</v>
      </c>
      <c r="C42" s="1" t="s">
        <v>948</v>
      </c>
      <c r="D42" s="1" t="s">
        <v>949</v>
      </c>
      <c r="E42" t="s">
        <v>8790</v>
      </c>
      <c r="F42" s="39">
        <v>1.120000004768372</v>
      </c>
      <c r="G42" s="148"/>
      <c r="H42" s="134"/>
      <c r="I42" s="134"/>
      <c r="L42" s="1"/>
    </row>
    <row r="43" spans="1:12" x14ac:dyDescent="0.3">
      <c r="A43" s="65" t="s">
        <v>950</v>
      </c>
      <c r="B43" s="1" t="s">
        <v>907</v>
      </c>
      <c r="C43" s="1" t="s">
        <v>951</v>
      </c>
      <c r="D43" s="1" t="s">
        <v>952</v>
      </c>
      <c r="E43" t="s">
        <v>8792</v>
      </c>
      <c r="F43" s="39">
        <v>1.169999957084656</v>
      </c>
      <c r="G43" s="148"/>
      <c r="H43" s="134"/>
      <c r="I43" s="134"/>
      <c r="L43" s="1"/>
    </row>
    <row r="44" spans="1:12" x14ac:dyDescent="0.3">
      <c r="A44" s="65" t="s">
        <v>953</v>
      </c>
      <c r="B44" s="1" t="s">
        <v>907</v>
      </c>
      <c r="C44" s="1" t="s">
        <v>954</v>
      </c>
      <c r="D44" s="1" t="s">
        <v>955</v>
      </c>
      <c r="E44" t="s">
        <v>8792</v>
      </c>
      <c r="F44" s="39">
        <v>1.0849999785423281</v>
      </c>
      <c r="G44" s="148"/>
      <c r="H44" s="134"/>
      <c r="I44" s="134"/>
      <c r="L44" s="1"/>
    </row>
    <row r="45" spans="1:12" x14ac:dyDescent="0.3">
      <c r="A45" s="65" t="s">
        <v>956</v>
      </c>
      <c r="B45" s="1" t="s">
        <v>907</v>
      </c>
      <c r="C45" s="1" t="s">
        <v>957</v>
      </c>
      <c r="D45" s="1" t="s">
        <v>958</v>
      </c>
      <c r="E45" t="s">
        <v>8792</v>
      </c>
      <c r="F45" s="39">
        <v>1.056666652361552</v>
      </c>
      <c r="G45" s="148"/>
      <c r="H45" s="134"/>
      <c r="I45" s="134"/>
      <c r="L45" s="1"/>
    </row>
    <row r="46" spans="1:12" x14ac:dyDescent="0.3">
      <c r="A46" s="65" t="s">
        <v>959</v>
      </c>
      <c r="B46" s="1" t="s">
        <v>907</v>
      </c>
      <c r="C46" s="1" t="s">
        <v>948</v>
      </c>
      <c r="D46" s="1" t="s">
        <v>960</v>
      </c>
      <c r="E46" t="s">
        <v>8796</v>
      </c>
      <c r="F46" s="39">
        <v>1.093333337042067</v>
      </c>
      <c r="G46" s="148"/>
      <c r="H46" s="134"/>
      <c r="I46" s="134"/>
      <c r="L46" s="1"/>
    </row>
    <row r="47" spans="1:12" x14ac:dyDescent="0.3">
      <c r="A47" s="65" t="s">
        <v>964</v>
      </c>
      <c r="B47" s="1" t="s">
        <v>965</v>
      </c>
      <c r="C47" s="1" t="s">
        <v>966</v>
      </c>
      <c r="D47" s="1" t="s">
        <v>967</v>
      </c>
      <c r="E47" t="s">
        <v>8793</v>
      </c>
      <c r="F47" s="39">
        <v>1.299999952316284</v>
      </c>
      <c r="G47" s="148"/>
      <c r="H47" s="134"/>
      <c r="I47" s="134"/>
      <c r="L47" s="1"/>
    </row>
    <row r="48" spans="1:12" x14ac:dyDescent="0.3">
      <c r="A48" s="65" t="s">
        <v>977</v>
      </c>
      <c r="B48" t="s">
        <v>965</v>
      </c>
      <c r="C48" s="1" t="s">
        <v>978</v>
      </c>
      <c r="D48" s="1" t="s">
        <v>979</v>
      </c>
      <c r="E48" t="s">
        <v>8793</v>
      </c>
      <c r="F48" s="39">
        <v>1.299999952316284</v>
      </c>
      <c r="G48" s="148"/>
      <c r="H48" s="134"/>
      <c r="I48" s="134"/>
      <c r="L48" s="1"/>
    </row>
    <row r="49" spans="1:13" x14ac:dyDescent="0.3">
      <c r="A49" s="65" t="s">
        <v>970</v>
      </c>
      <c r="B49" s="1" t="s">
        <v>965</v>
      </c>
      <c r="C49" s="1" t="s">
        <v>948</v>
      </c>
      <c r="D49" s="1" t="s">
        <v>971</v>
      </c>
      <c r="E49" t="s">
        <v>8793</v>
      </c>
      <c r="F49" s="39">
        <v>1.179999947547913</v>
      </c>
      <c r="G49" s="148"/>
      <c r="H49" s="134"/>
      <c r="I49" s="134"/>
      <c r="L49" s="1"/>
    </row>
    <row r="50" spans="1:13" x14ac:dyDescent="0.3">
      <c r="A50" s="65" t="s">
        <v>1012</v>
      </c>
      <c r="B50" s="1" t="s">
        <v>965</v>
      </c>
      <c r="C50" s="1" t="s">
        <v>948</v>
      </c>
      <c r="D50" s="1" t="s">
        <v>1013</v>
      </c>
      <c r="E50" t="s">
        <v>8796</v>
      </c>
      <c r="F50" s="39">
        <v>1.4391666551431019</v>
      </c>
      <c r="G50" s="148"/>
      <c r="H50" s="134"/>
      <c r="I50" s="134"/>
      <c r="L50" s="1"/>
    </row>
    <row r="51" spans="1:13" x14ac:dyDescent="0.3">
      <c r="A51" s="65" t="s">
        <v>1017</v>
      </c>
      <c r="B51" s="1" t="s">
        <v>1018</v>
      </c>
      <c r="C51" s="1" t="s">
        <v>939</v>
      </c>
      <c r="D51" s="1" t="s">
        <v>1019</v>
      </c>
      <c r="E51" t="s">
        <v>8790</v>
      </c>
      <c r="F51" s="39">
        <v>2.4800000190734859</v>
      </c>
      <c r="G51" s="148"/>
      <c r="H51" s="134"/>
      <c r="I51" s="134"/>
      <c r="L51" s="1"/>
    </row>
    <row r="52" spans="1:13" x14ac:dyDescent="0.3">
      <c r="A52" s="65" t="s">
        <v>1020</v>
      </c>
      <c r="B52" s="1" t="s">
        <v>1018</v>
      </c>
      <c r="C52" s="1" t="s">
        <v>942</v>
      </c>
      <c r="D52" s="1" t="s">
        <v>1021</v>
      </c>
      <c r="E52" t="s">
        <v>8790</v>
      </c>
      <c r="F52" s="39">
        <v>2.2999999523162842</v>
      </c>
      <c r="G52" s="148"/>
      <c r="H52" s="134"/>
      <c r="I52" s="134"/>
      <c r="L52" s="1"/>
    </row>
    <row r="53" spans="1:13" x14ac:dyDescent="0.3">
      <c r="A53" s="65" t="s">
        <v>1022</v>
      </c>
      <c r="B53" s="1" t="s">
        <v>1018</v>
      </c>
      <c r="C53" s="1" t="s">
        <v>1023</v>
      </c>
      <c r="D53" s="1" t="s">
        <v>1024</v>
      </c>
      <c r="E53" t="s">
        <v>8790</v>
      </c>
      <c r="F53" s="39">
        <v>2.5</v>
      </c>
      <c r="G53" s="148"/>
      <c r="H53" s="134"/>
      <c r="I53" s="134"/>
      <c r="L53" s="1"/>
    </row>
    <row r="54" spans="1:13" ht="15" thickBot="1" x14ac:dyDescent="0.35">
      <c r="A54" s="65" t="s">
        <v>1025</v>
      </c>
      <c r="B54" s="1" t="s">
        <v>1018</v>
      </c>
      <c r="C54" s="1" t="s">
        <v>948</v>
      </c>
      <c r="D54" s="1" t="s">
        <v>1026</v>
      </c>
      <c r="E54" t="s">
        <v>8790</v>
      </c>
      <c r="F54" s="39">
        <v>2.4800000190734859</v>
      </c>
      <c r="G54" s="148"/>
      <c r="H54" s="134"/>
      <c r="I54" s="134"/>
      <c r="L54" s="1"/>
    </row>
    <row r="55" spans="1:13" ht="15" thickBot="1" x14ac:dyDescent="0.35">
      <c r="A55" s="65" t="s">
        <v>1027</v>
      </c>
      <c r="B55" s="1" t="s">
        <v>1018</v>
      </c>
      <c r="C55" s="1" t="s">
        <v>1028</v>
      </c>
      <c r="D55" s="1" t="s">
        <v>1029</v>
      </c>
      <c r="E55" t="s">
        <v>8793</v>
      </c>
      <c r="F55" s="39">
        <v>1.6000000238418579</v>
      </c>
      <c r="G55" s="148"/>
      <c r="H55" s="134"/>
      <c r="I55" s="134"/>
      <c r="L55" s="1"/>
      <c r="M55" s="22"/>
    </row>
    <row r="56" spans="1:13" ht="15" thickBot="1" x14ac:dyDescent="0.35">
      <c r="A56" s="65" t="s">
        <v>1030</v>
      </c>
      <c r="B56" s="1" t="s">
        <v>1018</v>
      </c>
      <c r="C56" s="1" t="s">
        <v>975</v>
      </c>
      <c r="D56" s="1" t="s">
        <v>1031</v>
      </c>
      <c r="E56" t="s">
        <v>8793</v>
      </c>
      <c r="F56" s="39">
        <v>2.026666641235352</v>
      </c>
      <c r="G56" s="148"/>
      <c r="H56" s="134"/>
      <c r="I56" s="134"/>
      <c r="L56" s="1"/>
      <c r="M56" s="23"/>
    </row>
    <row r="57" spans="1:13" x14ac:dyDescent="0.3">
      <c r="A57" s="65" t="s">
        <v>1032</v>
      </c>
      <c r="B57" s="1" t="s">
        <v>1018</v>
      </c>
      <c r="C57" s="1" t="s">
        <v>924</v>
      </c>
      <c r="D57" s="1" t="s">
        <v>1033</v>
      </c>
      <c r="E57" t="s">
        <v>8792</v>
      </c>
      <c r="F57" s="39">
        <v>2.617499947547913</v>
      </c>
      <c r="G57" s="148"/>
      <c r="H57" s="134"/>
      <c r="I57" s="134"/>
      <c r="L57" s="1"/>
    </row>
    <row r="58" spans="1:13" x14ac:dyDescent="0.3">
      <c r="A58" s="65" t="s">
        <v>1034</v>
      </c>
      <c r="B58" s="1" t="s">
        <v>1018</v>
      </c>
      <c r="C58" s="1" t="s">
        <v>951</v>
      </c>
      <c r="D58" s="1" t="s">
        <v>1035</v>
      </c>
      <c r="E58" t="s">
        <v>8792</v>
      </c>
      <c r="F58" s="39">
        <v>2.5499999523162842</v>
      </c>
      <c r="G58" s="148"/>
      <c r="H58" s="134"/>
      <c r="I58" s="134"/>
      <c r="L58" s="1"/>
    </row>
    <row r="59" spans="1:13" x14ac:dyDescent="0.3">
      <c r="A59" s="65" t="s">
        <v>1036</v>
      </c>
      <c r="B59" s="1" t="s">
        <v>1018</v>
      </c>
      <c r="C59" s="1" t="s">
        <v>948</v>
      </c>
      <c r="D59" s="1" t="s">
        <v>1037</v>
      </c>
      <c r="E59" t="s">
        <v>8796</v>
      </c>
      <c r="F59" s="39">
        <v>3.1866666475931802</v>
      </c>
      <c r="G59" s="148"/>
      <c r="H59" s="134"/>
      <c r="I59" s="134"/>
      <c r="L59" s="1"/>
    </row>
    <row r="60" spans="1:13" x14ac:dyDescent="0.3">
      <c r="A60" s="65" t="s">
        <v>1060</v>
      </c>
      <c r="B60" s="1" t="s">
        <v>1061</v>
      </c>
      <c r="C60" s="1" t="s">
        <v>1062</v>
      </c>
      <c r="D60" s="1" t="s">
        <v>1063</v>
      </c>
      <c r="E60" t="s">
        <v>8790</v>
      </c>
      <c r="F60" s="39">
        <v>3.7599999904632568</v>
      </c>
      <c r="G60" s="148"/>
      <c r="H60" s="134"/>
      <c r="I60" s="134"/>
      <c r="L60" s="1"/>
    </row>
    <row r="61" spans="1:13" x14ac:dyDescent="0.3">
      <c r="A61" s="65" t="s">
        <v>1064</v>
      </c>
      <c r="B61" s="1" t="s">
        <v>1061</v>
      </c>
      <c r="C61" s="1" t="s">
        <v>948</v>
      </c>
      <c r="D61" s="1" t="s">
        <v>1065</v>
      </c>
      <c r="E61" t="s">
        <v>8796</v>
      </c>
      <c r="F61" s="39">
        <v>3.140000025431315</v>
      </c>
      <c r="G61" s="148"/>
      <c r="H61" s="134"/>
      <c r="I61" s="134"/>
      <c r="L61" s="1"/>
    </row>
    <row r="62" spans="1:13" x14ac:dyDescent="0.3">
      <c r="A62" s="65" t="s">
        <v>1068</v>
      </c>
      <c r="B62" s="1" t="s">
        <v>1061</v>
      </c>
      <c r="C62" s="1" t="s">
        <v>1069</v>
      </c>
      <c r="D62" s="1" t="s">
        <v>1070</v>
      </c>
      <c r="E62" t="s">
        <v>8793</v>
      </c>
      <c r="F62" s="39">
        <v>2.0999999046325679</v>
      </c>
      <c r="G62" s="148"/>
      <c r="H62" s="134"/>
      <c r="I62" s="134"/>
      <c r="L62" s="1"/>
    </row>
    <row r="63" spans="1:13" x14ac:dyDescent="0.3">
      <c r="A63" s="65" t="s">
        <v>1071</v>
      </c>
      <c r="B63" t="s">
        <v>1061</v>
      </c>
      <c r="C63" s="1" t="s">
        <v>975</v>
      </c>
      <c r="D63" s="1" t="s">
        <v>1072</v>
      </c>
      <c r="E63" t="s">
        <v>8793</v>
      </c>
      <c r="F63" s="39">
        <v>2.1099998950958252</v>
      </c>
      <c r="G63" s="148"/>
      <c r="H63" s="134"/>
      <c r="I63" s="134"/>
      <c r="L63" s="1"/>
    </row>
    <row r="64" spans="1:13" x14ac:dyDescent="0.3">
      <c r="A64" s="65" t="s">
        <v>1073</v>
      </c>
      <c r="B64" t="s">
        <v>1061</v>
      </c>
      <c r="C64" s="1" t="s">
        <v>1074</v>
      </c>
      <c r="D64" s="1" t="s">
        <v>1075</v>
      </c>
      <c r="E64" t="s">
        <v>8790</v>
      </c>
      <c r="F64" s="39">
        <v>2.254999995231628</v>
      </c>
      <c r="G64" s="148"/>
      <c r="H64" s="134"/>
      <c r="I64" s="134"/>
      <c r="L64" s="1"/>
    </row>
    <row r="65" spans="1:12" x14ac:dyDescent="0.3">
      <c r="A65" s="65" t="s">
        <v>1080</v>
      </c>
      <c r="B65" t="s">
        <v>1061</v>
      </c>
      <c r="C65" s="1" t="s">
        <v>1081</v>
      </c>
      <c r="D65" s="1" t="s">
        <v>1082</v>
      </c>
      <c r="E65" t="s">
        <v>8790</v>
      </c>
      <c r="F65" s="39">
        <v>2.5699999332427979</v>
      </c>
      <c r="G65" s="148"/>
      <c r="H65" s="134"/>
      <c r="I65" s="134"/>
      <c r="L65" s="1"/>
    </row>
    <row r="66" spans="1:12" x14ac:dyDescent="0.3">
      <c r="A66" s="65" t="s">
        <v>1087</v>
      </c>
      <c r="B66" t="s">
        <v>1061</v>
      </c>
      <c r="C66" s="1" t="s">
        <v>1062</v>
      </c>
      <c r="D66" s="1" t="s">
        <v>1088</v>
      </c>
      <c r="E66" t="s">
        <v>8790</v>
      </c>
      <c r="F66" s="39">
        <v>1.860000014305115</v>
      </c>
      <c r="G66" s="148"/>
      <c r="H66" s="134"/>
      <c r="I66" s="134"/>
      <c r="L66" s="1"/>
    </row>
    <row r="67" spans="1:12" x14ac:dyDescent="0.3">
      <c r="A67" s="65" t="s">
        <v>1093</v>
      </c>
      <c r="B67" t="s">
        <v>1061</v>
      </c>
      <c r="C67" s="1" t="s">
        <v>927</v>
      </c>
      <c r="D67" s="1" t="s">
        <v>1094</v>
      </c>
      <c r="E67" t="s">
        <v>8792</v>
      </c>
      <c r="F67" s="39">
        <v>10</v>
      </c>
      <c r="G67" s="148"/>
      <c r="H67" s="134"/>
      <c r="I67" s="134"/>
      <c r="L67" s="1"/>
    </row>
    <row r="68" spans="1:12" x14ac:dyDescent="0.3">
      <c r="A68" s="65" t="s">
        <v>1078</v>
      </c>
      <c r="B68" s="1" t="s">
        <v>1061</v>
      </c>
      <c r="C68" s="1" t="s">
        <v>901</v>
      </c>
      <c r="D68" s="1" t="s">
        <v>1079</v>
      </c>
      <c r="E68" t="s">
        <v>8796</v>
      </c>
      <c r="F68" s="39">
        <v>3.8474999666213989</v>
      </c>
      <c r="G68" s="148"/>
      <c r="H68" s="134"/>
      <c r="I68" s="134"/>
      <c r="L68" s="1"/>
    </row>
    <row r="69" spans="1:12" x14ac:dyDescent="0.3">
      <c r="A69" s="65" t="s">
        <v>1085</v>
      </c>
      <c r="B69" s="1" t="s">
        <v>1061</v>
      </c>
      <c r="C69" s="1" t="s">
        <v>901</v>
      </c>
      <c r="D69" s="1" t="s">
        <v>1086</v>
      </c>
      <c r="E69" t="s">
        <v>8796</v>
      </c>
      <c r="F69" s="39">
        <v>3.4200000762939449</v>
      </c>
      <c r="G69" s="148"/>
      <c r="H69" s="134"/>
      <c r="I69" s="134"/>
      <c r="L69" s="1"/>
    </row>
    <row r="70" spans="1:12" x14ac:dyDescent="0.3">
      <c r="A70" s="65" t="s">
        <v>1091</v>
      </c>
      <c r="B70" s="1" t="s">
        <v>1061</v>
      </c>
      <c r="C70" s="1" t="s">
        <v>901</v>
      </c>
      <c r="D70" s="1" t="s">
        <v>1092</v>
      </c>
      <c r="E70" t="s">
        <v>8796</v>
      </c>
      <c r="F70" s="39">
        <v>1.802499979734421</v>
      </c>
      <c r="G70" s="148"/>
      <c r="H70" s="134"/>
      <c r="I70" s="134"/>
      <c r="L70" s="1"/>
    </row>
    <row r="71" spans="1:12" x14ac:dyDescent="0.3">
      <c r="A71" s="65" t="s">
        <v>1097</v>
      </c>
      <c r="B71" s="1" t="s">
        <v>1098</v>
      </c>
      <c r="C71" s="1" t="s">
        <v>1099</v>
      </c>
      <c r="D71" s="1" t="s">
        <v>1100</v>
      </c>
      <c r="E71" t="s">
        <v>8788</v>
      </c>
      <c r="F71" s="39">
        <v>1.950000047683716</v>
      </c>
      <c r="G71" s="148"/>
      <c r="H71" s="134"/>
      <c r="I71" s="134"/>
      <c r="L71" s="1"/>
    </row>
    <row r="72" spans="1:12" x14ac:dyDescent="0.3">
      <c r="A72" s="65" t="s">
        <v>1103</v>
      </c>
      <c r="B72" s="1" t="s">
        <v>1098</v>
      </c>
      <c r="C72" s="1" t="s">
        <v>1104</v>
      </c>
      <c r="D72" s="1" t="s">
        <v>1105</v>
      </c>
      <c r="E72" t="s">
        <v>8788</v>
      </c>
      <c r="F72" s="39">
        <v>1.8500000238418579</v>
      </c>
      <c r="G72" s="148"/>
      <c r="H72" s="134"/>
      <c r="I72" s="134"/>
      <c r="L72" s="1"/>
    </row>
    <row r="73" spans="1:12" x14ac:dyDescent="0.3">
      <c r="A73" s="65" t="s">
        <v>1117</v>
      </c>
      <c r="B73" t="s">
        <v>1098</v>
      </c>
      <c r="C73" s="1" t="s">
        <v>1118</v>
      </c>
      <c r="D73" s="1" t="s">
        <v>1119</v>
      </c>
      <c r="E73" t="s">
        <v>8788</v>
      </c>
      <c r="F73" s="39">
        <v>2.4000000953674321</v>
      </c>
      <c r="G73" s="148"/>
      <c r="H73" s="134"/>
      <c r="I73" s="134"/>
      <c r="L73" s="1"/>
    </row>
    <row r="74" spans="1:12" x14ac:dyDescent="0.3">
      <c r="A74" s="65" t="s">
        <v>1108</v>
      </c>
      <c r="B74" s="1" t="s">
        <v>1098</v>
      </c>
      <c r="C74" s="1" t="s">
        <v>1143</v>
      </c>
      <c r="D74" s="1" t="s">
        <v>2132</v>
      </c>
      <c r="E74" t="s">
        <v>8788</v>
      </c>
      <c r="F74" s="39">
        <v>1.3949999809265139</v>
      </c>
      <c r="G74" s="148"/>
      <c r="H74" s="134"/>
      <c r="I74" s="134"/>
      <c r="L74" s="1"/>
    </row>
    <row r="75" spans="1:12" x14ac:dyDescent="0.3">
      <c r="A75" s="65" t="s">
        <v>1110</v>
      </c>
      <c r="B75" s="1" t="s">
        <v>1098</v>
      </c>
      <c r="C75" s="1" t="s">
        <v>1146</v>
      </c>
      <c r="D75" s="1" t="s">
        <v>2133</v>
      </c>
      <c r="E75" t="s">
        <v>8788</v>
      </c>
      <c r="F75" s="39">
        <v>1.275999999046326</v>
      </c>
      <c r="G75" s="148"/>
      <c r="H75" s="134"/>
      <c r="I75" s="134"/>
      <c r="L75" s="1"/>
    </row>
    <row r="76" spans="1:12" x14ac:dyDescent="0.3">
      <c r="A76" s="65" t="s">
        <v>1114</v>
      </c>
      <c r="B76" s="1" t="s">
        <v>1098</v>
      </c>
      <c r="C76" s="1" t="s">
        <v>1115</v>
      </c>
      <c r="D76" s="1" t="s">
        <v>1116</v>
      </c>
      <c r="E76" t="s">
        <v>8788</v>
      </c>
      <c r="F76" s="39">
        <v>2.576666633288065</v>
      </c>
      <c r="G76" s="148"/>
      <c r="H76" s="134"/>
      <c r="I76" s="134"/>
      <c r="L76" s="1"/>
    </row>
    <row r="77" spans="1:12" x14ac:dyDescent="0.3">
      <c r="A77" s="65" t="s">
        <v>1123</v>
      </c>
      <c r="B77" s="1" t="s">
        <v>1098</v>
      </c>
      <c r="C77" s="1" t="s">
        <v>1124</v>
      </c>
      <c r="D77" s="1" t="s">
        <v>1125</v>
      </c>
      <c r="E77" t="s">
        <v>8788</v>
      </c>
      <c r="F77" s="39">
        <v>1.9900000095367429</v>
      </c>
      <c r="G77" s="148"/>
      <c r="H77" s="134"/>
      <c r="I77" s="134"/>
      <c r="L77" s="1"/>
    </row>
    <row r="78" spans="1:12" x14ac:dyDescent="0.3">
      <c r="A78" s="65" t="s">
        <v>1128</v>
      </c>
      <c r="B78" s="1" t="s">
        <v>1098</v>
      </c>
      <c r="C78" s="1" t="s">
        <v>1129</v>
      </c>
      <c r="D78" s="1" t="s">
        <v>1130</v>
      </c>
      <c r="E78" t="s">
        <v>8788</v>
      </c>
      <c r="F78" s="39">
        <v>1</v>
      </c>
      <c r="G78" s="148"/>
      <c r="H78" s="134"/>
      <c r="I78" s="134"/>
      <c r="L78" s="1"/>
    </row>
    <row r="79" spans="1:12" x14ac:dyDescent="0.3">
      <c r="A79" s="65" t="s">
        <v>1131</v>
      </c>
      <c r="B79" s="1" t="s">
        <v>1098</v>
      </c>
      <c r="C79" s="1" t="s">
        <v>1129</v>
      </c>
      <c r="D79" s="1" t="s">
        <v>1132</v>
      </c>
      <c r="E79" t="s">
        <v>8788</v>
      </c>
      <c r="F79" s="39">
        <v>1</v>
      </c>
      <c r="G79" s="148"/>
      <c r="H79" s="134"/>
      <c r="I79" s="134"/>
      <c r="L79" s="1"/>
    </row>
    <row r="80" spans="1:12" x14ac:dyDescent="0.3">
      <c r="A80" s="65" t="s">
        <v>1135</v>
      </c>
      <c r="B80" s="1" t="s">
        <v>1098</v>
      </c>
      <c r="C80" s="1" t="s">
        <v>1136</v>
      </c>
      <c r="D80" s="1" t="s">
        <v>1137</v>
      </c>
      <c r="E80" t="s">
        <v>8788</v>
      </c>
      <c r="F80" s="39">
        <v>1</v>
      </c>
      <c r="G80" s="148"/>
      <c r="H80" s="134"/>
      <c r="I80" s="134"/>
      <c r="L80" s="1"/>
    </row>
    <row r="81" spans="1:12" x14ac:dyDescent="0.3">
      <c r="A81" s="65" t="s">
        <v>1138</v>
      </c>
      <c r="B81" s="1" t="s">
        <v>1098</v>
      </c>
      <c r="C81" s="1" t="s">
        <v>1136</v>
      </c>
      <c r="D81" s="1" t="s">
        <v>1139</v>
      </c>
      <c r="E81" t="s">
        <v>8788</v>
      </c>
      <c r="F81" s="39">
        <v>1.950000047683716</v>
      </c>
      <c r="G81" s="148"/>
      <c r="H81" s="134"/>
      <c r="I81" s="134"/>
      <c r="L81" s="1"/>
    </row>
    <row r="82" spans="1:12" x14ac:dyDescent="0.3">
      <c r="A82" s="65" t="s">
        <v>1142</v>
      </c>
      <c r="B82" s="1" t="s">
        <v>1098</v>
      </c>
      <c r="C82" s="1" t="s">
        <v>1143</v>
      </c>
      <c r="D82" s="1" t="s">
        <v>1144</v>
      </c>
      <c r="E82" t="s">
        <v>8788</v>
      </c>
      <c r="F82" s="39">
        <v>1.1499999761581421</v>
      </c>
      <c r="G82" s="148"/>
      <c r="H82" s="134"/>
      <c r="I82" s="134"/>
      <c r="L82" s="1"/>
    </row>
    <row r="83" spans="1:12" x14ac:dyDescent="0.3">
      <c r="A83" s="65" t="s">
        <v>1145</v>
      </c>
      <c r="B83" s="1" t="s">
        <v>1098</v>
      </c>
      <c r="C83" s="1" t="s">
        <v>1146</v>
      </c>
      <c r="D83" s="1" t="s">
        <v>1147</v>
      </c>
      <c r="E83" t="s">
        <v>8788</v>
      </c>
      <c r="F83" s="39">
        <v>1.1499999761581421</v>
      </c>
      <c r="G83" s="148"/>
      <c r="H83" s="134"/>
      <c r="I83" s="134"/>
      <c r="L83" s="1"/>
    </row>
    <row r="84" spans="1:12" x14ac:dyDescent="0.3">
      <c r="A84" s="65" t="s">
        <v>1148</v>
      </c>
      <c r="B84" s="1" t="s">
        <v>1098</v>
      </c>
      <c r="C84" s="1" t="s">
        <v>1149</v>
      </c>
      <c r="D84" s="1" t="s">
        <v>1150</v>
      </c>
      <c r="E84" t="s">
        <v>8788</v>
      </c>
      <c r="F84" s="39">
        <v>1.1499999761581421</v>
      </c>
      <c r="G84" s="148"/>
      <c r="H84" s="134"/>
      <c r="I84" s="134"/>
      <c r="L84" s="1"/>
    </row>
    <row r="85" spans="1:12" x14ac:dyDescent="0.3">
      <c r="A85" s="65" t="s">
        <v>1153</v>
      </c>
      <c r="B85" s="1" t="s">
        <v>1098</v>
      </c>
      <c r="C85" s="1" t="s">
        <v>1154</v>
      </c>
      <c r="D85" s="1" t="s">
        <v>1155</v>
      </c>
      <c r="E85" t="s">
        <v>8788</v>
      </c>
      <c r="F85" s="39">
        <v>1</v>
      </c>
      <c r="G85" s="148"/>
      <c r="H85" s="134"/>
      <c r="I85" s="134"/>
      <c r="L85" s="1"/>
    </row>
    <row r="86" spans="1:12" x14ac:dyDescent="0.3">
      <c r="A86" s="65" t="s">
        <v>1156</v>
      </c>
      <c r="B86" s="1" t="s">
        <v>1098</v>
      </c>
      <c r="C86" s="1" t="s">
        <v>1154</v>
      </c>
      <c r="D86" s="1" t="s">
        <v>1157</v>
      </c>
      <c r="E86" t="s">
        <v>8788</v>
      </c>
      <c r="F86" s="39">
        <v>1</v>
      </c>
      <c r="G86" s="148"/>
      <c r="H86" s="134"/>
      <c r="I86" s="134"/>
      <c r="L86" s="1"/>
    </row>
    <row r="87" spans="1:12" x14ac:dyDescent="0.3">
      <c r="A87" s="65" t="s">
        <v>1160</v>
      </c>
      <c r="B87" s="1" t="s">
        <v>1098</v>
      </c>
      <c r="C87" s="1" t="s">
        <v>1118</v>
      </c>
      <c r="D87" s="1" t="s">
        <v>1161</v>
      </c>
      <c r="E87" t="s">
        <v>8788</v>
      </c>
      <c r="F87" s="39">
        <v>1</v>
      </c>
      <c r="G87" s="148"/>
      <c r="H87" s="134"/>
      <c r="I87" s="134"/>
      <c r="L87" s="1"/>
    </row>
    <row r="88" spans="1:12" x14ac:dyDescent="0.3">
      <c r="A88" s="65" t="s">
        <v>1162</v>
      </c>
      <c r="B88" s="1" t="s">
        <v>1098</v>
      </c>
      <c r="C88" s="1" t="s">
        <v>1163</v>
      </c>
      <c r="D88" s="1" t="s">
        <v>1164</v>
      </c>
      <c r="E88" t="s">
        <v>8788</v>
      </c>
      <c r="F88" s="39">
        <v>1</v>
      </c>
      <c r="G88" s="148"/>
      <c r="H88" s="134"/>
      <c r="I88" s="134"/>
      <c r="L88" s="1"/>
    </row>
    <row r="89" spans="1:12" x14ac:dyDescent="0.3">
      <c r="A89" s="65" t="s">
        <v>1165</v>
      </c>
      <c r="B89" s="1" t="s">
        <v>1098</v>
      </c>
      <c r="C89" s="1" t="s">
        <v>1118</v>
      </c>
      <c r="D89" s="1" t="s">
        <v>1166</v>
      </c>
      <c r="E89" t="s">
        <v>8788</v>
      </c>
      <c r="F89" s="39">
        <v>1</v>
      </c>
      <c r="G89" s="148"/>
      <c r="H89" s="134"/>
      <c r="I89" s="134"/>
      <c r="L89" s="1"/>
    </row>
    <row r="90" spans="1:12" x14ac:dyDescent="0.3">
      <c r="A90" s="65" t="s">
        <v>1167</v>
      </c>
      <c r="B90" s="1" t="s">
        <v>1098</v>
      </c>
      <c r="C90" s="1" t="s">
        <v>1163</v>
      </c>
      <c r="D90" s="1" t="s">
        <v>1168</v>
      </c>
      <c r="E90" t="s">
        <v>8788</v>
      </c>
      <c r="F90" s="39">
        <v>1</v>
      </c>
      <c r="G90" s="148"/>
      <c r="H90" s="134"/>
      <c r="I90" s="134"/>
      <c r="L90" s="1"/>
    </row>
    <row r="91" spans="1:12" x14ac:dyDescent="0.3">
      <c r="A91" s="65" t="s">
        <v>1501</v>
      </c>
      <c r="B91" s="1" t="s">
        <v>1502</v>
      </c>
      <c r="C91" s="1" t="s">
        <v>1503</v>
      </c>
      <c r="D91" s="1" t="s">
        <v>1504</v>
      </c>
      <c r="E91" t="s">
        <v>8793</v>
      </c>
      <c r="F91" s="39">
        <v>1.5199999809265139</v>
      </c>
      <c r="G91" s="148"/>
      <c r="H91" s="134"/>
      <c r="I91" s="134"/>
      <c r="L91" s="1"/>
    </row>
    <row r="92" spans="1:12" x14ac:dyDescent="0.3">
      <c r="A92" s="65" t="s">
        <v>1507</v>
      </c>
      <c r="B92" s="1" t="s">
        <v>1502</v>
      </c>
      <c r="C92" s="1" t="s">
        <v>901</v>
      </c>
      <c r="D92" s="1" t="s">
        <v>1508</v>
      </c>
      <c r="E92" t="s">
        <v>8796</v>
      </c>
      <c r="F92" s="39">
        <v>1.887000000476837</v>
      </c>
      <c r="G92" s="148"/>
      <c r="H92" s="134"/>
      <c r="I92" s="134"/>
      <c r="L92" s="1"/>
    </row>
    <row r="93" spans="1:12" x14ac:dyDescent="0.3">
      <c r="A93" s="65" t="s">
        <v>1511</v>
      </c>
      <c r="B93" s="1" t="s">
        <v>1502</v>
      </c>
      <c r="C93" s="1" t="s">
        <v>1512</v>
      </c>
      <c r="D93" s="1" t="s">
        <v>1513</v>
      </c>
      <c r="E93" t="s">
        <v>8796</v>
      </c>
      <c r="F93" s="39">
        <v>1.714285714285714</v>
      </c>
      <c r="G93" s="148"/>
      <c r="H93" s="134"/>
      <c r="I93" s="134"/>
      <c r="L93" s="1"/>
    </row>
    <row r="94" spans="1:12" x14ac:dyDescent="0.3">
      <c r="A94" s="65" t="s">
        <v>1517</v>
      </c>
      <c r="B94" s="1" t="s">
        <v>1518</v>
      </c>
      <c r="C94" s="1" t="s">
        <v>1519</v>
      </c>
      <c r="D94" s="1" t="s">
        <v>1520</v>
      </c>
      <c r="E94" t="s">
        <v>8788</v>
      </c>
      <c r="F94" s="39">
        <v>1.799999952316284</v>
      </c>
      <c r="G94" s="148"/>
      <c r="H94" s="134"/>
      <c r="I94" s="134"/>
      <c r="L94" s="1"/>
    </row>
    <row r="95" spans="1:12" x14ac:dyDescent="0.3">
      <c r="A95" s="65" t="s">
        <v>1521</v>
      </c>
      <c r="B95" s="1" t="s">
        <v>1518</v>
      </c>
      <c r="C95" s="1" t="s">
        <v>1522</v>
      </c>
      <c r="D95" s="1" t="s">
        <v>1523</v>
      </c>
      <c r="E95" t="s">
        <v>8788</v>
      </c>
      <c r="F95" s="39">
        <v>1.6599999666213989</v>
      </c>
      <c r="G95" s="148"/>
      <c r="H95" s="134"/>
      <c r="I95" s="134"/>
      <c r="L95" s="1"/>
    </row>
    <row r="96" spans="1:12" x14ac:dyDescent="0.3">
      <c r="A96" s="65" t="s">
        <v>1530</v>
      </c>
      <c r="B96" s="1" t="s">
        <v>1518</v>
      </c>
      <c r="C96" s="1" t="s">
        <v>1531</v>
      </c>
      <c r="D96" s="1" t="s">
        <v>1532</v>
      </c>
      <c r="E96" t="s">
        <v>8788</v>
      </c>
      <c r="F96" s="39">
        <v>1.080000042915344</v>
      </c>
      <c r="G96" s="148"/>
      <c r="H96" s="134"/>
      <c r="I96" s="134"/>
      <c r="L96" s="1"/>
    </row>
    <row r="97" spans="1:12" x14ac:dyDescent="0.3">
      <c r="A97" s="66" t="s">
        <v>1535</v>
      </c>
      <c r="B97" s="67" t="s">
        <v>1518</v>
      </c>
      <c r="C97" s="67" t="s">
        <v>1536</v>
      </c>
      <c r="D97" s="67" t="s">
        <v>1537</v>
      </c>
      <c r="E97" s="69" t="s">
        <v>8788</v>
      </c>
      <c r="F97" s="68">
        <v>2.4000000953674321</v>
      </c>
      <c r="G97" s="148"/>
      <c r="H97" s="134"/>
      <c r="I97" s="134"/>
      <c r="L97" s="1"/>
    </row>
    <row r="98" spans="1:12" x14ac:dyDescent="0.3">
      <c r="A98" s="1"/>
      <c r="B98" s="1"/>
      <c r="C98" s="1"/>
      <c r="D98" s="1"/>
      <c r="H98" s="39"/>
      <c r="I98" s="39"/>
    </row>
    <row r="99" spans="1:12" x14ac:dyDescent="0.3">
      <c r="A99" s="1"/>
      <c r="B99" s="1"/>
      <c r="C99" s="1"/>
      <c r="D99" s="1"/>
      <c r="H99" s="39"/>
      <c r="I99" s="39"/>
    </row>
    <row r="100" spans="1:12" ht="23.4" x14ac:dyDescent="0.45">
      <c r="A100" s="124" t="s">
        <v>8800</v>
      </c>
      <c r="H100" s="39"/>
      <c r="I100" s="39"/>
    </row>
    <row r="101" spans="1:12" x14ac:dyDescent="0.3">
      <c r="H101" s="39"/>
      <c r="I101" s="39"/>
    </row>
    <row r="102" spans="1:12" x14ac:dyDescent="0.3">
      <c r="H102" s="39"/>
      <c r="I102" s="39"/>
    </row>
    <row r="103" spans="1:12" x14ac:dyDescent="0.3">
      <c r="A103" s="196" t="s">
        <v>8782</v>
      </c>
      <c r="B103" s="199" t="s">
        <v>2127</v>
      </c>
      <c r="C103" s="199" t="s">
        <v>8801</v>
      </c>
      <c r="D103" s="199" t="s">
        <v>7705</v>
      </c>
      <c r="E103" s="199" t="s">
        <v>8397</v>
      </c>
      <c r="F103" s="199" t="s">
        <v>8802</v>
      </c>
      <c r="G103" s="199" t="s">
        <v>8397</v>
      </c>
      <c r="H103" s="39"/>
      <c r="I103" s="39"/>
    </row>
    <row r="104" spans="1:12" ht="40.200000000000003" x14ac:dyDescent="0.3">
      <c r="A104" s="129" t="s">
        <v>8785</v>
      </c>
      <c r="B104" s="127" t="s">
        <v>6571</v>
      </c>
      <c r="C104">
        <v>0</v>
      </c>
      <c r="D104" t="s">
        <v>8803</v>
      </c>
      <c r="E104" s="38" t="s">
        <v>8804</v>
      </c>
      <c r="F104" t="s">
        <v>8805</v>
      </c>
      <c r="G104" t="s">
        <v>8804</v>
      </c>
      <c r="H104" s="39"/>
      <c r="I104" s="39"/>
    </row>
    <row r="105" spans="1:12" x14ac:dyDescent="0.3">
      <c r="A105" s="129" t="s">
        <v>8788</v>
      </c>
      <c r="B105" s="127" t="s">
        <v>6558</v>
      </c>
      <c r="C105">
        <v>1.7</v>
      </c>
      <c r="E105" t="s">
        <v>8806</v>
      </c>
      <c r="F105" t="s">
        <v>8807</v>
      </c>
      <c r="G105" t="s">
        <v>8808</v>
      </c>
      <c r="H105" s="39"/>
      <c r="I105" s="39"/>
    </row>
    <row r="106" spans="1:12" x14ac:dyDescent="0.3">
      <c r="A106" s="129" t="s">
        <v>8790</v>
      </c>
      <c r="B106" s="127" t="s">
        <v>6149</v>
      </c>
      <c r="C106">
        <v>1.7</v>
      </c>
      <c r="E106" t="s">
        <v>8806</v>
      </c>
      <c r="F106" t="s">
        <v>8809</v>
      </c>
      <c r="H106" s="39"/>
      <c r="I106" s="39"/>
    </row>
    <row r="107" spans="1:12" x14ac:dyDescent="0.3">
      <c r="A107" s="129" t="s">
        <v>8792</v>
      </c>
      <c r="B107" s="127" t="s">
        <v>6157</v>
      </c>
      <c r="C107">
        <v>1.7</v>
      </c>
      <c r="E107" t="s">
        <v>8806</v>
      </c>
      <c r="F107" t="s">
        <v>8805</v>
      </c>
      <c r="H107" s="39"/>
      <c r="I107" s="39"/>
    </row>
    <row r="108" spans="1:12" x14ac:dyDescent="0.3">
      <c r="A108" s="129" t="s">
        <v>8793</v>
      </c>
      <c r="B108" s="127" t="s">
        <v>6148</v>
      </c>
      <c r="C108">
        <v>1.3</v>
      </c>
      <c r="E108" t="s">
        <v>8806</v>
      </c>
      <c r="F108" t="s">
        <v>8805</v>
      </c>
      <c r="H108" s="39"/>
      <c r="I108" s="39"/>
    </row>
    <row r="109" spans="1:12" ht="27" x14ac:dyDescent="0.3">
      <c r="A109" s="129" t="s">
        <v>8795</v>
      </c>
      <c r="B109" s="127" t="s">
        <v>6153</v>
      </c>
      <c r="C109">
        <v>1.7</v>
      </c>
      <c r="E109" t="s">
        <v>8806</v>
      </c>
      <c r="F109" t="s">
        <v>8805</v>
      </c>
      <c r="H109" s="39"/>
      <c r="I109" s="39"/>
    </row>
    <row r="110" spans="1:12" x14ac:dyDescent="0.3">
      <c r="A110" s="130" t="s">
        <v>8796</v>
      </c>
      <c r="B110" s="131" t="s">
        <v>6302</v>
      </c>
      <c r="C110" s="69">
        <v>1.7</v>
      </c>
      <c r="D110" s="69"/>
      <c r="E110" s="69" t="s">
        <v>8806</v>
      </c>
      <c r="F110" s="69" t="s">
        <v>8810</v>
      </c>
      <c r="G110" s="69" t="s">
        <v>8811</v>
      </c>
      <c r="H110" s="39"/>
      <c r="I110" s="39"/>
    </row>
    <row r="111" spans="1:12" x14ac:dyDescent="0.3">
      <c r="A111" s="1"/>
      <c r="B111" s="1"/>
      <c r="C111" s="1"/>
      <c r="D111" s="1"/>
      <c r="H111" s="39"/>
      <c r="I111" s="39"/>
    </row>
    <row r="112" spans="1:12" x14ac:dyDescent="0.3">
      <c r="A112" s="1"/>
      <c r="B112" s="1"/>
      <c r="C112" s="1"/>
      <c r="D112" s="1"/>
      <c r="H112" s="39"/>
      <c r="I112" s="39"/>
    </row>
    <row r="113" spans="1:14" x14ac:dyDescent="0.3">
      <c r="A113" s="1"/>
      <c r="B113" s="1"/>
      <c r="C113" s="1"/>
      <c r="D113" s="1"/>
      <c r="H113" s="39"/>
      <c r="I113" s="39"/>
    </row>
    <row r="114" spans="1:14" ht="23.4" x14ac:dyDescent="0.45">
      <c r="A114" s="124" t="s">
        <v>8812</v>
      </c>
      <c r="B114" s="1"/>
      <c r="C114" s="1"/>
      <c r="D114" s="1"/>
      <c r="H114" s="39"/>
      <c r="I114" s="39"/>
    </row>
    <row r="115" spans="1:14" x14ac:dyDescent="0.3">
      <c r="B115" s="1"/>
      <c r="C115" s="1"/>
      <c r="D115" s="1"/>
      <c r="H115" s="39"/>
      <c r="I115" s="39"/>
    </row>
    <row r="116" spans="1:14" x14ac:dyDescent="0.3">
      <c r="A116" s="1" t="s">
        <v>8813</v>
      </c>
    </row>
    <row r="117" spans="1:14" x14ac:dyDescent="0.3">
      <c r="A117" t="s">
        <v>8814</v>
      </c>
      <c r="N117" s="20"/>
    </row>
    <row r="119" spans="1:14" x14ac:dyDescent="0.3">
      <c r="A119" s="200"/>
      <c r="B119" s="268" t="s">
        <v>8815</v>
      </c>
      <c r="C119" s="269"/>
      <c r="D119" s="269"/>
      <c r="E119" s="269"/>
      <c r="F119" s="270"/>
      <c r="G119" s="268" t="s">
        <v>8816</v>
      </c>
      <c r="H119" s="269"/>
      <c r="I119" s="269"/>
      <c r="J119" s="269"/>
      <c r="K119" s="270"/>
    </row>
    <row r="120" spans="1:14" x14ac:dyDescent="0.3">
      <c r="A120" s="135" t="s">
        <v>8817</v>
      </c>
      <c r="B120" s="137" t="s">
        <v>7763</v>
      </c>
      <c r="C120" s="136" t="s">
        <v>8732</v>
      </c>
      <c r="D120" s="136" t="s">
        <v>8818</v>
      </c>
      <c r="E120" s="136" t="s">
        <v>8819</v>
      </c>
      <c r="F120" s="138" t="s">
        <v>8820</v>
      </c>
      <c r="G120" s="137" t="s">
        <v>7763</v>
      </c>
      <c r="H120" s="136" t="s">
        <v>8732</v>
      </c>
      <c r="I120" s="136" t="s">
        <v>8818</v>
      </c>
      <c r="J120" s="136" t="s">
        <v>8819</v>
      </c>
      <c r="K120" s="138" t="s">
        <v>8820</v>
      </c>
    </row>
    <row r="121" spans="1:14" x14ac:dyDescent="0.3">
      <c r="A121" s="129" t="s">
        <v>8411</v>
      </c>
      <c r="B121" s="139">
        <v>0.47</v>
      </c>
      <c r="C121" s="139">
        <v>0.06</v>
      </c>
      <c r="D121" s="139">
        <v>0.22</v>
      </c>
      <c r="E121" s="139">
        <v>0.03</v>
      </c>
      <c r="F121" s="139">
        <v>0.22</v>
      </c>
      <c r="G121" s="139">
        <v>0.47</v>
      </c>
      <c r="H121" s="139">
        <v>0.17</v>
      </c>
      <c r="I121" s="139">
        <v>0.22</v>
      </c>
      <c r="J121" s="139">
        <v>0.03</v>
      </c>
      <c r="K121" s="140">
        <v>0</v>
      </c>
      <c r="M121" s="37"/>
      <c r="N121" s="37"/>
    </row>
    <row r="122" spans="1:14" x14ac:dyDescent="0.3">
      <c r="A122" s="129" t="s">
        <v>8433</v>
      </c>
      <c r="B122" s="139">
        <v>0.47</v>
      </c>
      <c r="C122" s="139">
        <v>0.06</v>
      </c>
      <c r="D122" s="139">
        <v>0.22</v>
      </c>
      <c r="E122" s="139">
        <v>0.03</v>
      </c>
      <c r="F122" s="139">
        <v>0.22</v>
      </c>
      <c r="G122" s="139">
        <v>0.47</v>
      </c>
      <c r="H122" s="139">
        <v>0.17</v>
      </c>
      <c r="I122" s="139">
        <v>0.22</v>
      </c>
      <c r="J122" s="139">
        <v>0.03</v>
      </c>
      <c r="K122" s="140">
        <v>0</v>
      </c>
      <c r="M122" s="37"/>
      <c r="N122" s="37"/>
    </row>
    <row r="123" spans="1:14" x14ac:dyDescent="0.3">
      <c r="A123" s="129" t="s">
        <v>8685</v>
      </c>
      <c r="B123" s="139">
        <v>0.37</v>
      </c>
      <c r="C123" s="139">
        <v>0.26</v>
      </c>
      <c r="D123" s="139">
        <v>0.27</v>
      </c>
      <c r="E123" s="139">
        <v>0.01</v>
      </c>
      <c r="F123" s="139">
        <v>0.09</v>
      </c>
      <c r="G123" s="139">
        <v>0.37</v>
      </c>
      <c r="H123" s="139">
        <v>0.35</v>
      </c>
      <c r="I123" s="139">
        <v>0.27</v>
      </c>
      <c r="J123" s="139">
        <v>0.01</v>
      </c>
      <c r="K123" s="140">
        <v>0</v>
      </c>
      <c r="M123" s="37"/>
      <c r="N123" s="37"/>
    </row>
    <row r="124" spans="1:14" x14ac:dyDescent="0.3">
      <c r="A124" s="129" t="s">
        <v>8687</v>
      </c>
      <c r="B124" s="139">
        <v>0.21</v>
      </c>
      <c r="C124" s="139">
        <v>0.4</v>
      </c>
      <c r="D124" s="139">
        <v>0.39</v>
      </c>
      <c r="E124" s="139">
        <v>0</v>
      </c>
      <c r="F124" s="139">
        <v>0</v>
      </c>
      <c r="G124" s="139">
        <v>0</v>
      </c>
      <c r="H124" s="139">
        <v>0</v>
      </c>
      <c r="I124" s="139">
        <v>0</v>
      </c>
      <c r="J124" s="139">
        <v>0</v>
      </c>
      <c r="K124" s="140">
        <v>0</v>
      </c>
      <c r="M124" s="37"/>
      <c r="N124" s="37"/>
    </row>
    <row r="125" spans="1:14" x14ac:dyDescent="0.3">
      <c r="A125" s="129" t="s">
        <v>8688</v>
      </c>
      <c r="B125" s="139">
        <v>0.37</v>
      </c>
      <c r="C125" s="139">
        <v>0.32</v>
      </c>
      <c r="D125" s="139">
        <v>0.31</v>
      </c>
      <c r="E125" s="139">
        <v>0</v>
      </c>
      <c r="F125" s="139">
        <v>0</v>
      </c>
      <c r="G125" s="139">
        <v>0.37</v>
      </c>
      <c r="H125" s="139">
        <v>0.32</v>
      </c>
      <c r="I125" s="139">
        <v>0.31</v>
      </c>
      <c r="J125" s="139">
        <v>0</v>
      </c>
      <c r="K125" s="140">
        <v>0</v>
      </c>
      <c r="M125" s="37"/>
      <c r="N125" s="37"/>
    </row>
    <row r="126" spans="1:14" x14ac:dyDescent="0.3">
      <c r="A126" s="129" t="s">
        <v>8689</v>
      </c>
      <c r="B126" s="139">
        <v>0.16</v>
      </c>
      <c r="C126" s="139">
        <v>0.33</v>
      </c>
      <c r="D126" s="139">
        <v>0.51</v>
      </c>
      <c r="E126" s="139">
        <v>0</v>
      </c>
      <c r="F126" s="139">
        <v>0</v>
      </c>
      <c r="G126" s="139">
        <v>0.16</v>
      </c>
      <c r="H126" s="139">
        <v>0.33</v>
      </c>
      <c r="I126" s="139">
        <v>0.51</v>
      </c>
      <c r="J126" s="139">
        <v>0</v>
      </c>
      <c r="K126" s="140">
        <v>0</v>
      </c>
      <c r="M126" s="37"/>
      <c r="N126" s="37"/>
    </row>
    <row r="127" spans="1:14" x14ac:dyDescent="0.3">
      <c r="A127" s="129" t="s">
        <v>8691</v>
      </c>
      <c r="B127" s="139">
        <v>0.24</v>
      </c>
      <c r="C127" s="139">
        <v>0.41</v>
      </c>
      <c r="D127" s="139">
        <v>0.35</v>
      </c>
      <c r="E127" s="139">
        <v>0</v>
      </c>
      <c r="F127" s="139">
        <v>0</v>
      </c>
      <c r="G127" s="139">
        <v>0.24</v>
      </c>
      <c r="H127" s="139">
        <v>0.41</v>
      </c>
      <c r="I127" s="139">
        <v>0.35</v>
      </c>
      <c r="J127" s="139">
        <v>0</v>
      </c>
      <c r="K127" s="140">
        <v>0</v>
      </c>
      <c r="M127" s="37"/>
      <c r="N127" s="37"/>
    </row>
    <row r="128" spans="1:14" x14ac:dyDescent="0.3">
      <c r="A128" s="129" t="s">
        <v>8692</v>
      </c>
      <c r="B128" s="139">
        <v>0.37</v>
      </c>
      <c r="C128" s="139">
        <v>0.17</v>
      </c>
      <c r="D128" s="139">
        <v>0.31</v>
      </c>
      <c r="E128" s="139">
        <v>0.02</v>
      </c>
      <c r="F128" s="139">
        <v>0.13</v>
      </c>
      <c r="G128" s="139">
        <v>0.37</v>
      </c>
      <c r="H128" s="139">
        <v>0.28000000000000003</v>
      </c>
      <c r="I128" s="139">
        <v>0.31</v>
      </c>
      <c r="J128" s="139">
        <v>0.02</v>
      </c>
      <c r="K128" s="140">
        <v>0</v>
      </c>
      <c r="M128" s="37"/>
      <c r="N128" s="37"/>
    </row>
    <row r="129" spans="1:14" x14ac:dyDescent="0.3">
      <c r="A129" s="129" t="s">
        <v>8821</v>
      </c>
      <c r="B129" s="139">
        <v>0.47</v>
      </c>
      <c r="C129" s="139">
        <v>0.06</v>
      </c>
      <c r="D129" s="139">
        <v>0.22</v>
      </c>
      <c r="E129" s="139">
        <v>0.03</v>
      </c>
      <c r="F129" s="139">
        <v>0.22</v>
      </c>
      <c r="G129" s="139">
        <v>0.47</v>
      </c>
      <c r="H129" s="139">
        <v>0.17</v>
      </c>
      <c r="I129" s="139">
        <v>0.22</v>
      </c>
      <c r="J129" s="139">
        <v>0.03</v>
      </c>
      <c r="K129" s="140">
        <v>0</v>
      </c>
      <c r="M129" s="37"/>
      <c r="N129" s="37"/>
    </row>
    <row r="130" spans="1:14" x14ac:dyDescent="0.3">
      <c r="A130" s="129" t="s">
        <v>8696</v>
      </c>
      <c r="B130" s="139">
        <v>0.36</v>
      </c>
      <c r="C130" s="139">
        <v>0.28000000000000003</v>
      </c>
      <c r="D130" s="139">
        <v>0.32</v>
      </c>
      <c r="E130" s="139">
        <v>0.01</v>
      </c>
      <c r="F130" s="139">
        <v>0.03</v>
      </c>
      <c r="G130" s="139">
        <v>0.36</v>
      </c>
      <c r="H130" s="139">
        <v>0.31</v>
      </c>
      <c r="I130" s="139">
        <v>0.32</v>
      </c>
      <c r="J130" s="139">
        <v>0.01</v>
      </c>
      <c r="K130" s="140">
        <v>0</v>
      </c>
      <c r="M130" s="37"/>
      <c r="N130" s="37"/>
    </row>
    <row r="131" spans="1:14" x14ac:dyDescent="0.3">
      <c r="A131" s="129" t="s">
        <v>8697</v>
      </c>
      <c r="B131" s="139">
        <v>0.48</v>
      </c>
      <c r="C131" s="139">
        <v>7.0000000000000007E-2</v>
      </c>
      <c r="D131" s="139">
        <v>0.21</v>
      </c>
      <c r="E131" s="139">
        <v>0.03</v>
      </c>
      <c r="F131" s="139">
        <v>0.21</v>
      </c>
      <c r="G131" s="139">
        <v>0.48</v>
      </c>
      <c r="H131" s="139">
        <v>0.18</v>
      </c>
      <c r="I131" s="139">
        <v>0.21</v>
      </c>
      <c r="J131" s="139">
        <v>0.03</v>
      </c>
      <c r="K131" s="140">
        <v>0</v>
      </c>
      <c r="M131" s="37"/>
      <c r="N131" s="37"/>
    </row>
    <row r="132" spans="1:14" x14ac:dyDescent="0.3">
      <c r="A132" s="129" t="s">
        <v>8698</v>
      </c>
      <c r="B132" s="139">
        <v>0.34</v>
      </c>
      <c r="C132" s="139">
        <v>0.31</v>
      </c>
      <c r="D132" s="139">
        <v>0.31</v>
      </c>
      <c r="E132" s="139">
        <v>0.01</v>
      </c>
      <c r="F132" s="139">
        <v>0.03</v>
      </c>
      <c r="G132" s="139">
        <v>0.34</v>
      </c>
      <c r="H132" s="139">
        <v>0.34</v>
      </c>
      <c r="I132" s="139">
        <v>0.31</v>
      </c>
      <c r="J132" s="139">
        <v>0.01</v>
      </c>
      <c r="K132" s="140">
        <v>0</v>
      </c>
      <c r="M132" s="37"/>
      <c r="N132" s="37"/>
    </row>
    <row r="133" spans="1:14" x14ac:dyDescent="0.3">
      <c r="A133" s="129" t="s">
        <v>8699</v>
      </c>
      <c r="B133" s="139">
        <v>0.35</v>
      </c>
      <c r="C133" s="139">
        <v>0.28000000000000003</v>
      </c>
      <c r="D133" s="139">
        <v>0.3</v>
      </c>
      <c r="E133" s="139">
        <v>0.01</v>
      </c>
      <c r="F133" s="139">
        <v>0.06</v>
      </c>
      <c r="G133" s="139">
        <v>0.35</v>
      </c>
      <c r="H133" s="139">
        <v>0.34</v>
      </c>
      <c r="I133" s="139">
        <v>0.3</v>
      </c>
      <c r="J133" s="139">
        <v>0.01</v>
      </c>
      <c r="K133" s="140">
        <v>0</v>
      </c>
      <c r="M133" s="37"/>
      <c r="N133" s="37"/>
    </row>
    <row r="134" spans="1:14" x14ac:dyDescent="0.3">
      <c r="A134" s="129" t="s">
        <v>8700</v>
      </c>
      <c r="B134" s="139">
        <v>0.46</v>
      </c>
      <c r="C134" s="139">
        <v>0.19</v>
      </c>
      <c r="D134" s="139">
        <v>0.22</v>
      </c>
      <c r="E134" s="139">
        <v>0.02</v>
      </c>
      <c r="F134" s="139">
        <v>0.11</v>
      </c>
      <c r="G134" s="139">
        <v>0.46</v>
      </c>
      <c r="H134" s="139">
        <v>0.28999999999999998</v>
      </c>
      <c r="I134" s="139">
        <v>0.22</v>
      </c>
      <c r="J134" s="139">
        <v>0.02</v>
      </c>
      <c r="K134" s="140">
        <v>0</v>
      </c>
      <c r="M134" s="37"/>
      <c r="N134" s="37"/>
    </row>
    <row r="135" spans="1:14" x14ac:dyDescent="0.3">
      <c r="A135" s="129" t="s">
        <v>8701</v>
      </c>
      <c r="B135" s="139">
        <v>0.46</v>
      </c>
      <c r="C135" s="139">
        <v>0.28999999999999998</v>
      </c>
      <c r="D135" s="139">
        <v>0.22</v>
      </c>
      <c r="E135" s="139">
        <v>0</v>
      </c>
      <c r="F135" s="139">
        <v>0.03</v>
      </c>
      <c r="G135" s="139">
        <v>0.46</v>
      </c>
      <c r="H135" s="139">
        <v>0.32</v>
      </c>
      <c r="I135" s="139">
        <v>0.22</v>
      </c>
      <c r="J135" s="139">
        <v>0</v>
      </c>
      <c r="K135" s="140">
        <v>0</v>
      </c>
      <c r="M135" s="37"/>
      <c r="N135" s="37"/>
    </row>
    <row r="136" spans="1:14" x14ac:dyDescent="0.3">
      <c r="A136" s="129" t="s">
        <v>8702</v>
      </c>
      <c r="B136" s="139">
        <v>0.33</v>
      </c>
      <c r="C136" s="139">
        <v>0.3</v>
      </c>
      <c r="D136" s="139">
        <v>0.33</v>
      </c>
      <c r="E136" s="139">
        <v>0.01</v>
      </c>
      <c r="F136" s="139">
        <v>0.03</v>
      </c>
      <c r="G136" s="139">
        <v>0.33</v>
      </c>
      <c r="H136" s="139">
        <v>0.33</v>
      </c>
      <c r="I136" s="139">
        <v>0.33</v>
      </c>
      <c r="J136" s="139">
        <v>0.01</v>
      </c>
      <c r="K136" s="140">
        <v>0</v>
      </c>
      <c r="M136" s="37"/>
      <c r="N136" s="37"/>
    </row>
    <row r="137" spans="1:14" x14ac:dyDescent="0.3">
      <c r="A137" s="129" t="s">
        <v>8822</v>
      </c>
      <c r="B137" s="139">
        <v>0.47</v>
      </c>
      <c r="C137" s="139">
        <v>0.06</v>
      </c>
      <c r="D137" s="139">
        <v>0.22</v>
      </c>
      <c r="E137" s="139">
        <v>0.03</v>
      </c>
      <c r="F137" s="139">
        <v>0.22</v>
      </c>
      <c r="G137" s="139">
        <v>0.47</v>
      </c>
      <c r="H137" s="139">
        <v>0.17</v>
      </c>
      <c r="I137" s="139">
        <v>0.22</v>
      </c>
      <c r="J137" s="139">
        <v>0.03</v>
      </c>
      <c r="K137" s="140">
        <v>0</v>
      </c>
      <c r="M137" s="37"/>
      <c r="N137" s="37"/>
    </row>
    <row r="138" spans="1:14" x14ac:dyDescent="0.3">
      <c r="A138" s="129" t="s">
        <v>8703</v>
      </c>
      <c r="B138" s="139">
        <v>0.2</v>
      </c>
      <c r="C138" s="139">
        <v>0.39</v>
      </c>
      <c r="D138" s="139">
        <v>0.41</v>
      </c>
      <c r="E138" s="139">
        <v>0</v>
      </c>
      <c r="F138" s="139">
        <v>0</v>
      </c>
      <c r="G138" s="139">
        <v>0.2</v>
      </c>
      <c r="H138" s="139">
        <v>0.39</v>
      </c>
      <c r="I138" s="139">
        <v>0.41</v>
      </c>
      <c r="J138" s="139">
        <v>0</v>
      </c>
      <c r="K138" s="140">
        <v>0</v>
      </c>
      <c r="M138" s="37"/>
      <c r="N138" s="37"/>
    </row>
    <row r="139" spans="1:14" x14ac:dyDescent="0.3">
      <c r="A139" t="s">
        <v>8704</v>
      </c>
      <c r="B139" s="139">
        <v>0.45</v>
      </c>
      <c r="C139" s="139">
        <v>0.22</v>
      </c>
      <c r="D139" s="139">
        <v>0.22</v>
      </c>
      <c r="E139" s="139">
        <v>0.01</v>
      </c>
      <c r="F139" s="139">
        <v>0.1</v>
      </c>
      <c r="G139" s="139">
        <v>0.45</v>
      </c>
      <c r="H139" s="139">
        <v>0.31</v>
      </c>
      <c r="I139" s="139">
        <v>0.22</v>
      </c>
      <c r="J139" s="139">
        <v>0.01</v>
      </c>
      <c r="K139" s="140">
        <v>0</v>
      </c>
      <c r="M139" s="37"/>
      <c r="N139" s="37"/>
    </row>
    <row r="140" spans="1:14" x14ac:dyDescent="0.3">
      <c r="A140" s="69" t="s">
        <v>8823</v>
      </c>
      <c r="B140" s="141">
        <v>0.45</v>
      </c>
      <c r="C140" s="141">
        <v>0.22</v>
      </c>
      <c r="D140" s="141">
        <v>0.22</v>
      </c>
      <c r="E140" s="141">
        <v>0.01</v>
      </c>
      <c r="F140" s="141">
        <v>0.1</v>
      </c>
      <c r="G140" s="141">
        <v>0.45</v>
      </c>
      <c r="H140" s="141">
        <v>0.31</v>
      </c>
      <c r="I140" s="141">
        <v>0.22</v>
      </c>
      <c r="J140" s="141">
        <v>0.01</v>
      </c>
      <c r="K140" s="142">
        <v>0</v>
      </c>
      <c r="M140" s="37"/>
      <c r="N140" s="37"/>
    </row>
    <row r="143" spans="1:14" x14ac:dyDescent="0.3">
      <c r="A143" s="18" t="s">
        <v>8824</v>
      </c>
    </row>
    <row r="147" spans="1:5" ht="23.4" x14ac:dyDescent="0.45">
      <c r="A147" s="124" t="s">
        <v>8825</v>
      </c>
    </row>
    <row r="150" spans="1:5" x14ac:dyDescent="0.3">
      <c r="A150" s="193" t="s">
        <v>8826</v>
      </c>
      <c r="B150" s="223" t="s">
        <v>8827</v>
      </c>
      <c r="C150" s="223" t="s">
        <v>8828</v>
      </c>
      <c r="D150" s="223" t="s">
        <v>8397</v>
      </c>
    </row>
    <row r="151" spans="1:5" x14ac:dyDescent="0.3">
      <c r="A151" s="129" t="s">
        <v>7763</v>
      </c>
      <c r="B151" s="1">
        <v>1001</v>
      </c>
      <c r="C151" s="39">
        <v>1.1627906976744187</v>
      </c>
      <c r="D151" s="20" t="s">
        <v>8770</v>
      </c>
    </row>
    <row r="152" spans="1:5" x14ac:dyDescent="0.3">
      <c r="A152" s="129" t="s">
        <v>8732</v>
      </c>
      <c r="B152" s="1">
        <v>1005</v>
      </c>
      <c r="C152" s="39">
        <v>1.1627906976744187</v>
      </c>
      <c r="D152" s="20" t="s">
        <v>8772</v>
      </c>
    </row>
    <row r="153" spans="1:5" x14ac:dyDescent="0.3">
      <c r="A153" s="129" t="s">
        <v>8818</v>
      </c>
      <c r="B153" s="1">
        <v>1201</v>
      </c>
      <c r="C153" s="39">
        <v>1.1331444759206799</v>
      </c>
      <c r="D153" s="20" t="s">
        <v>8760</v>
      </c>
    </row>
    <row r="154" spans="1:5" x14ac:dyDescent="0.3">
      <c r="A154" s="129" t="s">
        <v>8819</v>
      </c>
      <c r="B154" s="1">
        <v>1205</v>
      </c>
      <c r="C154" s="39">
        <v>1.2195121951219512</v>
      </c>
      <c r="D154" t="s">
        <v>8829</v>
      </c>
    </row>
    <row r="155" spans="1:5" x14ac:dyDescent="0.3">
      <c r="A155" s="130" t="s">
        <v>8820</v>
      </c>
      <c r="B155" s="67" t="s">
        <v>142</v>
      </c>
      <c r="C155" s="68">
        <v>10.526315789473687</v>
      </c>
      <c r="D155" s="170" t="s">
        <v>8769</v>
      </c>
    </row>
    <row r="156" spans="1:5" x14ac:dyDescent="0.3">
      <c r="B156" s="1"/>
      <c r="C156" s="39"/>
      <c r="E156" s="64"/>
    </row>
    <row r="157" spans="1:5" x14ac:dyDescent="0.3">
      <c r="B157" s="1"/>
      <c r="C157" s="39"/>
      <c r="E157" s="64"/>
    </row>
    <row r="158" spans="1:5" ht="23.4" x14ac:dyDescent="0.45">
      <c r="A158" s="124"/>
    </row>
    <row r="160" spans="1:5" x14ac:dyDescent="0.3">
      <c r="A160" s="2"/>
      <c r="B160" s="2"/>
      <c r="C160" s="2"/>
      <c r="D160" s="2"/>
      <c r="E160" s="2"/>
    </row>
  </sheetData>
  <mergeCells count="3">
    <mergeCell ref="G25:I25"/>
    <mergeCell ref="B119:F119"/>
    <mergeCell ref="G119:K119"/>
  </mergeCells>
  <phoneticPr fontId="13" type="noConversion"/>
  <hyperlinks>
    <hyperlink ref="D151" r:id="rId1"/>
    <hyperlink ref="D152" r:id="rId2"/>
    <hyperlink ref="D153" r:id="rId3"/>
    <hyperlink ref="D155" r:id="rId4"/>
  </hyperlinks>
  <pageMargins left="0.7" right="0.7" top="0.75" bottom="0.75" header="0.3" footer="0.3"/>
  <pageSetup orientation="portrait"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448"/>
  <sheetViews>
    <sheetView workbookViewId="0"/>
  </sheetViews>
  <sheetFormatPr defaultRowHeight="14.4" x14ac:dyDescent="0.3"/>
  <cols>
    <col min="1" max="1" width="22.44140625" customWidth="1"/>
    <col min="2" max="2" width="27.109375" customWidth="1"/>
    <col min="3" max="3" width="21.5546875" customWidth="1"/>
    <col min="4" max="4" width="58.33203125" customWidth="1"/>
    <col min="5" max="5" width="35.44140625" customWidth="1"/>
  </cols>
  <sheetData>
    <row r="2" spans="1:5" ht="23.4" x14ac:dyDescent="0.45">
      <c r="A2" s="124" t="s">
        <v>8830</v>
      </c>
    </row>
    <row r="3" spans="1:5" ht="23.4" x14ac:dyDescent="0.45">
      <c r="A3" s="124"/>
    </row>
    <row r="4" spans="1:5" x14ac:dyDescent="0.3">
      <c r="A4" s="18"/>
    </row>
    <row r="5" spans="1:5" x14ac:dyDescent="0.3">
      <c r="A5" s="223" t="s">
        <v>8393</v>
      </c>
      <c r="B5" s="223" t="s">
        <v>8831</v>
      </c>
      <c r="C5" s="189" t="s">
        <v>8832</v>
      </c>
      <c r="D5" s="223" t="s">
        <v>8397</v>
      </c>
      <c r="E5" s="223" t="s">
        <v>8398</v>
      </c>
    </row>
    <row r="6" spans="1:5" x14ac:dyDescent="0.3">
      <c r="A6" s="65" t="s">
        <v>8418</v>
      </c>
      <c r="B6" s="236">
        <v>9.8699999999999992</v>
      </c>
      <c r="C6" s="16" t="s">
        <v>7611</v>
      </c>
      <c r="D6" t="s">
        <v>8833</v>
      </c>
      <c r="E6" t="s">
        <v>8834</v>
      </c>
    </row>
    <row r="7" spans="1:5" x14ac:dyDescent="0.3">
      <c r="A7" s="65" t="s">
        <v>8427</v>
      </c>
      <c r="B7" s="236">
        <v>3.28</v>
      </c>
      <c r="C7" s="16" t="s">
        <v>7611</v>
      </c>
      <c r="D7" t="s">
        <v>8833</v>
      </c>
      <c r="E7" t="s">
        <v>8834</v>
      </c>
    </row>
    <row r="8" spans="1:5" x14ac:dyDescent="0.3">
      <c r="A8" s="65" t="s">
        <v>8448</v>
      </c>
      <c r="B8" s="236">
        <v>7.14</v>
      </c>
      <c r="C8" s="16" t="s">
        <v>7611</v>
      </c>
      <c r="D8" t="s">
        <v>8833</v>
      </c>
      <c r="E8" t="s">
        <v>8834</v>
      </c>
    </row>
    <row r="9" spans="1:5" x14ac:dyDescent="0.3">
      <c r="A9" s="65" t="s">
        <v>8450</v>
      </c>
      <c r="B9" s="236">
        <v>8.18</v>
      </c>
      <c r="C9" s="16" t="s">
        <v>7611</v>
      </c>
      <c r="D9" t="s">
        <v>8833</v>
      </c>
      <c r="E9" t="s">
        <v>8834</v>
      </c>
    </row>
    <row r="10" spans="1:5" x14ac:dyDescent="0.3">
      <c r="A10" s="65" t="s">
        <v>8467</v>
      </c>
      <c r="B10" s="236">
        <v>9.34</v>
      </c>
      <c r="C10" s="16" t="s">
        <v>7611</v>
      </c>
      <c r="D10" t="s">
        <v>8833</v>
      </c>
      <c r="E10" t="s">
        <v>8834</v>
      </c>
    </row>
    <row r="11" spans="1:5" x14ac:dyDescent="0.3">
      <c r="A11" s="65" t="s">
        <v>8458</v>
      </c>
      <c r="B11" s="236">
        <v>4.9800000000000004</v>
      </c>
      <c r="C11" s="16" t="s">
        <v>7611</v>
      </c>
      <c r="D11" t="s">
        <v>8833</v>
      </c>
      <c r="E11" t="s">
        <v>8834</v>
      </c>
    </row>
    <row r="12" spans="1:5" x14ac:dyDescent="0.3">
      <c r="A12" s="65" t="s">
        <v>8483</v>
      </c>
      <c r="B12" s="236">
        <v>8.9499999999999993</v>
      </c>
      <c r="C12" s="16" t="s">
        <v>7611</v>
      </c>
      <c r="D12" t="s">
        <v>8833</v>
      </c>
      <c r="E12" t="s">
        <v>8834</v>
      </c>
    </row>
    <row r="13" spans="1:5" x14ac:dyDescent="0.3">
      <c r="A13" s="65" t="s">
        <v>8469</v>
      </c>
      <c r="B13" s="236">
        <v>0.92</v>
      </c>
      <c r="C13" s="16" t="s">
        <v>7611</v>
      </c>
      <c r="D13" t="s">
        <v>8833</v>
      </c>
      <c r="E13" t="s">
        <v>8834</v>
      </c>
    </row>
    <row r="14" spans="1:5" x14ac:dyDescent="0.3">
      <c r="A14" s="65" t="s">
        <v>8553</v>
      </c>
      <c r="B14" s="236">
        <v>1.37</v>
      </c>
      <c r="C14" s="16" t="s">
        <v>7611</v>
      </c>
      <c r="D14" t="s">
        <v>8833</v>
      </c>
      <c r="E14" t="s">
        <v>8834</v>
      </c>
    </row>
    <row r="15" spans="1:5" x14ac:dyDescent="0.3">
      <c r="A15" s="65" t="s">
        <v>8461</v>
      </c>
      <c r="B15" s="236">
        <v>4.75</v>
      </c>
      <c r="C15" s="16" t="s">
        <v>7611</v>
      </c>
      <c r="D15" t="s">
        <v>8833</v>
      </c>
      <c r="E15" t="s">
        <v>8834</v>
      </c>
    </row>
    <row r="16" spans="1:5" x14ac:dyDescent="0.3">
      <c r="A16" s="65" t="s">
        <v>8445</v>
      </c>
      <c r="B16" s="236">
        <v>4.63</v>
      </c>
      <c r="C16" s="16" t="s">
        <v>7611</v>
      </c>
      <c r="D16" t="s">
        <v>8833</v>
      </c>
      <c r="E16" t="s">
        <v>8834</v>
      </c>
    </row>
    <row r="17" spans="1:5" x14ac:dyDescent="0.3">
      <c r="A17" s="65" t="s">
        <v>8485</v>
      </c>
      <c r="B17" s="236">
        <v>2.97</v>
      </c>
      <c r="C17" s="16" t="s">
        <v>7611</v>
      </c>
      <c r="D17" t="s">
        <v>8833</v>
      </c>
      <c r="E17" t="s">
        <v>8834</v>
      </c>
    </row>
    <row r="18" spans="1:5" x14ac:dyDescent="0.3">
      <c r="A18" s="65" t="s">
        <v>8447</v>
      </c>
      <c r="B18" s="40">
        <v>0.97</v>
      </c>
      <c r="C18" s="16" t="s">
        <v>7611</v>
      </c>
      <c r="D18" t="s">
        <v>8835</v>
      </c>
      <c r="E18" t="s">
        <v>8836</v>
      </c>
    </row>
    <row r="19" spans="1:5" x14ac:dyDescent="0.3">
      <c r="A19" s="65" t="s">
        <v>8498</v>
      </c>
      <c r="B19" s="236">
        <v>5.32</v>
      </c>
      <c r="C19" s="16" t="s">
        <v>7611</v>
      </c>
      <c r="D19" t="s">
        <v>8833</v>
      </c>
      <c r="E19" t="s">
        <v>8834</v>
      </c>
    </row>
    <row r="20" spans="1:5" x14ac:dyDescent="0.3">
      <c r="A20" s="65" t="s">
        <v>8502</v>
      </c>
      <c r="B20" s="236">
        <v>6.15</v>
      </c>
      <c r="C20" s="16" t="s">
        <v>7611</v>
      </c>
      <c r="D20" t="s">
        <v>8833</v>
      </c>
      <c r="E20" t="s">
        <v>8834</v>
      </c>
    </row>
    <row r="21" spans="1:5" x14ac:dyDescent="0.3">
      <c r="A21" s="65" t="s">
        <v>8503</v>
      </c>
      <c r="B21" s="237">
        <v>7.5</v>
      </c>
      <c r="C21" s="16" t="s">
        <v>7611</v>
      </c>
      <c r="D21" t="s">
        <v>8833</v>
      </c>
      <c r="E21" t="s">
        <v>8834</v>
      </c>
    </row>
    <row r="22" spans="1:5" x14ac:dyDescent="0.3">
      <c r="A22" s="65" t="s">
        <v>8477</v>
      </c>
      <c r="B22" s="237">
        <v>4.5</v>
      </c>
      <c r="C22" s="16" t="s">
        <v>7611</v>
      </c>
      <c r="D22" t="s">
        <v>8833</v>
      </c>
      <c r="E22" t="s">
        <v>8834</v>
      </c>
    </row>
    <row r="23" spans="1:5" x14ac:dyDescent="0.3">
      <c r="A23" s="65" t="s">
        <v>8695</v>
      </c>
      <c r="B23" s="40">
        <v>5.16</v>
      </c>
      <c r="C23" s="16" t="s">
        <v>7611</v>
      </c>
      <c r="D23" t="s">
        <v>8835</v>
      </c>
      <c r="E23" t="s">
        <v>8836</v>
      </c>
    </row>
    <row r="24" spans="1:5" x14ac:dyDescent="0.3">
      <c r="A24" s="65" t="s">
        <v>8519</v>
      </c>
      <c r="B24" s="40">
        <v>6.32</v>
      </c>
      <c r="C24" s="16" t="s">
        <v>7611</v>
      </c>
      <c r="D24" t="s">
        <v>8833</v>
      </c>
      <c r="E24" t="s">
        <v>8834</v>
      </c>
    </row>
    <row r="25" spans="1:5" x14ac:dyDescent="0.3">
      <c r="A25" s="65" t="s">
        <v>8412</v>
      </c>
      <c r="B25" s="40">
        <v>7.07</v>
      </c>
      <c r="C25" s="16" t="s">
        <v>7611</v>
      </c>
      <c r="D25" t="s">
        <v>8833</v>
      </c>
      <c r="E25" t="s">
        <v>8834</v>
      </c>
    </row>
    <row r="26" spans="1:5" x14ac:dyDescent="0.3">
      <c r="A26" s="65" t="s">
        <v>8533</v>
      </c>
      <c r="B26" s="40">
        <v>7.04</v>
      </c>
      <c r="C26" s="16" t="s">
        <v>7611</v>
      </c>
      <c r="D26" t="s">
        <v>8833</v>
      </c>
      <c r="E26" t="s">
        <v>8834</v>
      </c>
    </row>
    <row r="27" spans="1:5" x14ac:dyDescent="0.3">
      <c r="A27" s="65" t="s">
        <v>8534</v>
      </c>
      <c r="B27" s="40">
        <v>4.1100000000000003</v>
      </c>
      <c r="C27" s="16" t="s">
        <v>7611</v>
      </c>
      <c r="D27" t="s">
        <v>8833</v>
      </c>
      <c r="E27" t="s">
        <v>8834</v>
      </c>
    </row>
    <row r="28" spans="1:5" x14ac:dyDescent="0.3">
      <c r="A28" s="65" t="s">
        <v>8539</v>
      </c>
      <c r="B28" s="40">
        <v>5.72</v>
      </c>
      <c r="C28" s="16" t="s">
        <v>7611</v>
      </c>
      <c r="D28" t="s">
        <v>8833</v>
      </c>
      <c r="E28" t="s">
        <v>8834</v>
      </c>
    </row>
    <row r="29" spans="1:5" x14ac:dyDescent="0.3">
      <c r="A29" s="65" t="s">
        <v>8549</v>
      </c>
      <c r="B29" s="40">
        <v>4.47</v>
      </c>
      <c r="C29" s="16" t="s">
        <v>7611</v>
      </c>
      <c r="D29" t="s">
        <v>8833</v>
      </c>
      <c r="E29" t="s">
        <v>8834</v>
      </c>
    </row>
    <row r="30" spans="1:5" x14ac:dyDescent="0.3">
      <c r="A30" s="65" t="s">
        <v>8547</v>
      </c>
      <c r="B30" s="40">
        <v>6.33</v>
      </c>
      <c r="C30" s="16" t="s">
        <v>7611</v>
      </c>
      <c r="D30" t="s">
        <v>8833</v>
      </c>
      <c r="E30" t="s">
        <v>8834</v>
      </c>
    </row>
    <row r="31" spans="1:5" x14ac:dyDescent="0.3">
      <c r="A31" s="65" t="s">
        <v>8460</v>
      </c>
      <c r="B31" s="40">
        <v>3.85</v>
      </c>
      <c r="C31" s="16" t="s">
        <v>7611</v>
      </c>
      <c r="D31" t="s">
        <v>8833</v>
      </c>
      <c r="E31" t="s">
        <v>8834</v>
      </c>
    </row>
    <row r="32" spans="1:5" x14ac:dyDescent="0.3">
      <c r="A32" s="65" t="s">
        <v>8557</v>
      </c>
      <c r="B32" s="40">
        <v>3.66</v>
      </c>
      <c r="C32" s="16" t="s">
        <v>7611</v>
      </c>
      <c r="D32" t="s">
        <v>8833</v>
      </c>
      <c r="E32" t="s">
        <v>8834</v>
      </c>
    </row>
    <row r="33" spans="1:5" x14ac:dyDescent="0.3">
      <c r="A33" s="65" t="s">
        <v>8837</v>
      </c>
      <c r="B33" s="40">
        <v>8.7420898541596088</v>
      </c>
      <c r="C33" s="16" t="s">
        <v>7611</v>
      </c>
      <c r="D33" t="s">
        <v>8835</v>
      </c>
      <c r="E33" t="s">
        <v>8836</v>
      </c>
    </row>
    <row r="34" spans="1:5" x14ac:dyDescent="0.3">
      <c r="A34" s="65" t="s">
        <v>8399</v>
      </c>
      <c r="B34" s="237">
        <v>4.49</v>
      </c>
      <c r="C34" s="16" t="s">
        <v>7611</v>
      </c>
      <c r="D34" t="s">
        <v>8833</v>
      </c>
      <c r="E34" t="s">
        <v>8834</v>
      </c>
    </row>
    <row r="35" spans="1:5" x14ac:dyDescent="0.3">
      <c r="A35" t="s">
        <v>8838</v>
      </c>
      <c r="B35" s="40">
        <v>2.5</v>
      </c>
      <c r="C35" s="40">
        <v>9.3000000000000007</v>
      </c>
      <c r="D35" t="s">
        <v>8839</v>
      </c>
      <c r="E35" t="s">
        <v>8403</v>
      </c>
    </row>
    <row r="36" spans="1:5" x14ac:dyDescent="0.3">
      <c r="A36" t="s">
        <v>8401</v>
      </c>
      <c r="B36" s="40">
        <v>0.8</v>
      </c>
      <c r="C36" s="40">
        <v>0</v>
      </c>
      <c r="D36" t="s">
        <v>8839</v>
      </c>
      <c r="E36" t="s">
        <v>8403</v>
      </c>
    </row>
    <row r="37" spans="1:5" x14ac:dyDescent="0.3">
      <c r="A37" t="s">
        <v>8407</v>
      </c>
      <c r="B37" s="40">
        <v>0.89999999999999991</v>
      </c>
      <c r="C37" s="40">
        <v>3.5</v>
      </c>
      <c r="D37" t="s">
        <v>8839</v>
      </c>
      <c r="E37" t="s">
        <v>8403</v>
      </c>
    </row>
    <row r="38" spans="1:5" x14ac:dyDescent="0.3">
      <c r="A38" t="s">
        <v>8840</v>
      </c>
      <c r="B38" s="40">
        <v>1.425</v>
      </c>
      <c r="C38" s="40">
        <v>9.9268442186095331</v>
      </c>
      <c r="D38" t="s">
        <v>8839</v>
      </c>
      <c r="E38" t="s">
        <v>8403</v>
      </c>
    </row>
    <row r="39" spans="1:5" x14ac:dyDescent="0.3">
      <c r="A39" t="s">
        <v>8404</v>
      </c>
      <c r="B39" s="40">
        <v>0.89999999999999991</v>
      </c>
      <c r="C39" s="40">
        <v>6.2552767542240693</v>
      </c>
      <c r="D39" t="s">
        <v>8839</v>
      </c>
      <c r="E39" t="s">
        <v>8403</v>
      </c>
    </row>
    <row r="40" spans="1:5" x14ac:dyDescent="0.3">
      <c r="A40" t="s">
        <v>8406</v>
      </c>
      <c r="B40" s="40">
        <v>3.9</v>
      </c>
      <c r="C40" s="40">
        <v>6.2552767542240693</v>
      </c>
      <c r="D40" t="s">
        <v>8839</v>
      </c>
      <c r="E40" t="s">
        <v>8403</v>
      </c>
    </row>
    <row r="41" spans="1:5" x14ac:dyDescent="0.3">
      <c r="A41" t="s">
        <v>8564</v>
      </c>
      <c r="B41" s="40">
        <v>1.35</v>
      </c>
      <c r="C41" s="40">
        <v>9.2764859562542483</v>
      </c>
      <c r="D41" t="s">
        <v>8839</v>
      </c>
      <c r="E41" t="s">
        <v>8403</v>
      </c>
    </row>
    <row r="42" spans="1:5" x14ac:dyDescent="0.3">
      <c r="A42" t="s">
        <v>8410</v>
      </c>
      <c r="B42" s="40">
        <v>1.35</v>
      </c>
      <c r="C42" s="40">
        <v>18.641874385769679</v>
      </c>
      <c r="D42" t="s">
        <v>8839</v>
      </c>
      <c r="E42" t="s">
        <v>8403</v>
      </c>
    </row>
    <row r="43" spans="1:5" x14ac:dyDescent="0.3">
      <c r="A43" t="s">
        <v>8416</v>
      </c>
      <c r="B43" s="40">
        <v>1.6</v>
      </c>
      <c r="C43" s="40">
        <v>9.2764859562542483</v>
      </c>
      <c r="D43" t="s">
        <v>8839</v>
      </c>
      <c r="E43" t="s">
        <v>8403</v>
      </c>
    </row>
    <row r="44" spans="1:5" x14ac:dyDescent="0.3">
      <c r="A44" t="s">
        <v>8841</v>
      </c>
      <c r="B44" s="40">
        <v>2.5</v>
      </c>
      <c r="C44" s="40">
        <v>9.3000000000000007</v>
      </c>
      <c r="D44" t="s">
        <v>8839</v>
      </c>
      <c r="E44" t="s">
        <v>8403</v>
      </c>
    </row>
    <row r="45" spans="1:5" x14ac:dyDescent="0.3">
      <c r="A45" t="s">
        <v>8408</v>
      </c>
      <c r="B45" s="40">
        <v>1.425</v>
      </c>
      <c r="C45" s="40">
        <v>9.9268442186095331</v>
      </c>
      <c r="D45" t="s">
        <v>8839</v>
      </c>
      <c r="E45" t="s">
        <v>8403</v>
      </c>
    </row>
    <row r="46" spans="1:5" x14ac:dyDescent="0.3">
      <c r="A46" t="s">
        <v>8411</v>
      </c>
      <c r="B46" s="40">
        <v>2.25</v>
      </c>
      <c r="C46" s="40">
        <v>17.208093923627072</v>
      </c>
      <c r="D46" t="s">
        <v>8839</v>
      </c>
      <c r="E46" t="s">
        <v>8403</v>
      </c>
    </row>
    <row r="47" spans="1:5" x14ac:dyDescent="0.3">
      <c r="A47" t="s">
        <v>8409</v>
      </c>
      <c r="B47" s="40">
        <v>1.55</v>
      </c>
      <c r="C47" s="40">
        <v>9.2764859562542483</v>
      </c>
      <c r="D47" t="s">
        <v>8839</v>
      </c>
      <c r="E47" t="s">
        <v>8403</v>
      </c>
    </row>
    <row r="48" spans="1:5" x14ac:dyDescent="0.3">
      <c r="A48" t="s">
        <v>8429</v>
      </c>
      <c r="B48" s="40">
        <v>1.05</v>
      </c>
      <c r="C48" s="40">
        <v>10.25</v>
      </c>
      <c r="D48" t="s">
        <v>8839</v>
      </c>
      <c r="E48" t="s">
        <v>8403</v>
      </c>
    </row>
    <row r="49" spans="1:5" x14ac:dyDescent="0.3">
      <c r="A49" t="s">
        <v>8449</v>
      </c>
      <c r="B49" s="40">
        <v>1.2</v>
      </c>
      <c r="C49" s="40">
        <v>5.3000000000000007</v>
      </c>
      <c r="D49" t="s">
        <v>8839</v>
      </c>
      <c r="E49" t="s">
        <v>8403</v>
      </c>
    </row>
    <row r="50" spans="1:5" x14ac:dyDescent="0.3">
      <c r="A50" t="s">
        <v>8842</v>
      </c>
      <c r="B50" s="40">
        <v>2.5</v>
      </c>
      <c r="C50" s="40">
        <v>9.3000000000000007</v>
      </c>
      <c r="D50" t="s">
        <v>8839</v>
      </c>
      <c r="E50" t="s">
        <v>8403</v>
      </c>
    </row>
    <row r="51" spans="1:5" x14ac:dyDescent="0.3">
      <c r="A51" t="s">
        <v>8576</v>
      </c>
      <c r="B51" s="40">
        <v>1.2</v>
      </c>
      <c r="C51" s="40">
        <v>7.375</v>
      </c>
      <c r="D51" t="s">
        <v>8839</v>
      </c>
      <c r="E51" t="s">
        <v>8403</v>
      </c>
    </row>
    <row r="52" spans="1:5" x14ac:dyDescent="0.3">
      <c r="A52" t="s">
        <v>8415</v>
      </c>
      <c r="B52" s="40">
        <v>1.9</v>
      </c>
      <c r="C52" s="40">
        <v>6.8632806366635597</v>
      </c>
      <c r="D52" t="s">
        <v>8839</v>
      </c>
      <c r="E52" t="s">
        <v>8403</v>
      </c>
    </row>
    <row r="53" spans="1:5" x14ac:dyDescent="0.3">
      <c r="A53" t="s">
        <v>8414</v>
      </c>
      <c r="B53" s="40">
        <v>1.35</v>
      </c>
      <c r="C53" s="40">
        <v>9.2764859562542483</v>
      </c>
      <c r="D53" t="s">
        <v>8839</v>
      </c>
      <c r="E53" t="s">
        <v>8403</v>
      </c>
    </row>
    <row r="54" spans="1:5" x14ac:dyDescent="0.3">
      <c r="A54" t="s">
        <v>8413</v>
      </c>
      <c r="B54" s="40">
        <v>1.425</v>
      </c>
      <c r="C54" s="40">
        <v>9.9268442186095331</v>
      </c>
      <c r="D54" t="s">
        <v>8839</v>
      </c>
      <c r="E54" t="s">
        <v>8403</v>
      </c>
    </row>
    <row r="55" spans="1:5" x14ac:dyDescent="0.3">
      <c r="A55" t="s">
        <v>8421</v>
      </c>
      <c r="B55" s="40">
        <v>3.9</v>
      </c>
      <c r="C55" s="40">
        <v>6.2552767542240693</v>
      </c>
      <c r="D55" t="s">
        <v>8839</v>
      </c>
      <c r="E55" t="s">
        <v>8403</v>
      </c>
    </row>
    <row r="56" spans="1:5" x14ac:dyDescent="0.3">
      <c r="A56" t="s">
        <v>8843</v>
      </c>
      <c r="B56" s="40">
        <v>1.425</v>
      </c>
      <c r="C56" s="40">
        <v>9.9268442186095331</v>
      </c>
      <c r="D56" t="s">
        <v>8839</v>
      </c>
      <c r="E56" t="s">
        <v>8403</v>
      </c>
    </row>
    <row r="57" spans="1:5" x14ac:dyDescent="0.3">
      <c r="A57" t="s">
        <v>8430</v>
      </c>
      <c r="B57" s="40">
        <v>4.3</v>
      </c>
      <c r="C57" s="40">
        <v>6.2552767542240693</v>
      </c>
      <c r="D57" t="s">
        <v>8839</v>
      </c>
      <c r="E57" t="s">
        <v>8403</v>
      </c>
    </row>
    <row r="58" spans="1:5" x14ac:dyDescent="0.3">
      <c r="A58" t="s">
        <v>8424</v>
      </c>
      <c r="B58" s="40">
        <v>1</v>
      </c>
      <c r="C58" s="40">
        <v>14.25</v>
      </c>
      <c r="D58" t="s">
        <v>8839</v>
      </c>
      <c r="E58" t="s">
        <v>8403</v>
      </c>
    </row>
    <row r="59" spans="1:5" x14ac:dyDescent="0.3">
      <c r="A59" t="s">
        <v>8844</v>
      </c>
      <c r="B59" s="40">
        <v>1.425</v>
      </c>
      <c r="C59" s="40">
        <v>9.9268442186095331</v>
      </c>
      <c r="D59" t="s">
        <v>8839</v>
      </c>
      <c r="E59" t="s">
        <v>8403</v>
      </c>
    </row>
    <row r="60" spans="1:5" x14ac:dyDescent="0.3">
      <c r="A60" t="s">
        <v>8420</v>
      </c>
      <c r="B60" s="40">
        <v>2.8</v>
      </c>
      <c r="C60" s="40">
        <v>10.25</v>
      </c>
      <c r="D60" t="s">
        <v>8839</v>
      </c>
      <c r="E60" t="s">
        <v>8403</v>
      </c>
    </row>
    <row r="61" spans="1:5" x14ac:dyDescent="0.3">
      <c r="A61" t="s">
        <v>8423</v>
      </c>
      <c r="B61" s="40">
        <v>2.9</v>
      </c>
      <c r="C61" s="40">
        <v>13.392349701755959</v>
      </c>
      <c r="D61" t="s">
        <v>8839</v>
      </c>
      <c r="E61" t="s">
        <v>8403</v>
      </c>
    </row>
    <row r="62" spans="1:5" x14ac:dyDescent="0.3">
      <c r="A62" t="s">
        <v>8417</v>
      </c>
      <c r="B62" s="40">
        <v>1.425</v>
      </c>
      <c r="C62" s="40">
        <v>9.9268442186095331</v>
      </c>
      <c r="D62" t="s">
        <v>8839</v>
      </c>
      <c r="E62" t="s">
        <v>8403</v>
      </c>
    </row>
    <row r="63" spans="1:5" x14ac:dyDescent="0.3">
      <c r="A63" t="s">
        <v>8426</v>
      </c>
      <c r="B63" s="40">
        <v>2.5</v>
      </c>
      <c r="C63" s="40">
        <v>9.2764859562542483</v>
      </c>
      <c r="D63" t="s">
        <v>8839</v>
      </c>
      <c r="E63" t="s">
        <v>8403</v>
      </c>
    </row>
    <row r="64" spans="1:5" x14ac:dyDescent="0.3">
      <c r="A64" t="s">
        <v>8419</v>
      </c>
      <c r="B64" s="40">
        <v>1.8</v>
      </c>
      <c r="C64" s="40">
        <v>7.6875</v>
      </c>
      <c r="D64" t="s">
        <v>8839</v>
      </c>
      <c r="E64" t="s">
        <v>8403</v>
      </c>
    </row>
    <row r="65" spans="1:5" x14ac:dyDescent="0.3">
      <c r="A65" t="s">
        <v>8422</v>
      </c>
      <c r="B65" s="40">
        <v>0.79999999999999993</v>
      </c>
      <c r="C65" s="40">
        <v>8.8383986194529278</v>
      </c>
      <c r="D65" t="s">
        <v>8839</v>
      </c>
      <c r="E65" t="s">
        <v>8403</v>
      </c>
    </row>
    <row r="66" spans="1:5" x14ac:dyDescent="0.3">
      <c r="A66" t="s">
        <v>8434</v>
      </c>
      <c r="B66" s="40">
        <v>1.75</v>
      </c>
      <c r="C66" s="40">
        <v>8.8383986194529278</v>
      </c>
      <c r="D66" t="s">
        <v>8839</v>
      </c>
      <c r="E66" t="s">
        <v>8403</v>
      </c>
    </row>
    <row r="67" spans="1:5" x14ac:dyDescent="0.3">
      <c r="A67" t="s">
        <v>8433</v>
      </c>
      <c r="B67" s="40">
        <v>2.0950000000000002</v>
      </c>
      <c r="C67" s="40">
        <v>9.9268442186095331</v>
      </c>
      <c r="D67" t="s">
        <v>8839</v>
      </c>
      <c r="E67" t="s">
        <v>8403</v>
      </c>
    </row>
    <row r="68" spans="1:5" x14ac:dyDescent="0.3">
      <c r="A68" t="s">
        <v>8558</v>
      </c>
      <c r="B68" s="40">
        <v>6.8</v>
      </c>
      <c r="C68" s="40">
        <v>6.2552767542240693</v>
      </c>
      <c r="D68" t="s">
        <v>8839</v>
      </c>
      <c r="E68" t="s">
        <v>8403</v>
      </c>
    </row>
    <row r="69" spans="1:5" x14ac:dyDescent="0.3">
      <c r="A69" t="s">
        <v>8437</v>
      </c>
      <c r="B69" s="40">
        <v>3</v>
      </c>
      <c r="C69" s="40">
        <v>14.647111801740749</v>
      </c>
      <c r="D69" t="s">
        <v>8839</v>
      </c>
      <c r="E69" t="s">
        <v>8403</v>
      </c>
    </row>
    <row r="70" spans="1:5" x14ac:dyDescent="0.3">
      <c r="A70" t="s">
        <v>8438</v>
      </c>
      <c r="B70" s="40">
        <v>2.7</v>
      </c>
      <c r="C70" s="40">
        <v>4.2300000000000004</v>
      </c>
      <c r="D70" t="s">
        <v>8839</v>
      </c>
      <c r="E70" t="s">
        <v>8403</v>
      </c>
    </row>
    <row r="71" spans="1:5" x14ac:dyDescent="0.3">
      <c r="A71" t="s">
        <v>8486</v>
      </c>
      <c r="B71" s="40">
        <v>1.3</v>
      </c>
      <c r="C71" s="40">
        <v>11.00006247331287</v>
      </c>
      <c r="D71" t="s">
        <v>8839</v>
      </c>
      <c r="E71" t="s">
        <v>8403</v>
      </c>
    </row>
    <row r="72" spans="1:5" x14ac:dyDescent="0.3">
      <c r="A72" t="s">
        <v>8432</v>
      </c>
      <c r="B72" s="40">
        <v>1.4</v>
      </c>
      <c r="C72" s="40">
        <v>5.625</v>
      </c>
      <c r="D72" t="s">
        <v>8839</v>
      </c>
      <c r="E72" t="s">
        <v>8403</v>
      </c>
    </row>
    <row r="73" spans="1:5" x14ac:dyDescent="0.3">
      <c r="A73" t="s">
        <v>8443</v>
      </c>
      <c r="B73" s="40">
        <v>1.45</v>
      </c>
      <c r="C73" s="40">
        <v>11.33333333333333</v>
      </c>
      <c r="D73" t="s">
        <v>8839</v>
      </c>
      <c r="E73" t="s">
        <v>8403</v>
      </c>
    </row>
    <row r="74" spans="1:5" x14ac:dyDescent="0.3">
      <c r="A74" t="s">
        <v>8442</v>
      </c>
      <c r="B74" s="40">
        <v>1.75</v>
      </c>
      <c r="C74" s="40">
        <v>11.875</v>
      </c>
      <c r="D74" t="s">
        <v>8839</v>
      </c>
      <c r="E74" t="s">
        <v>8403</v>
      </c>
    </row>
    <row r="75" spans="1:5" x14ac:dyDescent="0.3">
      <c r="A75" t="s">
        <v>8440</v>
      </c>
      <c r="B75" s="40">
        <v>2.35</v>
      </c>
      <c r="C75" s="40">
        <v>12.91666666666667</v>
      </c>
      <c r="D75" t="s">
        <v>8839</v>
      </c>
      <c r="E75" t="s">
        <v>8403</v>
      </c>
    </row>
    <row r="76" spans="1:5" x14ac:dyDescent="0.3">
      <c r="A76" t="s">
        <v>8441</v>
      </c>
      <c r="B76" s="40">
        <v>2.25</v>
      </c>
      <c r="C76" s="40">
        <v>8.8383986194529278</v>
      </c>
      <c r="D76" t="s">
        <v>8839</v>
      </c>
      <c r="E76" t="s">
        <v>8403</v>
      </c>
    </row>
    <row r="77" spans="1:5" x14ac:dyDescent="0.3">
      <c r="A77" t="s">
        <v>8845</v>
      </c>
      <c r="B77" s="40">
        <v>1.05</v>
      </c>
      <c r="C77" s="40">
        <v>5</v>
      </c>
      <c r="D77" t="s">
        <v>8839</v>
      </c>
      <c r="E77" t="s">
        <v>8403</v>
      </c>
    </row>
    <row r="78" spans="1:5" x14ac:dyDescent="0.3">
      <c r="A78" t="s">
        <v>8444</v>
      </c>
      <c r="B78" s="40">
        <v>1.5</v>
      </c>
      <c r="C78" s="40">
        <v>11.827530276276031</v>
      </c>
      <c r="D78" t="s">
        <v>8839</v>
      </c>
      <c r="E78" t="s">
        <v>8403</v>
      </c>
    </row>
    <row r="79" spans="1:5" x14ac:dyDescent="0.3">
      <c r="A79" t="s">
        <v>8446</v>
      </c>
      <c r="B79" s="40">
        <v>7.75</v>
      </c>
      <c r="C79" s="40">
        <v>9.25</v>
      </c>
      <c r="D79" t="s">
        <v>8839</v>
      </c>
      <c r="E79" t="s">
        <v>8403</v>
      </c>
    </row>
    <row r="80" spans="1:5" x14ac:dyDescent="0.3">
      <c r="A80" t="s">
        <v>8846</v>
      </c>
      <c r="B80" s="40">
        <v>2.5</v>
      </c>
      <c r="C80" s="40">
        <v>9.3000000000000007</v>
      </c>
      <c r="D80" t="s">
        <v>8839</v>
      </c>
      <c r="E80" t="s">
        <v>8403</v>
      </c>
    </row>
    <row r="81" spans="1:5" x14ac:dyDescent="0.3">
      <c r="A81" t="s">
        <v>8847</v>
      </c>
      <c r="B81" s="40">
        <v>1.425</v>
      </c>
      <c r="C81" s="40">
        <v>9.9268442186095331</v>
      </c>
      <c r="D81" t="s">
        <v>8839</v>
      </c>
      <c r="E81" t="s">
        <v>8403</v>
      </c>
    </row>
    <row r="82" spans="1:5" x14ac:dyDescent="0.3">
      <c r="A82" t="s">
        <v>8463</v>
      </c>
      <c r="B82" s="40">
        <v>1.05</v>
      </c>
      <c r="C82" s="40">
        <v>8.8383986194529278</v>
      </c>
      <c r="D82" t="s">
        <v>8839</v>
      </c>
      <c r="E82" t="s">
        <v>8403</v>
      </c>
    </row>
    <row r="83" spans="1:5" x14ac:dyDescent="0.3">
      <c r="A83" t="s">
        <v>8451</v>
      </c>
      <c r="B83" s="40">
        <v>1.425</v>
      </c>
      <c r="C83" s="40">
        <v>10.875</v>
      </c>
      <c r="D83" t="s">
        <v>8839</v>
      </c>
      <c r="E83" t="s">
        <v>8403</v>
      </c>
    </row>
    <row r="84" spans="1:5" x14ac:dyDescent="0.3">
      <c r="A84" t="s">
        <v>8452</v>
      </c>
      <c r="B84" s="40">
        <v>1.45</v>
      </c>
      <c r="C84" s="40">
        <v>9.9268442186095331</v>
      </c>
      <c r="D84" t="s">
        <v>8839</v>
      </c>
      <c r="E84" t="s">
        <v>8403</v>
      </c>
    </row>
    <row r="85" spans="1:5" x14ac:dyDescent="0.3">
      <c r="A85" t="s">
        <v>8405</v>
      </c>
      <c r="B85" s="40">
        <v>1.05</v>
      </c>
      <c r="C85" s="40">
        <v>3.7264474302522661</v>
      </c>
      <c r="D85" t="s">
        <v>8839</v>
      </c>
      <c r="E85" t="s">
        <v>8403</v>
      </c>
    </row>
    <row r="86" spans="1:5" x14ac:dyDescent="0.3">
      <c r="A86" t="s">
        <v>8453</v>
      </c>
      <c r="B86" s="40">
        <v>2</v>
      </c>
      <c r="C86" s="40">
        <v>7.625</v>
      </c>
      <c r="D86" t="s">
        <v>8839</v>
      </c>
      <c r="E86" t="s">
        <v>8403</v>
      </c>
    </row>
    <row r="87" spans="1:5" x14ac:dyDescent="0.3">
      <c r="A87" t="s">
        <v>8571</v>
      </c>
      <c r="B87" s="40">
        <v>1.05</v>
      </c>
      <c r="C87" s="40">
        <v>8.8383986194529278</v>
      </c>
      <c r="D87" t="s">
        <v>8839</v>
      </c>
      <c r="E87" t="s">
        <v>8403</v>
      </c>
    </row>
    <row r="88" spans="1:5" x14ac:dyDescent="0.3">
      <c r="A88" t="s">
        <v>8457</v>
      </c>
      <c r="B88" s="40">
        <v>1.05</v>
      </c>
      <c r="C88" s="40">
        <v>8.8383986194529278</v>
      </c>
      <c r="D88" t="s">
        <v>8839</v>
      </c>
      <c r="E88" t="s">
        <v>8403</v>
      </c>
    </row>
    <row r="89" spans="1:5" x14ac:dyDescent="0.3">
      <c r="A89" t="s">
        <v>8554</v>
      </c>
      <c r="B89" s="40">
        <v>1.05</v>
      </c>
      <c r="C89" s="40">
        <v>8.8383986194529278</v>
      </c>
      <c r="D89" t="s">
        <v>8839</v>
      </c>
      <c r="E89" t="s">
        <v>8403</v>
      </c>
    </row>
    <row r="90" spans="1:5" x14ac:dyDescent="0.3">
      <c r="A90" t="s">
        <v>8456</v>
      </c>
      <c r="B90" s="40">
        <v>1.2</v>
      </c>
      <c r="C90" s="40">
        <v>10.25</v>
      </c>
      <c r="D90" t="s">
        <v>8839</v>
      </c>
      <c r="E90" t="s">
        <v>8403</v>
      </c>
    </row>
    <row r="91" spans="1:5" x14ac:dyDescent="0.3">
      <c r="A91" t="s">
        <v>8459</v>
      </c>
      <c r="B91" s="40">
        <v>1.5</v>
      </c>
      <c r="C91" s="40">
        <v>6.25</v>
      </c>
      <c r="D91" t="s">
        <v>8839</v>
      </c>
      <c r="E91" t="s">
        <v>8403</v>
      </c>
    </row>
    <row r="92" spans="1:5" x14ac:dyDescent="0.3">
      <c r="A92" t="s">
        <v>8848</v>
      </c>
      <c r="B92" s="40">
        <v>2.7749999999999999</v>
      </c>
      <c r="C92" s="40">
        <v>9.9268442186095331</v>
      </c>
      <c r="D92" t="s">
        <v>8839</v>
      </c>
      <c r="E92" t="s">
        <v>8403</v>
      </c>
    </row>
    <row r="93" spans="1:5" x14ac:dyDescent="0.3">
      <c r="A93" t="s">
        <v>8849</v>
      </c>
      <c r="B93" s="40">
        <v>2.5</v>
      </c>
      <c r="C93" s="40">
        <v>9.3000000000000007</v>
      </c>
      <c r="D93" t="s">
        <v>8839</v>
      </c>
      <c r="E93" t="s">
        <v>8403</v>
      </c>
    </row>
    <row r="94" spans="1:5" x14ac:dyDescent="0.3">
      <c r="A94" t="s">
        <v>8850</v>
      </c>
      <c r="B94" s="40">
        <v>1.8</v>
      </c>
      <c r="C94" s="40">
        <v>14.15517724803475</v>
      </c>
      <c r="D94" t="s">
        <v>8839</v>
      </c>
      <c r="E94" t="s">
        <v>8403</v>
      </c>
    </row>
    <row r="95" spans="1:5" x14ac:dyDescent="0.3">
      <c r="A95" t="s">
        <v>8464</v>
      </c>
      <c r="B95" s="40">
        <v>1.75</v>
      </c>
      <c r="C95" s="40">
        <v>10.25</v>
      </c>
      <c r="D95" t="s">
        <v>8839</v>
      </c>
      <c r="E95" t="s">
        <v>8403</v>
      </c>
    </row>
    <row r="96" spans="1:5" x14ac:dyDescent="0.3">
      <c r="A96" t="s">
        <v>8465</v>
      </c>
      <c r="B96" s="40">
        <v>1.07</v>
      </c>
      <c r="C96" s="40">
        <v>9.2764859562542483</v>
      </c>
      <c r="D96" t="s">
        <v>8839</v>
      </c>
      <c r="E96" t="s">
        <v>8403</v>
      </c>
    </row>
    <row r="97" spans="1:5" x14ac:dyDescent="0.3">
      <c r="A97" t="s">
        <v>8468</v>
      </c>
      <c r="B97" s="40">
        <v>2.5</v>
      </c>
      <c r="C97" s="40">
        <v>8.7692194596516728</v>
      </c>
      <c r="D97" t="s">
        <v>8839</v>
      </c>
      <c r="E97" t="s">
        <v>8403</v>
      </c>
    </row>
    <row r="98" spans="1:5" x14ac:dyDescent="0.3">
      <c r="A98" t="s">
        <v>8851</v>
      </c>
      <c r="B98" s="40">
        <v>3.9</v>
      </c>
      <c r="C98" s="40">
        <v>6.2552767542240693</v>
      </c>
      <c r="D98" t="s">
        <v>8839</v>
      </c>
      <c r="E98" t="s">
        <v>8403</v>
      </c>
    </row>
    <row r="99" spans="1:5" x14ac:dyDescent="0.3">
      <c r="A99" t="s">
        <v>8473</v>
      </c>
      <c r="B99" s="40">
        <v>1.6</v>
      </c>
      <c r="C99" s="40">
        <v>11.875</v>
      </c>
      <c r="D99" t="s">
        <v>8839</v>
      </c>
      <c r="E99" t="s">
        <v>8403</v>
      </c>
    </row>
    <row r="100" spans="1:5" x14ac:dyDescent="0.3">
      <c r="A100" t="s">
        <v>8471</v>
      </c>
      <c r="B100" s="40">
        <v>5.9749999999999996</v>
      </c>
      <c r="C100" s="40">
        <v>9.9268442186095331</v>
      </c>
      <c r="D100" t="s">
        <v>8839</v>
      </c>
      <c r="E100" t="s">
        <v>8403</v>
      </c>
    </row>
    <row r="101" spans="1:5" x14ac:dyDescent="0.3">
      <c r="A101" t="s">
        <v>8466</v>
      </c>
      <c r="B101" s="40">
        <v>1.05</v>
      </c>
      <c r="C101" s="40">
        <v>15.5</v>
      </c>
      <c r="D101" t="s">
        <v>8839</v>
      </c>
      <c r="E101" t="s">
        <v>8403</v>
      </c>
    </row>
    <row r="102" spans="1:5" x14ac:dyDescent="0.3">
      <c r="A102" t="s">
        <v>8535</v>
      </c>
      <c r="B102" s="40">
        <v>0.95</v>
      </c>
      <c r="C102" s="40">
        <v>8.8383986194529278</v>
      </c>
      <c r="D102" t="s">
        <v>8839</v>
      </c>
      <c r="E102" t="s">
        <v>8403</v>
      </c>
    </row>
    <row r="103" spans="1:5" x14ac:dyDescent="0.3">
      <c r="A103" t="s">
        <v>8455</v>
      </c>
      <c r="B103" s="40">
        <v>4.55</v>
      </c>
      <c r="C103" s="40">
        <v>8.8383986194529278</v>
      </c>
      <c r="D103" t="s">
        <v>8839</v>
      </c>
      <c r="E103" t="s">
        <v>8403</v>
      </c>
    </row>
    <row r="104" spans="1:5" x14ac:dyDescent="0.3">
      <c r="A104" t="s">
        <v>8470</v>
      </c>
      <c r="B104" s="40">
        <v>1.425</v>
      </c>
      <c r="C104" s="40">
        <v>9.9268442186095331</v>
      </c>
      <c r="D104" t="s">
        <v>8839</v>
      </c>
      <c r="E104" t="s">
        <v>8403</v>
      </c>
    </row>
    <row r="105" spans="1:5" x14ac:dyDescent="0.3">
      <c r="A105" t="s">
        <v>8852</v>
      </c>
      <c r="B105" s="40">
        <v>2.5</v>
      </c>
      <c r="C105" s="40">
        <v>9.9268442186095331</v>
      </c>
      <c r="D105" t="s">
        <v>8839</v>
      </c>
      <c r="E105" t="s">
        <v>8403</v>
      </c>
    </row>
    <row r="106" spans="1:5" x14ac:dyDescent="0.3">
      <c r="A106" t="s">
        <v>8472</v>
      </c>
      <c r="B106" s="40">
        <v>1.75</v>
      </c>
      <c r="C106" s="40">
        <v>10.66666666666667</v>
      </c>
      <c r="D106" t="s">
        <v>8839</v>
      </c>
      <c r="E106" t="s">
        <v>8403</v>
      </c>
    </row>
    <row r="107" spans="1:5" x14ac:dyDescent="0.3">
      <c r="A107" t="s">
        <v>8462</v>
      </c>
      <c r="B107" s="40">
        <v>3</v>
      </c>
      <c r="C107" s="40">
        <v>9.9268442186095331</v>
      </c>
      <c r="D107" t="s">
        <v>8839</v>
      </c>
      <c r="E107" t="s">
        <v>8403</v>
      </c>
    </row>
    <row r="108" spans="1:5" x14ac:dyDescent="0.3">
      <c r="A108" t="s">
        <v>8474</v>
      </c>
      <c r="B108" s="40">
        <v>3</v>
      </c>
      <c r="C108" s="40">
        <v>9.9268442186095331</v>
      </c>
      <c r="D108" t="s">
        <v>8839</v>
      </c>
      <c r="E108" t="s">
        <v>8403</v>
      </c>
    </row>
    <row r="109" spans="1:5" x14ac:dyDescent="0.3">
      <c r="A109" t="s">
        <v>8690</v>
      </c>
      <c r="B109" s="40">
        <v>2.5</v>
      </c>
      <c r="C109" s="40">
        <v>9.3000000000000007</v>
      </c>
      <c r="D109" t="s">
        <v>8839</v>
      </c>
      <c r="E109" t="s">
        <v>8403</v>
      </c>
    </row>
    <row r="110" spans="1:5" x14ac:dyDescent="0.3">
      <c r="A110" t="s">
        <v>8476</v>
      </c>
      <c r="B110" s="40">
        <v>1.75</v>
      </c>
      <c r="C110" s="40">
        <v>9.9268442186095331</v>
      </c>
      <c r="D110" t="s">
        <v>8839</v>
      </c>
      <c r="E110" t="s">
        <v>8403</v>
      </c>
    </row>
    <row r="111" spans="1:5" x14ac:dyDescent="0.3">
      <c r="A111" t="s">
        <v>8475</v>
      </c>
      <c r="B111" s="40">
        <v>1.425</v>
      </c>
      <c r="C111" s="40">
        <v>8.25</v>
      </c>
      <c r="D111" t="s">
        <v>8839</v>
      </c>
      <c r="E111" t="s">
        <v>8403</v>
      </c>
    </row>
    <row r="112" spans="1:5" x14ac:dyDescent="0.3">
      <c r="A112" t="s">
        <v>8480</v>
      </c>
      <c r="B112" s="40">
        <v>1.75</v>
      </c>
      <c r="C112" s="40">
        <v>19.136381199919889</v>
      </c>
      <c r="D112" t="s">
        <v>8839</v>
      </c>
      <c r="E112" t="s">
        <v>8403</v>
      </c>
    </row>
    <row r="113" spans="1:5" x14ac:dyDescent="0.3">
      <c r="A113" t="s">
        <v>8479</v>
      </c>
      <c r="B113" s="40">
        <v>1.25</v>
      </c>
      <c r="C113" s="40">
        <v>6.4561303583677514</v>
      </c>
      <c r="D113" t="s">
        <v>8839</v>
      </c>
      <c r="E113" t="s">
        <v>8403</v>
      </c>
    </row>
    <row r="114" spans="1:5" x14ac:dyDescent="0.3">
      <c r="A114" t="s">
        <v>8481</v>
      </c>
      <c r="B114" s="40">
        <v>1</v>
      </c>
      <c r="C114" s="40">
        <v>14.016220571419071</v>
      </c>
      <c r="D114" t="s">
        <v>8839</v>
      </c>
      <c r="E114" t="s">
        <v>8403</v>
      </c>
    </row>
    <row r="115" spans="1:5" x14ac:dyDescent="0.3">
      <c r="A115" t="s">
        <v>8482</v>
      </c>
      <c r="B115" s="40">
        <v>1.35</v>
      </c>
      <c r="C115" s="40">
        <v>9.2764859562542483</v>
      </c>
      <c r="D115" t="s">
        <v>8839</v>
      </c>
      <c r="E115" t="s">
        <v>8403</v>
      </c>
    </row>
    <row r="116" spans="1:5" x14ac:dyDescent="0.3">
      <c r="A116" t="s">
        <v>8478</v>
      </c>
      <c r="B116" s="40">
        <v>1.72</v>
      </c>
      <c r="C116" s="40">
        <v>6.2552767542240693</v>
      </c>
      <c r="D116" t="s">
        <v>8839</v>
      </c>
      <c r="E116" t="s">
        <v>8403</v>
      </c>
    </row>
    <row r="117" spans="1:5" x14ac:dyDescent="0.3">
      <c r="A117" t="s">
        <v>8484</v>
      </c>
      <c r="B117" s="40">
        <v>4</v>
      </c>
      <c r="C117" s="40">
        <v>9.2764859562542483</v>
      </c>
      <c r="D117" t="s">
        <v>8839</v>
      </c>
      <c r="E117" t="s">
        <v>8403</v>
      </c>
    </row>
    <row r="118" spans="1:5" x14ac:dyDescent="0.3">
      <c r="A118" t="s">
        <v>8487</v>
      </c>
      <c r="B118" s="40">
        <v>1.425</v>
      </c>
      <c r="C118" s="40">
        <v>8.5</v>
      </c>
      <c r="D118" t="s">
        <v>8839</v>
      </c>
      <c r="E118" t="s">
        <v>8403</v>
      </c>
    </row>
    <row r="119" spans="1:5" x14ac:dyDescent="0.3">
      <c r="A119" t="s">
        <v>8490</v>
      </c>
      <c r="B119" s="40">
        <v>1.35</v>
      </c>
      <c r="C119" s="40">
        <v>9.2764859562542483</v>
      </c>
      <c r="D119" t="s">
        <v>8839</v>
      </c>
      <c r="E119" t="s">
        <v>8403</v>
      </c>
    </row>
    <row r="120" spans="1:5" x14ac:dyDescent="0.3">
      <c r="A120" t="s">
        <v>8488</v>
      </c>
      <c r="B120" s="40">
        <v>2.5</v>
      </c>
      <c r="C120" s="40">
        <v>7.25</v>
      </c>
      <c r="D120" t="s">
        <v>8839</v>
      </c>
      <c r="E120" t="s">
        <v>8403</v>
      </c>
    </row>
    <row r="121" spans="1:5" x14ac:dyDescent="0.3">
      <c r="A121" t="s">
        <v>8489</v>
      </c>
      <c r="B121" s="40">
        <v>1.1499999999999999</v>
      </c>
      <c r="C121" s="40">
        <v>9.2764859562542483</v>
      </c>
      <c r="D121" t="s">
        <v>8839</v>
      </c>
      <c r="E121" t="s">
        <v>8403</v>
      </c>
    </row>
    <row r="122" spans="1:5" x14ac:dyDescent="0.3">
      <c r="A122" t="s">
        <v>8491</v>
      </c>
      <c r="B122" s="40">
        <v>1.8</v>
      </c>
      <c r="C122" s="40">
        <v>6.125</v>
      </c>
      <c r="D122" t="s">
        <v>8839</v>
      </c>
      <c r="E122" t="s">
        <v>8403</v>
      </c>
    </row>
    <row r="123" spans="1:5" x14ac:dyDescent="0.3">
      <c r="A123" t="s">
        <v>8494</v>
      </c>
      <c r="B123" s="40">
        <v>1.35</v>
      </c>
      <c r="C123" s="40">
        <v>9.2764859562542483</v>
      </c>
      <c r="D123" t="s">
        <v>8839</v>
      </c>
      <c r="E123" t="s">
        <v>8403</v>
      </c>
    </row>
    <row r="124" spans="1:5" x14ac:dyDescent="0.3">
      <c r="A124" t="s">
        <v>8431</v>
      </c>
      <c r="B124" s="40">
        <v>1</v>
      </c>
      <c r="C124" s="40">
        <v>9.2764859562542483</v>
      </c>
      <c r="D124" t="s">
        <v>8839</v>
      </c>
      <c r="E124" t="s">
        <v>8403</v>
      </c>
    </row>
    <row r="125" spans="1:5" x14ac:dyDescent="0.3">
      <c r="A125" t="s">
        <v>8853</v>
      </c>
      <c r="B125" s="40">
        <v>1.8</v>
      </c>
      <c r="C125" s="40">
        <v>14.15517724803475</v>
      </c>
      <c r="D125" t="s">
        <v>8839</v>
      </c>
      <c r="E125" t="s">
        <v>8403</v>
      </c>
    </row>
    <row r="126" spans="1:5" x14ac:dyDescent="0.3">
      <c r="A126" t="s">
        <v>8542</v>
      </c>
      <c r="B126" s="40">
        <v>1.425</v>
      </c>
      <c r="C126" s="40">
        <v>9.9268442186095331</v>
      </c>
      <c r="D126" t="s">
        <v>8839</v>
      </c>
      <c r="E126" t="s">
        <v>8403</v>
      </c>
    </row>
    <row r="127" spans="1:5" x14ac:dyDescent="0.3">
      <c r="A127" t="s">
        <v>8492</v>
      </c>
      <c r="B127" s="40">
        <v>3.15</v>
      </c>
      <c r="C127" s="40">
        <v>7</v>
      </c>
      <c r="D127" t="s">
        <v>8839</v>
      </c>
      <c r="E127" t="s">
        <v>8403</v>
      </c>
    </row>
    <row r="128" spans="1:5" x14ac:dyDescent="0.3">
      <c r="A128" t="s">
        <v>8493</v>
      </c>
      <c r="B128" s="40">
        <v>1.35</v>
      </c>
      <c r="C128" s="40">
        <v>9.2764859562542483</v>
      </c>
      <c r="D128" t="s">
        <v>8839</v>
      </c>
      <c r="E128" t="s">
        <v>8403</v>
      </c>
    </row>
    <row r="129" spans="1:5" x14ac:dyDescent="0.3">
      <c r="A129" t="s">
        <v>8495</v>
      </c>
      <c r="B129" s="40">
        <v>1.4</v>
      </c>
      <c r="C129" s="40">
        <v>8.9375</v>
      </c>
      <c r="D129" t="s">
        <v>8839</v>
      </c>
      <c r="E129" t="s">
        <v>8403</v>
      </c>
    </row>
    <row r="130" spans="1:5" x14ac:dyDescent="0.3">
      <c r="A130" t="s">
        <v>8496</v>
      </c>
      <c r="B130" s="40">
        <v>1.35</v>
      </c>
      <c r="C130" s="40">
        <v>9.2764859562542483</v>
      </c>
      <c r="D130" t="s">
        <v>8839</v>
      </c>
      <c r="E130" t="s">
        <v>8403</v>
      </c>
    </row>
    <row r="131" spans="1:5" x14ac:dyDescent="0.3">
      <c r="A131" t="s">
        <v>8499</v>
      </c>
      <c r="B131" s="40">
        <v>1.75</v>
      </c>
      <c r="C131" s="40">
        <v>9.3333333333333321</v>
      </c>
      <c r="D131" t="s">
        <v>8839</v>
      </c>
      <c r="E131" t="s">
        <v>8403</v>
      </c>
    </row>
    <row r="132" spans="1:5" x14ac:dyDescent="0.3">
      <c r="A132" t="s">
        <v>8500</v>
      </c>
      <c r="B132" s="40">
        <v>1.05</v>
      </c>
      <c r="C132" s="40">
        <v>6</v>
      </c>
      <c r="D132" t="s">
        <v>8839</v>
      </c>
      <c r="E132" t="s">
        <v>8403</v>
      </c>
    </row>
    <row r="133" spans="1:5" x14ac:dyDescent="0.3">
      <c r="A133" t="s">
        <v>8543</v>
      </c>
      <c r="B133" s="40">
        <v>1.425</v>
      </c>
      <c r="C133" s="40">
        <v>9.9268442186095331</v>
      </c>
      <c r="D133" t="s">
        <v>8839</v>
      </c>
      <c r="E133" t="s">
        <v>8403</v>
      </c>
    </row>
    <row r="134" spans="1:5" x14ac:dyDescent="0.3">
      <c r="A134" t="s">
        <v>8501</v>
      </c>
      <c r="B134" s="40">
        <v>5.75</v>
      </c>
      <c r="C134" s="40">
        <v>6.2552767542240693</v>
      </c>
      <c r="D134" t="s">
        <v>8839</v>
      </c>
      <c r="E134" t="s">
        <v>8403</v>
      </c>
    </row>
    <row r="135" spans="1:5" x14ac:dyDescent="0.3">
      <c r="A135" t="s">
        <v>8435</v>
      </c>
      <c r="B135" s="40">
        <v>1.35</v>
      </c>
      <c r="C135" s="40">
        <v>6.9700616817438332</v>
      </c>
      <c r="D135" t="s">
        <v>8839</v>
      </c>
      <c r="E135" t="s">
        <v>8403</v>
      </c>
    </row>
    <row r="136" spans="1:5" x14ac:dyDescent="0.3">
      <c r="A136" t="s">
        <v>8497</v>
      </c>
      <c r="B136" s="40">
        <v>1.05</v>
      </c>
      <c r="C136" s="40">
        <v>5</v>
      </c>
      <c r="D136" t="s">
        <v>8839</v>
      </c>
      <c r="E136" t="s">
        <v>8403</v>
      </c>
    </row>
    <row r="137" spans="1:5" x14ac:dyDescent="0.3">
      <c r="A137" t="s">
        <v>8854</v>
      </c>
      <c r="B137" s="40">
        <v>2.5</v>
      </c>
      <c r="C137" s="40">
        <v>9.3000000000000007</v>
      </c>
      <c r="D137" t="s">
        <v>8839</v>
      </c>
      <c r="E137" t="s">
        <v>8403</v>
      </c>
    </row>
    <row r="138" spans="1:5" x14ac:dyDescent="0.3">
      <c r="A138" t="s">
        <v>8514</v>
      </c>
      <c r="B138" s="40">
        <v>0.95</v>
      </c>
      <c r="C138" s="40">
        <v>5</v>
      </c>
      <c r="D138" t="s">
        <v>8839</v>
      </c>
      <c r="E138" t="s">
        <v>8403</v>
      </c>
    </row>
    <row r="139" spans="1:5" x14ac:dyDescent="0.3">
      <c r="A139" t="s">
        <v>8512</v>
      </c>
      <c r="B139" s="40">
        <v>3.5</v>
      </c>
      <c r="C139" s="40">
        <v>6.2552767542240693</v>
      </c>
      <c r="D139" t="s">
        <v>8839</v>
      </c>
      <c r="E139" t="s">
        <v>8403</v>
      </c>
    </row>
    <row r="140" spans="1:5" x14ac:dyDescent="0.3">
      <c r="A140" t="s">
        <v>8504</v>
      </c>
      <c r="B140" s="40">
        <v>2</v>
      </c>
      <c r="C140" s="40">
        <v>6.8333333333333339</v>
      </c>
      <c r="D140" t="s">
        <v>8839</v>
      </c>
      <c r="E140" t="s">
        <v>8403</v>
      </c>
    </row>
    <row r="141" spans="1:5" x14ac:dyDescent="0.3">
      <c r="A141" t="s">
        <v>8855</v>
      </c>
      <c r="B141" s="40">
        <v>1.35</v>
      </c>
      <c r="C141" s="40">
        <v>9.2764859562542483</v>
      </c>
      <c r="D141" t="s">
        <v>8839</v>
      </c>
      <c r="E141" t="s">
        <v>8403</v>
      </c>
    </row>
    <row r="142" spans="1:5" x14ac:dyDescent="0.3">
      <c r="A142" t="s">
        <v>8510</v>
      </c>
      <c r="B142" s="40">
        <v>1.25</v>
      </c>
      <c r="C142" s="40">
        <v>9.9268442186095331</v>
      </c>
      <c r="D142" t="s">
        <v>8839</v>
      </c>
      <c r="E142" t="s">
        <v>8403</v>
      </c>
    </row>
    <row r="143" spans="1:5" x14ac:dyDescent="0.3">
      <c r="A143" t="s">
        <v>8570</v>
      </c>
      <c r="B143" s="40">
        <v>2.5</v>
      </c>
      <c r="C143" s="40">
        <v>6.2552767542240693</v>
      </c>
      <c r="D143" t="s">
        <v>8839</v>
      </c>
      <c r="E143" t="s">
        <v>8403</v>
      </c>
    </row>
    <row r="144" spans="1:5" x14ac:dyDescent="0.3">
      <c r="A144" t="s">
        <v>8507</v>
      </c>
      <c r="B144" s="40">
        <v>1.1499999999999999</v>
      </c>
      <c r="C144" s="40">
        <v>10.25</v>
      </c>
      <c r="D144" t="s">
        <v>8839</v>
      </c>
      <c r="E144" t="s">
        <v>8403</v>
      </c>
    </row>
    <row r="145" spans="1:5" x14ac:dyDescent="0.3">
      <c r="A145" t="s">
        <v>8428</v>
      </c>
      <c r="B145" s="40">
        <v>1.35</v>
      </c>
      <c r="C145" s="40">
        <v>6.0612738165384679</v>
      </c>
      <c r="D145" t="s">
        <v>8839</v>
      </c>
      <c r="E145" t="s">
        <v>8403</v>
      </c>
    </row>
    <row r="146" spans="1:5" x14ac:dyDescent="0.3">
      <c r="A146" t="s">
        <v>8856</v>
      </c>
      <c r="B146" s="40">
        <v>3.6</v>
      </c>
      <c r="C146" s="40">
        <v>6.2552767542240693</v>
      </c>
      <c r="D146" t="s">
        <v>8839</v>
      </c>
      <c r="E146" t="s">
        <v>8403</v>
      </c>
    </row>
    <row r="147" spans="1:5" x14ac:dyDescent="0.3">
      <c r="A147" t="s">
        <v>8511</v>
      </c>
      <c r="B147" s="40">
        <v>1.6</v>
      </c>
      <c r="C147" s="40">
        <v>9.2764859562542483</v>
      </c>
      <c r="D147" t="s">
        <v>8839</v>
      </c>
      <c r="E147" t="s">
        <v>8403</v>
      </c>
    </row>
    <row r="148" spans="1:5" x14ac:dyDescent="0.3">
      <c r="A148" t="s">
        <v>8515</v>
      </c>
      <c r="B148" s="40">
        <v>1.05</v>
      </c>
      <c r="C148" s="40">
        <v>3.5</v>
      </c>
      <c r="D148" t="s">
        <v>8839</v>
      </c>
      <c r="E148" t="s">
        <v>8403</v>
      </c>
    </row>
    <row r="149" spans="1:5" x14ac:dyDescent="0.3">
      <c r="A149" t="s">
        <v>8509</v>
      </c>
      <c r="B149" s="40">
        <v>1.25</v>
      </c>
      <c r="C149" s="40">
        <v>8.8383986194529278</v>
      </c>
      <c r="D149" t="s">
        <v>8839</v>
      </c>
      <c r="E149" t="s">
        <v>8403</v>
      </c>
    </row>
    <row r="150" spans="1:5" x14ac:dyDescent="0.3">
      <c r="A150" t="s">
        <v>8513</v>
      </c>
      <c r="B150" s="40">
        <v>1.425</v>
      </c>
      <c r="C150" s="40">
        <v>9.9268442186095331</v>
      </c>
      <c r="D150" t="s">
        <v>8839</v>
      </c>
      <c r="E150" t="s">
        <v>8403</v>
      </c>
    </row>
    <row r="151" spans="1:5" x14ac:dyDescent="0.3">
      <c r="A151" t="s">
        <v>8508</v>
      </c>
      <c r="B151" s="40">
        <v>1.425</v>
      </c>
      <c r="C151" s="40">
        <v>9.9268442186095331</v>
      </c>
      <c r="D151" t="s">
        <v>8839</v>
      </c>
      <c r="E151" t="s">
        <v>8403</v>
      </c>
    </row>
    <row r="152" spans="1:5" x14ac:dyDescent="0.3">
      <c r="A152" t="s">
        <v>8857</v>
      </c>
      <c r="B152" s="40">
        <v>1.05</v>
      </c>
      <c r="C152" s="40">
        <v>6.125</v>
      </c>
      <c r="D152" t="s">
        <v>8839</v>
      </c>
      <c r="E152" t="s">
        <v>8403</v>
      </c>
    </row>
    <row r="153" spans="1:5" x14ac:dyDescent="0.3">
      <c r="A153" t="s">
        <v>8505</v>
      </c>
      <c r="B153" s="40">
        <v>0.79999999999999993</v>
      </c>
      <c r="C153" s="40">
        <v>15.5</v>
      </c>
      <c r="D153" t="s">
        <v>8839</v>
      </c>
      <c r="E153" t="s">
        <v>8403</v>
      </c>
    </row>
    <row r="154" spans="1:5" x14ac:dyDescent="0.3">
      <c r="A154" t="s">
        <v>8506</v>
      </c>
      <c r="B154" s="40">
        <v>5.2</v>
      </c>
      <c r="C154" s="40">
        <v>10.032931462882519</v>
      </c>
      <c r="D154" t="s">
        <v>8839</v>
      </c>
      <c r="E154" t="s">
        <v>8403</v>
      </c>
    </row>
    <row r="155" spans="1:5" x14ac:dyDescent="0.3">
      <c r="A155" t="s">
        <v>8517</v>
      </c>
      <c r="B155" s="40">
        <v>1.2</v>
      </c>
      <c r="C155" s="40">
        <v>5</v>
      </c>
      <c r="D155" t="s">
        <v>8839</v>
      </c>
      <c r="E155" t="s">
        <v>8403</v>
      </c>
    </row>
    <row r="156" spans="1:5" x14ac:dyDescent="0.3">
      <c r="A156" t="s">
        <v>8520</v>
      </c>
      <c r="B156" s="40">
        <v>1.8</v>
      </c>
      <c r="C156" s="40">
        <v>14.15517724803475</v>
      </c>
      <c r="D156" t="s">
        <v>8839</v>
      </c>
      <c r="E156" t="s">
        <v>8403</v>
      </c>
    </row>
    <row r="157" spans="1:5" x14ac:dyDescent="0.3">
      <c r="A157" t="s">
        <v>8524</v>
      </c>
      <c r="B157" s="40">
        <v>1.05</v>
      </c>
      <c r="C157" s="40">
        <v>5</v>
      </c>
      <c r="D157" t="s">
        <v>8839</v>
      </c>
      <c r="E157" t="s">
        <v>8403</v>
      </c>
    </row>
    <row r="158" spans="1:5" x14ac:dyDescent="0.3">
      <c r="A158" t="s">
        <v>8858</v>
      </c>
      <c r="B158" s="40">
        <v>2.5</v>
      </c>
      <c r="C158" s="40">
        <v>9.3000000000000007</v>
      </c>
      <c r="D158" t="s">
        <v>8839</v>
      </c>
      <c r="E158" t="s">
        <v>8403</v>
      </c>
    </row>
    <row r="159" spans="1:5" x14ac:dyDescent="0.3">
      <c r="A159" t="s">
        <v>8525</v>
      </c>
      <c r="B159" s="40">
        <v>1.3</v>
      </c>
      <c r="C159" s="40">
        <v>13.389252186139039</v>
      </c>
      <c r="D159" t="s">
        <v>8839</v>
      </c>
      <c r="E159" t="s">
        <v>8403</v>
      </c>
    </row>
    <row r="160" spans="1:5" x14ac:dyDescent="0.3">
      <c r="A160" t="s">
        <v>8523</v>
      </c>
      <c r="B160" s="40">
        <v>1.75</v>
      </c>
      <c r="C160" s="40">
        <v>12.91666666666667</v>
      </c>
      <c r="D160" t="s">
        <v>8839</v>
      </c>
      <c r="E160" t="s">
        <v>8403</v>
      </c>
    </row>
    <row r="161" spans="1:5" x14ac:dyDescent="0.3">
      <c r="A161" t="s">
        <v>8526</v>
      </c>
      <c r="B161" s="40">
        <v>2.9</v>
      </c>
      <c r="C161" s="40">
        <v>6.2552767542240693</v>
      </c>
      <c r="D161" t="s">
        <v>8839</v>
      </c>
      <c r="E161" t="s">
        <v>8403</v>
      </c>
    </row>
    <row r="162" spans="1:5" x14ac:dyDescent="0.3">
      <c r="A162" t="s">
        <v>8518</v>
      </c>
      <c r="B162" s="40">
        <v>1.1499999999999999</v>
      </c>
      <c r="C162" s="40">
        <v>4.5</v>
      </c>
      <c r="D162" t="s">
        <v>8839</v>
      </c>
      <c r="E162" t="s">
        <v>8403</v>
      </c>
    </row>
    <row r="163" spans="1:5" x14ac:dyDescent="0.3">
      <c r="A163" t="s">
        <v>8859</v>
      </c>
      <c r="B163" s="40">
        <v>1.8</v>
      </c>
      <c r="C163" s="40">
        <v>14.15517724803475</v>
      </c>
      <c r="D163" t="s">
        <v>8839</v>
      </c>
      <c r="E163" t="s">
        <v>8403</v>
      </c>
    </row>
    <row r="164" spans="1:5" x14ac:dyDescent="0.3">
      <c r="A164" t="s">
        <v>8522</v>
      </c>
      <c r="B164" s="40">
        <v>15.505000000000001</v>
      </c>
      <c r="C164" s="40">
        <v>15.589147739810009</v>
      </c>
      <c r="D164" t="s">
        <v>8839</v>
      </c>
      <c r="E164" t="s">
        <v>8403</v>
      </c>
    </row>
    <row r="165" spans="1:5" x14ac:dyDescent="0.3">
      <c r="A165" t="s">
        <v>8516</v>
      </c>
      <c r="B165" s="40">
        <v>1.35</v>
      </c>
      <c r="C165" s="40">
        <v>9.2764859562542483</v>
      </c>
      <c r="D165" t="s">
        <v>8839</v>
      </c>
      <c r="E165" t="s">
        <v>8403</v>
      </c>
    </row>
    <row r="166" spans="1:5" x14ac:dyDescent="0.3">
      <c r="A166" t="s">
        <v>8527</v>
      </c>
      <c r="B166" s="40">
        <v>1.7</v>
      </c>
      <c r="C166" s="40">
        <v>7.125</v>
      </c>
      <c r="D166" t="s">
        <v>8839</v>
      </c>
      <c r="E166" t="s">
        <v>8403</v>
      </c>
    </row>
    <row r="167" spans="1:5" x14ac:dyDescent="0.3">
      <c r="A167" t="s">
        <v>8528</v>
      </c>
      <c r="B167" s="40">
        <v>1.75</v>
      </c>
      <c r="C167" s="40">
        <v>11.625</v>
      </c>
      <c r="D167" t="s">
        <v>8839</v>
      </c>
      <c r="E167" t="s">
        <v>8403</v>
      </c>
    </row>
    <row r="168" spans="1:5" x14ac:dyDescent="0.3">
      <c r="A168" t="s">
        <v>8531</v>
      </c>
      <c r="B168" s="40">
        <v>1.5</v>
      </c>
      <c r="C168" s="40">
        <v>10.25</v>
      </c>
      <c r="D168" t="s">
        <v>8839</v>
      </c>
      <c r="E168" t="s">
        <v>8403</v>
      </c>
    </row>
    <row r="169" spans="1:5" x14ac:dyDescent="0.3">
      <c r="A169" t="s">
        <v>8532</v>
      </c>
      <c r="B169" s="40">
        <v>1.35</v>
      </c>
      <c r="C169" s="40">
        <v>9.25</v>
      </c>
      <c r="D169" t="s">
        <v>8839</v>
      </c>
      <c r="E169" t="s">
        <v>8403</v>
      </c>
    </row>
    <row r="170" spans="1:5" x14ac:dyDescent="0.3">
      <c r="A170" t="s">
        <v>8529</v>
      </c>
      <c r="B170" s="40">
        <v>1</v>
      </c>
      <c r="C170" s="40">
        <v>11.0625</v>
      </c>
      <c r="D170" t="s">
        <v>8839</v>
      </c>
      <c r="E170" t="s">
        <v>8403</v>
      </c>
    </row>
    <row r="171" spans="1:5" x14ac:dyDescent="0.3">
      <c r="A171" t="s">
        <v>8537</v>
      </c>
      <c r="B171" s="40">
        <v>2.875</v>
      </c>
      <c r="C171" s="40">
        <v>9.9268442186095331</v>
      </c>
      <c r="D171" t="s">
        <v>8839</v>
      </c>
      <c r="E171" t="s">
        <v>8403</v>
      </c>
    </row>
    <row r="172" spans="1:5" x14ac:dyDescent="0.3">
      <c r="A172" t="s">
        <v>8530</v>
      </c>
      <c r="B172" s="40">
        <v>3</v>
      </c>
      <c r="C172" s="40">
        <v>10.25</v>
      </c>
      <c r="D172" t="s">
        <v>8839</v>
      </c>
      <c r="E172" t="s">
        <v>8403</v>
      </c>
    </row>
    <row r="173" spans="1:5" x14ac:dyDescent="0.3">
      <c r="A173" t="s">
        <v>8860</v>
      </c>
      <c r="B173" s="40">
        <v>1.35</v>
      </c>
      <c r="C173" s="40">
        <v>9.2764859562542483</v>
      </c>
      <c r="D173" t="s">
        <v>8839</v>
      </c>
      <c r="E173" t="s">
        <v>8403</v>
      </c>
    </row>
    <row r="174" spans="1:5" x14ac:dyDescent="0.3">
      <c r="A174" t="s">
        <v>8538</v>
      </c>
      <c r="B174" s="40">
        <v>1.35</v>
      </c>
      <c r="C174" s="40">
        <v>9.2764859562542483</v>
      </c>
      <c r="D174" t="s">
        <v>8839</v>
      </c>
      <c r="E174" t="s">
        <v>8403</v>
      </c>
    </row>
    <row r="175" spans="1:5" x14ac:dyDescent="0.3">
      <c r="A175" t="s">
        <v>8861</v>
      </c>
      <c r="B175" s="40">
        <v>1.05</v>
      </c>
      <c r="C175" s="40">
        <v>8.8383986194529278</v>
      </c>
      <c r="D175" t="s">
        <v>8839</v>
      </c>
      <c r="E175" t="s">
        <v>8403</v>
      </c>
    </row>
    <row r="176" spans="1:5" x14ac:dyDescent="0.3">
      <c r="A176" t="s">
        <v>8540</v>
      </c>
      <c r="B176" s="40">
        <v>1.25</v>
      </c>
      <c r="C176" s="40">
        <v>5.75</v>
      </c>
      <c r="D176" t="s">
        <v>8839</v>
      </c>
      <c r="E176" t="s">
        <v>8403</v>
      </c>
    </row>
    <row r="177" spans="1:5" x14ac:dyDescent="0.3">
      <c r="A177" t="s">
        <v>8541</v>
      </c>
      <c r="B177" s="40">
        <v>1.05</v>
      </c>
      <c r="C177" s="40">
        <v>5</v>
      </c>
      <c r="D177" t="s">
        <v>8839</v>
      </c>
      <c r="E177" t="s">
        <v>8403</v>
      </c>
    </row>
    <row r="178" spans="1:5" x14ac:dyDescent="0.3">
      <c r="A178" t="s">
        <v>8544</v>
      </c>
      <c r="B178" s="40">
        <v>1.35</v>
      </c>
      <c r="C178" s="40">
        <v>9.2764859562542483</v>
      </c>
      <c r="D178" t="s">
        <v>8839</v>
      </c>
      <c r="E178" t="s">
        <v>8403</v>
      </c>
    </row>
    <row r="179" spans="1:5" x14ac:dyDescent="0.3">
      <c r="A179" t="s">
        <v>8862</v>
      </c>
      <c r="B179" s="40">
        <v>1.2</v>
      </c>
      <c r="C179" s="40">
        <v>6.1400883415136143</v>
      </c>
      <c r="D179" t="s">
        <v>8839</v>
      </c>
      <c r="E179" t="s">
        <v>8403</v>
      </c>
    </row>
    <row r="180" spans="1:5" x14ac:dyDescent="0.3">
      <c r="A180" t="s">
        <v>8545</v>
      </c>
      <c r="B180" s="40">
        <v>1.2</v>
      </c>
      <c r="C180" s="40">
        <v>5.0625</v>
      </c>
      <c r="D180" t="s">
        <v>8839</v>
      </c>
      <c r="E180" t="s">
        <v>8403</v>
      </c>
    </row>
    <row r="181" spans="1:5" x14ac:dyDescent="0.3">
      <c r="A181" t="s">
        <v>8863</v>
      </c>
      <c r="B181" s="40">
        <v>1.35</v>
      </c>
      <c r="C181" s="40">
        <v>9.2764859562542483</v>
      </c>
      <c r="D181" t="s">
        <v>8839</v>
      </c>
      <c r="E181" t="s">
        <v>8403</v>
      </c>
    </row>
    <row r="182" spans="1:5" x14ac:dyDescent="0.3">
      <c r="A182" t="s">
        <v>8425</v>
      </c>
      <c r="B182" s="40">
        <v>1.6</v>
      </c>
      <c r="C182" s="40">
        <v>9.0500000000000007</v>
      </c>
      <c r="D182" t="s">
        <v>8839</v>
      </c>
      <c r="E182" t="s">
        <v>8403</v>
      </c>
    </row>
    <row r="183" spans="1:5" x14ac:dyDescent="0.3">
      <c r="A183" t="s">
        <v>8546</v>
      </c>
      <c r="B183" s="40">
        <v>1.05</v>
      </c>
      <c r="C183" s="40">
        <v>10.1</v>
      </c>
      <c r="D183" t="s">
        <v>8839</v>
      </c>
      <c r="E183" t="s">
        <v>8403</v>
      </c>
    </row>
    <row r="184" spans="1:5" x14ac:dyDescent="0.3">
      <c r="A184" t="s">
        <v>8454</v>
      </c>
      <c r="B184" s="40">
        <v>1.425</v>
      </c>
      <c r="C184" s="40">
        <v>10.25</v>
      </c>
      <c r="D184" t="s">
        <v>8839</v>
      </c>
      <c r="E184" t="s">
        <v>8403</v>
      </c>
    </row>
    <row r="185" spans="1:5" x14ac:dyDescent="0.3">
      <c r="A185" t="s">
        <v>8864</v>
      </c>
      <c r="B185" s="40">
        <v>3.9</v>
      </c>
      <c r="C185" s="40">
        <v>6.2552767542240693</v>
      </c>
      <c r="D185" t="s">
        <v>8839</v>
      </c>
      <c r="E185" t="s">
        <v>8403</v>
      </c>
    </row>
    <row r="186" spans="1:5" x14ac:dyDescent="0.3">
      <c r="A186" t="s">
        <v>8550</v>
      </c>
      <c r="B186" s="40">
        <v>1.2</v>
      </c>
      <c r="C186" s="40">
        <v>2</v>
      </c>
      <c r="D186" t="s">
        <v>8839</v>
      </c>
      <c r="E186" t="s">
        <v>8403</v>
      </c>
    </row>
    <row r="187" spans="1:5" x14ac:dyDescent="0.3">
      <c r="A187" t="s">
        <v>8865</v>
      </c>
      <c r="B187" s="40">
        <v>1.425</v>
      </c>
      <c r="C187" s="40">
        <v>9.9268442186095331</v>
      </c>
      <c r="D187" t="s">
        <v>8839</v>
      </c>
      <c r="E187" t="s">
        <v>8403</v>
      </c>
    </row>
    <row r="188" spans="1:5" x14ac:dyDescent="0.3">
      <c r="A188" t="s">
        <v>8866</v>
      </c>
      <c r="B188" s="40">
        <v>3.9</v>
      </c>
      <c r="C188" s="40">
        <v>6.2552767542240693</v>
      </c>
      <c r="D188" t="s">
        <v>8839</v>
      </c>
      <c r="E188" t="s">
        <v>8403</v>
      </c>
    </row>
    <row r="189" spans="1:5" x14ac:dyDescent="0.3">
      <c r="A189" t="s">
        <v>8867</v>
      </c>
      <c r="B189" s="40">
        <v>2.5</v>
      </c>
      <c r="C189" s="40">
        <v>9.3000000000000007</v>
      </c>
      <c r="D189" t="s">
        <v>8839</v>
      </c>
      <c r="E189" t="s">
        <v>8403</v>
      </c>
    </row>
    <row r="190" spans="1:5" x14ac:dyDescent="0.3">
      <c r="A190" t="s">
        <v>8868</v>
      </c>
      <c r="B190" s="40">
        <v>2.7</v>
      </c>
      <c r="C190" s="40">
        <v>8.8383986194529278</v>
      </c>
      <c r="D190" t="s">
        <v>8839</v>
      </c>
      <c r="E190" t="s">
        <v>8403</v>
      </c>
    </row>
    <row r="191" spans="1:5" x14ac:dyDescent="0.3">
      <c r="A191" t="s">
        <v>8555</v>
      </c>
      <c r="B191" s="40">
        <v>3</v>
      </c>
      <c r="C191" s="40">
        <v>9.9268442186095331</v>
      </c>
      <c r="D191" t="s">
        <v>8839</v>
      </c>
      <c r="E191" t="s">
        <v>8403</v>
      </c>
    </row>
    <row r="192" spans="1:5" x14ac:dyDescent="0.3">
      <c r="A192" t="s">
        <v>8869</v>
      </c>
      <c r="B192" s="40">
        <v>1.05</v>
      </c>
      <c r="C192" s="40">
        <v>8.8383986194529278</v>
      </c>
      <c r="D192" t="s">
        <v>8839</v>
      </c>
      <c r="E192" t="s">
        <v>8403</v>
      </c>
    </row>
    <row r="193" spans="1:5" x14ac:dyDescent="0.3">
      <c r="A193" t="s">
        <v>8559</v>
      </c>
      <c r="B193" s="40">
        <v>1.35</v>
      </c>
      <c r="C193" s="40">
        <v>6.166666666666667</v>
      </c>
      <c r="D193" t="s">
        <v>8839</v>
      </c>
      <c r="E193" t="s">
        <v>8403</v>
      </c>
    </row>
    <row r="194" spans="1:5" x14ac:dyDescent="0.3">
      <c r="A194" t="s">
        <v>8870</v>
      </c>
      <c r="B194" s="40">
        <v>1.425</v>
      </c>
      <c r="C194" s="40">
        <v>9.9268442186095331</v>
      </c>
      <c r="D194" t="s">
        <v>8839</v>
      </c>
      <c r="E194" t="s">
        <v>8403</v>
      </c>
    </row>
    <row r="195" spans="1:5" x14ac:dyDescent="0.3">
      <c r="A195" t="s">
        <v>8436</v>
      </c>
      <c r="B195" s="40">
        <v>1.2</v>
      </c>
      <c r="C195" s="40">
        <v>5</v>
      </c>
      <c r="D195" t="s">
        <v>8839</v>
      </c>
      <c r="E195" t="s">
        <v>8403</v>
      </c>
    </row>
    <row r="196" spans="1:5" x14ac:dyDescent="0.3">
      <c r="A196" t="s">
        <v>8562</v>
      </c>
      <c r="B196" s="40">
        <v>1.2</v>
      </c>
      <c r="C196" s="40">
        <v>5</v>
      </c>
      <c r="D196" t="s">
        <v>8839</v>
      </c>
      <c r="E196" t="s">
        <v>8403</v>
      </c>
    </row>
    <row r="197" spans="1:5" x14ac:dyDescent="0.3">
      <c r="A197" t="s">
        <v>8561</v>
      </c>
      <c r="B197" s="40">
        <v>1.4</v>
      </c>
      <c r="C197" s="40">
        <v>20.601918970662339</v>
      </c>
      <c r="D197" t="s">
        <v>8839</v>
      </c>
      <c r="E197" t="s">
        <v>8403</v>
      </c>
    </row>
    <row r="198" spans="1:5" x14ac:dyDescent="0.3">
      <c r="A198" t="s">
        <v>8560</v>
      </c>
      <c r="B198" s="40">
        <v>1.35</v>
      </c>
      <c r="C198" s="40">
        <v>9.2764859562542483</v>
      </c>
      <c r="D198" t="s">
        <v>8839</v>
      </c>
      <c r="E198" t="s">
        <v>8403</v>
      </c>
    </row>
    <row r="199" spans="1:5" x14ac:dyDescent="0.3">
      <c r="A199" t="s">
        <v>8567</v>
      </c>
      <c r="B199" s="40">
        <v>0.91500000000000004</v>
      </c>
      <c r="C199" s="40">
        <v>9.2764859562542483</v>
      </c>
      <c r="D199" t="s">
        <v>8839</v>
      </c>
      <c r="E199" t="s">
        <v>8403</v>
      </c>
    </row>
    <row r="200" spans="1:5" x14ac:dyDescent="0.3">
      <c r="A200" t="s">
        <v>8563</v>
      </c>
      <c r="B200" s="40">
        <v>1.425</v>
      </c>
      <c r="C200" s="40">
        <v>5.6065891472868206</v>
      </c>
      <c r="D200" t="s">
        <v>8839</v>
      </c>
      <c r="E200" t="s">
        <v>8403</v>
      </c>
    </row>
    <row r="201" spans="1:5" x14ac:dyDescent="0.3">
      <c r="A201" t="s">
        <v>8565</v>
      </c>
      <c r="B201" s="40">
        <v>1.05</v>
      </c>
      <c r="C201" s="40">
        <v>5</v>
      </c>
      <c r="D201" t="s">
        <v>8839</v>
      </c>
      <c r="E201" t="s">
        <v>8403</v>
      </c>
    </row>
    <row r="202" spans="1:5" x14ac:dyDescent="0.3">
      <c r="A202" t="s">
        <v>8566</v>
      </c>
      <c r="B202" s="40">
        <v>4</v>
      </c>
      <c r="C202" s="40">
        <v>8</v>
      </c>
      <c r="D202" t="s">
        <v>8839</v>
      </c>
      <c r="E202" t="s">
        <v>8403</v>
      </c>
    </row>
    <row r="203" spans="1:5" x14ac:dyDescent="0.3">
      <c r="A203" t="s">
        <v>8871</v>
      </c>
      <c r="B203" s="40">
        <v>1.8</v>
      </c>
      <c r="C203" s="40">
        <v>14.15517724803475</v>
      </c>
      <c r="D203" t="s">
        <v>8839</v>
      </c>
      <c r="E203" t="s">
        <v>8403</v>
      </c>
    </row>
    <row r="204" spans="1:5" x14ac:dyDescent="0.3">
      <c r="A204" t="s">
        <v>8439</v>
      </c>
      <c r="B204" s="40">
        <v>2.5</v>
      </c>
      <c r="C204" s="40">
        <v>9.3000000000000007</v>
      </c>
      <c r="D204" t="s">
        <v>8839</v>
      </c>
      <c r="E204" t="s">
        <v>8403</v>
      </c>
    </row>
    <row r="205" spans="1:5" x14ac:dyDescent="0.3">
      <c r="A205" t="s">
        <v>8573</v>
      </c>
      <c r="B205" s="40">
        <v>1.35</v>
      </c>
      <c r="C205" s="40">
        <v>7.625</v>
      </c>
      <c r="D205" t="s">
        <v>8839</v>
      </c>
      <c r="E205" t="s">
        <v>8403</v>
      </c>
    </row>
    <row r="206" spans="1:5" x14ac:dyDescent="0.3">
      <c r="A206" t="s">
        <v>8568</v>
      </c>
      <c r="B206" s="40">
        <v>0.85</v>
      </c>
      <c r="C206" s="40">
        <v>15.5</v>
      </c>
      <c r="D206" t="s">
        <v>8839</v>
      </c>
      <c r="E206" t="s">
        <v>8403</v>
      </c>
    </row>
    <row r="207" spans="1:5" x14ac:dyDescent="0.3">
      <c r="A207" t="s">
        <v>8569</v>
      </c>
      <c r="B207" s="40">
        <v>4.0250000000000004</v>
      </c>
      <c r="C207" s="40">
        <v>7.5</v>
      </c>
      <c r="D207" t="s">
        <v>8839</v>
      </c>
      <c r="E207" t="s">
        <v>8403</v>
      </c>
    </row>
    <row r="208" spans="1:5" x14ac:dyDescent="0.3">
      <c r="A208" t="s">
        <v>8872</v>
      </c>
      <c r="B208" s="40">
        <v>2.5</v>
      </c>
      <c r="C208" s="40">
        <v>9.3000000000000007</v>
      </c>
      <c r="D208" t="s">
        <v>8839</v>
      </c>
      <c r="E208" t="s">
        <v>8403</v>
      </c>
    </row>
    <row r="209" spans="1:5" x14ac:dyDescent="0.3">
      <c r="A209" t="s">
        <v>8577</v>
      </c>
      <c r="B209" s="40">
        <v>6.3250000000000002</v>
      </c>
      <c r="C209" s="40">
        <v>20.5</v>
      </c>
      <c r="D209" t="s">
        <v>8839</v>
      </c>
      <c r="E209" t="s">
        <v>8403</v>
      </c>
    </row>
    <row r="210" spans="1:5" x14ac:dyDescent="0.3">
      <c r="A210" t="s">
        <v>8574</v>
      </c>
      <c r="B210" s="40">
        <v>3.3</v>
      </c>
      <c r="C210" s="40">
        <v>8.3768276139725302</v>
      </c>
      <c r="D210" t="s">
        <v>8839</v>
      </c>
      <c r="E210" t="s">
        <v>8403</v>
      </c>
    </row>
    <row r="211" spans="1:5" x14ac:dyDescent="0.3">
      <c r="A211" t="s">
        <v>8578</v>
      </c>
      <c r="B211" s="40">
        <v>4</v>
      </c>
      <c r="C211" s="40">
        <v>9.2764859562542483</v>
      </c>
      <c r="D211" t="s">
        <v>8839</v>
      </c>
      <c r="E211" t="s">
        <v>8403</v>
      </c>
    </row>
    <row r="212" spans="1:5" x14ac:dyDescent="0.3">
      <c r="A212" t="s">
        <v>8873</v>
      </c>
      <c r="B212" s="40">
        <v>2.5</v>
      </c>
      <c r="C212" s="40">
        <v>9.3000000000000007</v>
      </c>
      <c r="D212" t="s">
        <v>8839</v>
      </c>
      <c r="E212" t="s">
        <v>8403</v>
      </c>
    </row>
    <row r="213" spans="1:5" x14ac:dyDescent="0.3">
      <c r="A213" t="s">
        <v>8874</v>
      </c>
      <c r="B213" s="40">
        <v>1.425</v>
      </c>
      <c r="C213" s="40">
        <v>6.25</v>
      </c>
      <c r="D213" t="s">
        <v>8839</v>
      </c>
      <c r="E213" t="s">
        <v>8403</v>
      </c>
    </row>
    <row r="214" spans="1:5" x14ac:dyDescent="0.3">
      <c r="A214" t="s">
        <v>8579</v>
      </c>
      <c r="B214" s="40">
        <v>1.5</v>
      </c>
      <c r="C214" s="40">
        <v>12.875</v>
      </c>
      <c r="D214" t="s">
        <v>8839</v>
      </c>
      <c r="E214" t="s">
        <v>8403</v>
      </c>
    </row>
    <row r="215" spans="1:5" x14ac:dyDescent="0.3">
      <c r="A215" t="s">
        <v>8875</v>
      </c>
      <c r="B215" s="40">
        <v>1.425</v>
      </c>
      <c r="C215" s="40">
        <v>9.9268442186095331</v>
      </c>
      <c r="D215" t="s">
        <v>8839</v>
      </c>
      <c r="E215" t="s">
        <v>8403</v>
      </c>
    </row>
    <row r="216" spans="1:5" x14ac:dyDescent="0.3">
      <c r="A216" t="s">
        <v>8575</v>
      </c>
      <c r="B216" s="40">
        <v>2.5</v>
      </c>
      <c r="C216" s="40">
        <v>9.9268442186095331</v>
      </c>
      <c r="D216" t="s">
        <v>8839</v>
      </c>
      <c r="E216" t="s">
        <v>8403</v>
      </c>
    </row>
    <row r="217" spans="1:5" x14ac:dyDescent="0.3">
      <c r="A217" t="s">
        <v>8548</v>
      </c>
      <c r="B217" s="40">
        <v>2.5</v>
      </c>
      <c r="C217" s="40">
        <v>14.06431154359962</v>
      </c>
      <c r="D217" t="s">
        <v>8839</v>
      </c>
      <c r="E217" t="s">
        <v>8403</v>
      </c>
    </row>
    <row r="218" spans="1:5" x14ac:dyDescent="0.3">
      <c r="A218" t="s">
        <v>8521</v>
      </c>
      <c r="B218" s="40">
        <v>0.8</v>
      </c>
      <c r="C218" s="40">
        <v>14.15517724803475</v>
      </c>
      <c r="D218" t="s">
        <v>8839</v>
      </c>
      <c r="E218" t="s">
        <v>8403</v>
      </c>
    </row>
    <row r="219" spans="1:5" x14ac:dyDescent="0.3">
      <c r="A219" t="s">
        <v>8876</v>
      </c>
      <c r="B219" s="40">
        <v>2.5</v>
      </c>
      <c r="C219" s="40">
        <v>9.3000000000000007</v>
      </c>
      <c r="D219" t="s">
        <v>8839</v>
      </c>
      <c r="E219" t="s">
        <v>8403</v>
      </c>
    </row>
    <row r="220" spans="1:5" x14ac:dyDescent="0.3">
      <c r="A220" t="s">
        <v>8580</v>
      </c>
      <c r="B220" s="40">
        <v>1.35</v>
      </c>
      <c r="C220" s="40">
        <v>9.2764859562542483</v>
      </c>
      <c r="D220" t="s">
        <v>8839</v>
      </c>
      <c r="E220" t="s">
        <v>8403</v>
      </c>
    </row>
    <row r="221" spans="1:5" x14ac:dyDescent="0.3">
      <c r="A221" t="s">
        <v>8551</v>
      </c>
      <c r="B221" s="40">
        <v>7</v>
      </c>
      <c r="C221" s="40">
        <v>17.806573394988391</v>
      </c>
      <c r="D221" t="s">
        <v>8839</v>
      </c>
      <c r="E221" t="s">
        <v>8403</v>
      </c>
    </row>
    <row r="222" spans="1:5" x14ac:dyDescent="0.3">
      <c r="A222" t="s">
        <v>8581</v>
      </c>
      <c r="B222" s="40">
        <v>0.95</v>
      </c>
      <c r="C222" s="40">
        <v>15.5</v>
      </c>
      <c r="D222" t="s">
        <v>8839</v>
      </c>
      <c r="E222" t="s">
        <v>8403</v>
      </c>
    </row>
    <row r="223" spans="1:5" x14ac:dyDescent="0.3">
      <c r="A223" t="s">
        <v>8552</v>
      </c>
      <c r="B223" s="40">
        <v>1.1000000000000001</v>
      </c>
      <c r="C223" s="40">
        <v>15.5</v>
      </c>
      <c r="D223" t="s">
        <v>8839</v>
      </c>
      <c r="E223" t="s">
        <v>8403</v>
      </c>
    </row>
    <row r="224" spans="1:5" x14ac:dyDescent="0.3">
      <c r="A224" t="s">
        <v>8877</v>
      </c>
      <c r="B224" s="40">
        <v>1.8</v>
      </c>
      <c r="C224" s="40">
        <v>14.15517724803475</v>
      </c>
      <c r="D224" t="s">
        <v>8839</v>
      </c>
      <c r="E224" t="s">
        <v>8403</v>
      </c>
    </row>
    <row r="225" spans="1:5" x14ac:dyDescent="0.3">
      <c r="A225" t="s">
        <v>8878</v>
      </c>
      <c r="B225" s="40">
        <v>1.8</v>
      </c>
      <c r="C225" s="40">
        <v>14.15517724803475</v>
      </c>
      <c r="D225" t="s">
        <v>8839</v>
      </c>
      <c r="E225" t="s">
        <v>8403</v>
      </c>
    </row>
    <row r="226" spans="1:5" x14ac:dyDescent="0.3">
      <c r="A226" t="s">
        <v>8879</v>
      </c>
      <c r="B226" s="40">
        <v>1.8</v>
      </c>
      <c r="C226" s="40">
        <v>14.15517724803475</v>
      </c>
      <c r="D226" t="s">
        <v>8839</v>
      </c>
      <c r="E226" t="s">
        <v>8403</v>
      </c>
    </row>
    <row r="227" spans="1:5" x14ac:dyDescent="0.3">
      <c r="A227" t="s">
        <v>8880</v>
      </c>
      <c r="B227" s="40">
        <v>1.8</v>
      </c>
      <c r="C227" s="40">
        <v>14.15517724803475</v>
      </c>
      <c r="D227" t="s">
        <v>8839</v>
      </c>
      <c r="E227" t="s">
        <v>8403</v>
      </c>
    </row>
    <row r="228" spans="1:5" x14ac:dyDescent="0.3">
      <c r="A228" t="s">
        <v>8881</v>
      </c>
      <c r="B228" s="40">
        <v>1.8</v>
      </c>
      <c r="C228" s="40">
        <v>14.15517724803475</v>
      </c>
      <c r="D228" t="s">
        <v>8839</v>
      </c>
      <c r="E228" t="s">
        <v>8403</v>
      </c>
    </row>
    <row r="229" spans="1:5" x14ac:dyDescent="0.3">
      <c r="A229" t="s">
        <v>8882</v>
      </c>
      <c r="B229" s="40">
        <v>1.425</v>
      </c>
      <c r="C229" s="40">
        <v>0</v>
      </c>
      <c r="D229" t="s">
        <v>8839</v>
      </c>
      <c r="E229" t="s">
        <v>8403</v>
      </c>
    </row>
    <row r="230" spans="1:5" x14ac:dyDescent="0.3">
      <c r="A230" t="s">
        <v>8883</v>
      </c>
      <c r="B230" s="40">
        <v>1.8</v>
      </c>
      <c r="C230" s="40">
        <v>14.15517724803475</v>
      </c>
      <c r="D230" t="s">
        <v>8839</v>
      </c>
      <c r="E230" t="s">
        <v>8403</v>
      </c>
    </row>
    <row r="231" spans="1:5" x14ac:dyDescent="0.3">
      <c r="A231" t="s">
        <v>8884</v>
      </c>
      <c r="B231" s="40">
        <v>1.8</v>
      </c>
      <c r="C231" s="40">
        <v>14.15517724803475</v>
      </c>
      <c r="D231" t="s">
        <v>8839</v>
      </c>
      <c r="E231" t="s">
        <v>8403</v>
      </c>
    </row>
    <row r="232" spans="1:5" x14ac:dyDescent="0.3">
      <c r="A232" t="s">
        <v>8885</v>
      </c>
      <c r="B232" s="40">
        <v>1.8</v>
      </c>
      <c r="C232" s="40">
        <v>14.15517724803475</v>
      </c>
      <c r="D232" t="s">
        <v>8839</v>
      </c>
      <c r="E232" t="s">
        <v>8403</v>
      </c>
    </row>
    <row r="233" spans="1:5" x14ac:dyDescent="0.3">
      <c r="A233" t="s">
        <v>8886</v>
      </c>
      <c r="B233" s="40">
        <v>1.8</v>
      </c>
      <c r="C233" s="40">
        <v>14.15517724803475</v>
      </c>
      <c r="D233" t="s">
        <v>8839</v>
      </c>
      <c r="E233" t="s">
        <v>8403</v>
      </c>
    </row>
    <row r="234" spans="1:5" x14ac:dyDescent="0.3">
      <c r="A234" t="s">
        <v>8536</v>
      </c>
      <c r="B234" s="40">
        <v>1.35</v>
      </c>
      <c r="C234" s="40">
        <v>9.2764859562542483</v>
      </c>
      <c r="D234" t="s">
        <v>8839</v>
      </c>
      <c r="E234" t="s">
        <v>8403</v>
      </c>
    </row>
    <row r="235" spans="1:5" x14ac:dyDescent="0.3">
      <c r="A235" t="s">
        <v>8887</v>
      </c>
      <c r="B235" s="40">
        <v>1.8</v>
      </c>
      <c r="C235" s="40">
        <v>14.15517724803475</v>
      </c>
      <c r="D235" t="s">
        <v>8839</v>
      </c>
      <c r="E235" t="s">
        <v>8403</v>
      </c>
    </row>
    <row r="236" spans="1:5" x14ac:dyDescent="0.3">
      <c r="A236" t="s">
        <v>8888</v>
      </c>
      <c r="B236" s="40">
        <v>1.8</v>
      </c>
      <c r="C236" s="40">
        <v>14.15517724803475</v>
      </c>
      <c r="D236" t="s">
        <v>8839</v>
      </c>
      <c r="E236" t="s">
        <v>8403</v>
      </c>
    </row>
    <row r="237" spans="1:5" x14ac:dyDescent="0.3">
      <c r="A237" s="69" t="s">
        <v>8889</v>
      </c>
      <c r="B237" s="143">
        <v>2.5</v>
      </c>
      <c r="C237" s="143">
        <v>9.3000000000000007</v>
      </c>
      <c r="D237" s="69" t="s">
        <v>8839</v>
      </c>
      <c r="E237" s="69" t="s">
        <v>8403</v>
      </c>
    </row>
    <row r="240" spans="1:5" ht="23.4" x14ac:dyDescent="0.45">
      <c r="A240" s="124" t="s">
        <v>8890</v>
      </c>
    </row>
    <row r="241" spans="1:4" ht="10.95" customHeight="1" x14ac:dyDescent="0.45">
      <c r="A241" s="124"/>
    </row>
    <row r="242" spans="1:4" x14ac:dyDescent="0.3">
      <c r="A242" t="s">
        <v>8891</v>
      </c>
    </row>
    <row r="243" spans="1:4" x14ac:dyDescent="0.3">
      <c r="A243" s="18"/>
    </row>
    <row r="245" spans="1:4" x14ac:dyDescent="0.3">
      <c r="A245" s="223" t="s">
        <v>8393</v>
      </c>
      <c r="B245" s="189" t="s">
        <v>8892</v>
      </c>
      <c r="C245" s="189" t="s">
        <v>8893</v>
      </c>
      <c r="D245" s="223" t="s">
        <v>8398</v>
      </c>
    </row>
    <row r="246" spans="1:4" x14ac:dyDescent="0.3">
      <c r="A246" t="s">
        <v>8838</v>
      </c>
      <c r="B246" s="119">
        <v>1</v>
      </c>
      <c r="C246" s="119">
        <v>0</v>
      </c>
      <c r="D246">
        <v>2010</v>
      </c>
    </row>
    <row r="247" spans="1:4" x14ac:dyDescent="0.3">
      <c r="A247" t="s">
        <v>8401</v>
      </c>
      <c r="B247" s="119">
        <v>1</v>
      </c>
      <c r="C247" s="119">
        <v>0</v>
      </c>
      <c r="D247">
        <v>2010</v>
      </c>
    </row>
    <row r="248" spans="1:4" x14ac:dyDescent="0.3">
      <c r="A248" t="s">
        <v>8407</v>
      </c>
      <c r="B248" s="119">
        <v>1</v>
      </c>
      <c r="C248" s="119">
        <v>0</v>
      </c>
      <c r="D248">
        <v>2010</v>
      </c>
    </row>
    <row r="249" spans="1:4" x14ac:dyDescent="0.3">
      <c r="A249" t="s">
        <v>8840</v>
      </c>
      <c r="B249" s="119">
        <v>1</v>
      </c>
      <c r="C249" s="119">
        <v>0</v>
      </c>
      <c r="D249">
        <v>2010</v>
      </c>
    </row>
    <row r="250" spans="1:4" x14ac:dyDescent="0.3">
      <c r="A250" t="s">
        <v>8404</v>
      </c>
      <c r="B250" s="119">
        <v>0.97548946507970691</v>
      </c>
      <c r="C250" s="119">
        <v>2.451053492029312E-2</v>
      </c>
      <c r="D250">
        <v>2010</v>
      </c>
    </row>
    <row r="251" spans="1:4" x14ac:dyDescent="0.3">
      <c r="A251" t="s">
        <v>8406</v>
      </c>
      <c r="B251" s="119">
        <v>1</v>
      </c>
      <c r="C251" s="119">
        <v>0</v>
      </c>
      <c r="D251">
        <v>2010</v>
      </c>
    </row>
    <row r="252" spans="1:4" x14ac:dyDescent="0.3">
      <c r="A252" t="s">
        <v>8564</v>
      </c>
      <c r="B252" s="119">
        <v>1</v>
      </c>
      <c r="C252" s="119">
        <v>0</v>
      </c>
      <c r="D252">
        <v>2010</v>
      </c>
    </row>
    <row r="253" spans="1:4" x14ac:dyDescent="0.3">
      <c r="A253" t="s">
        <v>8410</v>
      </c>
      <c r="B253" s="119">
        <v>0.95106771770641929</v>
      </c>
      <c r="C253" s="119">
        <v>4.8932282293580702E-2</v>
      </c>
      <c r="D253">
        <v>2010</v>
      </c>
    </row>
    <row r="254" spans="1:4" x14ac:dyDescent="0.3">
      <c r="A254" t="s">
        <v>8416</v>
      </c>
      <c r="B254" s="119">
        <v>0.99935152181411835</v>
      </c>
      <c r="C254" s="119">
        <v>6.4847818588165552E-4</v>
      </c>
      <c r="D254">
        <v>2010</v>
      </c>
    </row>
    <row r="255" spans="1:4" x14ac:dyDescent="0.3">
      <c r="A255" t="s">
        <v>8841</v>
      </c>
      <c r="B255" s="119">
        <v>1</v>
      </c>
      <c r="C255" s="119">
        <v>0</v>
      </c>
      <c r="D255">
        <v>2010</v>
      </c>
    </row>
    <row r="256" spans="1:4" x14ac:dyDescent="0.3">
      <c r="A256" t="s">
        <v>8408</v>
      </c>
      <c r="B256" s="119">
        <v>1</v>
      </c>
      <c r="C256" s="119">
        <v>0</v>
      </c>
      <c r="D256">
        <v>2010</v>
      </c>
    </row>
    <row r="257" spans="1:4" x14ac:dyDescent="0.3">
      <c r="A257" t="s">
        <v>8411</v>
      </c>
      <c r="B257" s="119">
        <v>0.97952922742784865</v>
      </c>
      <c r="C257" s="119">
        <v>2.0470772572151439E-2</v>
      </c>
      <c r="D257">
        <v>2010</v>
      </c>
    </row>
    <row r="258" spans="1:4" x14ac:dyDescent="0.3">
      <c r="A258" t="s">
        <v>8409</v>
      </c>
      <c r="B258" s="119">
        <v>0.99995554217717653</v>
      </c>
      <c r="C258" s="119">
        <v>4.4457822823377221E-5</v>
      </c>
      <c r="D258">
        <v>2010</v>
      </c>
    </row>
    <row r="259" spans="1:4" x14ac:dyDescent="0.3">
      <c r="A259" t="s">
        <v>8429</v>
      </c>
      <c r="B259" s="119">
        <v>1</v>
      </c>
      <c r="C259" s="119">
        <v>0</v>
      </c>
      <c r="D259">
        <v>2010</v>
      </c>
    </row>
    <row r="260" spans="1:4" x14ac:dyDescent="0.3">
      <c r="A260" t="s">
        <v>8449</v>
      </c>
      <c r="B260" s="119">
        <v>1</v>
      </c>
      <c r="C260" s="119">
        <v>0</v>
      </c>
      <c r="D260">
        <v>2010</v>
      </c>
    </row>
    <row r="261" spans="1:4" x14ac:dyDescent="0.3">
      <c r="A261" t="s">
        <v>8842</v>
      </c>
      <c r="B261" s="119">
        <v>1</v>
      </c>
      <c r="C261" s="119">
        <v>0</v>
      </c>
      <c r="D261">
        <v>2010</v>
      </c>
    </row>
    <row r="262" spans="1:4" x14ac:dyDescent="0.3">
      <c r="A262" t="s">
        <v>8576</v>
      </c>
      <c r="B262" s="119">
        <v>1</v>
      </c>
      <c r="C262" s="119">
        <v>0</v>
      </c>
      <c r="D262">
        <v>2010</v>
      </c>
    </row>
    <row r="263" spans="1:4" x14ac:dyDescent="0.3">
      <c r="A263" t="s">
        <v>8415</v>
      </c>
      <c r="B263" s="119">
        <v>0.99906458748622928</v>
      </c>
      <c r="C263" s="119">
        <v>9.3541251377067406E-4</v>
      </c>
      <c r="D263">
        <v>2010</v>
      </c>
    </row>
    <row r="264" spans="1:4" x14ac:dyDescent="0.3">
      <c r="A264" t="s">
        <v>8414</v>
      </c>
      <c r="B264" s="119">
        <v>1</v>
      </c>
      <c r="C264" s="119">
        <v>0</v>
      </c>
      <c r="D264">
        <v>2010</v>
      </c>
    </row>
    <row r="265" spans="1:4" x14ac:dyDescent="0.3">
      <c r="A265" t="s">
        <v>8413</v>
      </c>
      <c r="B265" s="119">
        <v>1</v>
      </c>
      <c r="C265" s="119">
        <v>0</v>
      </c>
      <c r="D265">
        <v>2010</v>
      </c>
    </row>
    <row r="266" spans="1:4" x14ac:dyDescent="0.3">
      <c r="A266" t="s">
        <v>8421</v>
      </c>
      <c r="B266" s="119">
        <v>0.95496623939219094</v>
      </c>
      <c r="C266" s="119">
        <v>4.5033760607809052E-2</v>
      </c>
      <c r="D266">
        <v>2010</v>
      </c>
    </row>
    <row r="267" spans="1:4" x14ac:dyDescent="0.3">
      <c r="A267" t="s">
        <v>8843</v>
      </c>
      <c r="B267" s="119">
        <v>1</v>
      </c>
      <c r="C267" s="119">
        <v>0</v>
      </c>
      <c r="D267">
        <v>2010</v>
      </c>
    </row>
    <row r="268" spans="1:4" x14ac:dyDescent="0.3">
      <c r="A268" t="s">
        <v>8430</v>
      </c>
      <c r="B268" s="119">
        <v>0.98820105125290347</v>
      </c>
      <c r="C268" s="119">
        <v>1.17989487470966E-2</v>
      </c>
      <c r="D268">
        <v>2010</v>
      </c>
    </row>
    <row r="269" spans="1:4" x14ac:dyDescent="0.3">
      <c r="A269" t="s">
        <v>8424</v>
      </c>
      <c r="B269" s="119">
        <v>0.99997090716615544</v>
      </c>
      <c r="C269" s="119">
        <v>2.9092833844532141E-5</v>
      </c>
      <c r="D269">
        <v>2010</v>
      </c>
    </row>
    <row r="270" spans="1:4" x14ac:dyDescent="0.3">
      <c r="A270" t="s">
        <v>8844</v>
      </c>
      <c r="B270" s="119">
        <v>1</v>
      </c>
      <c r="C270" s="119">
        <v>0</v>
      </c>
      <c r="D270">
        <v>2010</v>
      </c>
    </row>
    <row r="271" spans="1:4" x14ac:dyDescent="0.3">
      <c r="A271" t="s">
        <v>8420</v>
      </c>
      <c r="B271" s="119">
        <v>1</v>
      </c>
      <c r="C271" s="119">
        <v>0</v>
      </c>
      <c r="D271">
        <v>2010</v>
      </c>
    </row>
    <row r="272" spans="1:4" x14ac:dyDescent="0.3">
      <c r="A272" t="s">
        <v>8423</v>
      </c>
      <c r="B272" s="119">
        <v>0.95051056005451184</v>
      </c>
      <c r="C272" s="119">
        <v>4.9489439945488052E-2</v>
      </c>
      <c r="D272">
        <v>2010</v>
      </c>
    </row>
    <row r="273" spans="1:4" x14ac:dyDescent="0.3">
      <c r="A273" t="s">
        <v>8417</v>
      </c>
      <c r="B273" s="119">
        <v>1</v>
      </c>
      <c r="C273" s="119">
        <v>0</v>
      </c>
      <c r="D273">
        <v>2010</v>
      </c>
    </row>
    <row r="274" spans="1:4" x14ac:dyDescent="0.3">
      <c r="A274" t="s">
        <v>8426</v>
      </c>
      <c r="B274" s="119">
        <v>1</v>
      </c>
      <c r="C274" s="119">
        <v>0</v>
      </c>
      <c r="D274">
        <v>2010</v>
      </c>
    </row>
    <row r="275" spans="1:4" x14ac:dyDescent="0.3">
      <c r="A275" t="s">
        <v>8419</v>
      </c>
      <c r="B275" s="119">
        <v>0.99980404879913765</v>
      </c>
      <c r="C275" s="119">
        <v>1.9595120086227791E-4</v>
      </c>
      <c r="D275">
        <v>2010</v>
      </c>
    </row>
    <row r="276" spans="1:4" x14ac:dyDescent="0.3">
      <c r="A276" t="s">
        <v>8422</v>
      </c>
      <c r="B276" s="119">
        <v>1</v>
      </c>
      <c r="C276" s="119">
        <v>0</v>
      </c>
      <c r="D276">
        <v>2010</v>
      </c>
    </row>
    <row r="277" spans="1:4" x14ac:dyDescent="0.3">
      <c r="A277" t="s">
        <v>8434</v>
      </c>
      <c r="B277" s="119">
        <v>1</v>
      </c>
      <c r="C277" s="119">
        <v>0</v>
      </c>
      <c r="D277">
        <v>2010</v>
      </c>
    </row>
    <row r="278" spans="1:4" x14ac:dyDescent="0.3">
      <c r="A278" t="s">
        <v>8433</v>
      </c>
      <c r="B278" s="119">
        <v>1</v>
      </c>
      <c r="C278" s="119">
        <v>0</v>
      </c>
      <c r="D278">
        <v>2010</v>
      </c>
    </row>
    <row r="279" spans="1:4" x14ac:dyDescent="0.3">
      <c r="A279" t="s">
        <v>8558</v>
      </c>
      <c r="B279" s="119">
        <v>0.9989897944046896</v>
      </c>
      <c r="C279" s="119">
        <v>1.0102055953103491E-3</v>
      </c>
      <c r="D279">
        <v>2010</v>
      </c>
    </row>
    <row r="280" spans="1:4" x14ac:dyDescent="0.3">
      <c r="A280" t="s">
        <v>8437</v>
      </c>
      <c r="B280" s="119">
        <v>0.93979851009392901</v>
      </c>
      <c r="C280" s="119">
        <v>6.0201489906071062E-2</v>
      </c>
      <c r="D280">
        <v>2010</v>
      </c>
    </row>
    <row r="281" spans="1:4" x14ac:dyDescent="0.3">
      <c r="A281" t="s">
        <v>8438</v>
      </c>
      <c r="B281" s="119">
        <v>0.92684158558289065</v>
      </c>
      <c r="C281" s="119">
        <v>7.3158414417109352E-2</v>
      </c>
      <c r="D281">
        <v>2010</v>
      </c>
    </row>
    <row r="282" spans="1:4" x14ac:dyDescent="0.3">
      <c r="A282" t="s">
        <v>8486</v>
      </c>
      <c r="B282" s="119">
        <v>0.99470258571478098</v>
      </c>
      <c r="C282" s="119">
        <v>5.2974142852189312E-3</v>
      </c>
      <c r="D282">
        <v>2010</v>
      </c>
    </row>
    <row r="283" spans="1:4" x14ac:dyDescent="0.3">
      <c r="A283" t="s">
        <v>8432</v>
      </c>
      <c r="B283" s="119">
        <v>0.98910603173321987</v>
      </c>
      <c r="C283" s="119">
        <v>1.089396826678017E-2</v>
      </c>
      <c r="D283">
        <v>2010</v>
      </c>
    </row>
    <row r="284" spans="1:4" x14ac:dyDescent="0.3">
      <c r="A284" t="s">
        <v>8443</v>
      </c>
      <c r="B284" s="119">
        <v>0.99398071944835908</v>
      </c>
      <c r="C284" s="119">
        <v>6.0192805516410142E-3</v>
      </c>
      <c r="D284">
        <v>2010</v>
      </c>
    </row>
    <row r="285" spans="1:4" x14ac:dyDescent="0.3">
      <c r="A285" t="s">
        <v>8442</v>
      </c>
      <c r="B285" s="119">
        <v>1</v>
      </c>
      <c r="C285" s="119">
        <v>0</v>
      </c>
      <c r="D285">
        <v>2010</v>
      </c>
    </row>
    <row r="286" spans="1:4" x14ac:dyDescent="0.3">
      <c r="A286" t="s">
        <v>8440</v>
      </c>
      <c r="B286" s="119">
        <v>0.97257700834682126</v>
      </c>
      <c r="C286" s="119">
        <v>2.7422991653178689E-2</v>
      </c>
      <c r="D286">
        <v>2010</v>
      </c>
    </row>
    <row r="287" spans="1:4" x14ac:dyDescent="0.3">
      <c r="A287" t="s">
        <v>8441</v>
      </c>
      <c r="B287" s="119">
        <v>1</v>
      </c>
      <c r="C287" s="119">
        <v>0</v>
      </c>
      <c r="D287">
        <v>2010</v>
      </c>
    </row>
    <row r="288" spans="1:4" x14ac:dyDescent="0.3">
      <c r="A288" t="s">
        <v>8845</v>
      </c>
      <c r="B288" s="119">
        <v>1</v>
      </c>
      <c r="C288" s="119">
        <v>0</v>
      </c>
      <c r="D288">
        <v>2010</v>
      </c>
    </row>
    <row r="289" spans="1:4" x14ac:dyDescent="0.3">
      <c r="A289" t="s">
        <v>8444</v>
      </c>
      <c r="B289" s="119">
        <v>0.85982290213207513</v>
      </c>
      <c r="C289" s="119">
        <v>0.1401770978679249</v>
      </c>
      <c r="D289">
        <v>2010</v>
      </c>
    </row>
    <row r="290" spans="1:4" x14ac:dyDescent="0.3">
      <c r="A290" t="s">
        <v>8446</v>
      </c>
      <c r="B290" s="119">
        <v>1</v>
      </c>
      <c r="C290" s="119">
        <v>0</v>
      </c>
      <c r="D290">
        <v>2010</v>
      </c>
    </row>
    <row r="291" spans="1:4" x14ac:dyDescent="0.3">
      <c r="A291" t="s">
        <v>8846</v>
      </c>
      <c r="B291" s="119">
        <v>1</v>
      </c>
      <c r="C291" s="119">
        <v>0</v>
      </c>
      <c r="D291">
        <v>2010</v>
      </c>
    </row>
    <row r="292" spans="1:4" x14ac:dyDescent="0.3">
      <c r="A292" t="s">
        <v>8847</v>
      </c>
      <c r="B292" s="119">
        <v>1</v>
      </c>
      <c r="C292" s="119">
        <v>0</v>
      </c>
      <c r="D292">
        <v>2010</v>
      </c>
    </row>
    <row r="293" spans="1:4" x14ac:dyDescent="0.3">
      <c r="A293" t="s">
        <v>8463</v>
      </c>
      <c r="B293" s="119">
        <v>1</v>
      </c>
      <c r="C293" s="119">
        <v>0</v>
      </c>
      <c r="D293">
        <v>2010</v>
      </c>
    </row>
    <row r="294" spans="1:4" x14ac:dyDescent="0.3">
      <c r="A294" t="s">
        <v>8451</v>
      </c>
      <c r="B294" s="119">
        <v>1</v>
      </c>
      <c r="C294" s="119">
        <v>0</v>
      </c>
      <c r="D294">
        <v>2010</v>
      </c>
    </row>
    <row r="295" spans="1:4" x14ac:dyDescent="0.3">
      <c r="A295" t="s">
        <v>8452</v>
      </c>
      <c r="B295" s="119">
        <v>1</v>
      </c>
      <c r="C295" s="119">
        <v>0</v>
      </c>
      <c r="D295">
        <v>2010</v>
      </c>
    </row>
    <row r="296" spans="1:4" x14ac:dyDescent="0.3">
      <c r="A296" t="s">
        <v>8405</v>
      </c>
      <c r="B296" s="119">
        <v>1</v>
      </c>
      <c r="C296" s="119">
        <v>0</v>
      </c>
      <c r="D296">
        <v>2010</v>
      </c>
    </row>
    <row r="297" spans="1:4" x14ac:dyDescent="0.3">
      <c r="A297" t="s">
        <v>8453</v>
      </c>
      <c r="B297" s="119">
        <v>0.97863191979962816</v>
      </c>
      <c r="C297" s="119">
        <v>2.1368080200371769E-2</v>
      </c>
      <c r="D297">
        <v>2010</v>
      </c>
    </row>
    <row r="298" spans="1:4" x14ac:dyDescent="0.3">
      <c r="A298" t="s">
        <v>8571</v>
      </c>
      <c r="B298" s="119">
        <v>1</v>
      </c>
      <c r="C298" s="119">
        <v>0</v>
      </c>
      <c r="D298">
        <v>2010</v>
      </c>
    </row>
    <row r="299" spans="1:4" x14ac:dyDescent="0.3">
      <c r="A299" t="s">
        <v>8457</v>
      </c>
      <c r="B299" s="119">
        <v>1</v>
      </c>
      <c r="C299" s="119">
        <v>0</v>
      </c>
      <c r="D299">
        <v>2010</v>
      </c>
    </row>
    <row r="300" spans="1:4" x14ac:dyDescent="0.3">
      <c r="A300" t="s">
        <v>8554</v>
      </c>
      <c r="B300" s="119">
        <v>1</v>
      </c>
      <c r="C300" s="119">
        <v>0</v>
      </c>
      <c r="D300">
        <v>2010</v>
      </c>
    </row>
    <row r="301" spans="1:4" x14ac:dyDescent="0.3">
      <c r="A301" t="s">
        <v>8456</v>
      </c>
      <c r="B301" s="119">
        <v>1</v>
      </c>
      <c r="C301" s="119">
        <v>0</v>
      </c>
      <c r="D301">
        <v>2010</v>
      </c>
    </row>
    <row r="302" spans="1:4" x14ac:dyDescent="0.3">
      <c r="A302" t="s">
        <v>8459</v>
      </c>
      <c r="B302" s="119">
        <v>1</v>
      </c>
      <c r="C302" s="119">
        <v>0</v>
      </c>
      <c r="D302">
        <v>2010</v>
      </c>
    </row>
    <row r="303" spans="1:4" x14ac:dyDescent="0.3">
      <c r="A303" t="s">
        <v>8848</v>
      </c>
      <c r="B303" s="119">
        <v>1</v>
      </c>
      <c r="C303" s="119">
        <v>0</v>
      </c>
      <c r="D303">
        <v>2010</v>
      </c>
    </row>
    <row r="304" spans="1:4" x14ac:dyDescent="0.3">
      <c r="A304" t="s">
        <v>8849</v>
      </c>
      <c r="B304" s="119">
        <v>1</v>
      </c>
      <c r="C304" s="119">
        <v>0</v>
      </c>
      <c r="D304">
        <v>2010</v>
      </c>
    </row>
    <row r="305" spans="1:4" x14ac:dyDescent="0.3">
      <c r="A305" t="s">
        <v>8850</v>
      </c>
      <c r="B305" s="119">
        <v>1</v>
      </c>
      <c r="C305" s="119">
        <v>0</v>
      </c>
      <c r="D305">
        <v>2010</v>
      </c>
    </row>
    <row r="306" spans="1:4" x14ac:dyDescent="0.3">
      <c r="A306" t="s">
        <v>8464</v>
      </c>
      <c r="B306" s="119">
        <v>0.998097098261019</v>
      </c>
      <c r="C306" s="119">
        <v>1.9029017389808739E-3</v>
      </c>
      <c r="D306">
        <v>2010</v>
      </c>
    </row>
    <row r="307" spans="1:4" x14ac:dyDescent="0.3">
      <c r="A307" t="s">
        <v>8465</v>
      </c>
      <c r="B307" s="119">
        <v>0.9968170983688136</v>
      </c>
      <c r="C307" s="119">
        <v>3.182901631186414E-3</v>
      </c>
      <c r="D307">
        <v>2010</v>
      </c>
    </row>
    <row r="308" spans="1:4" x14ac:dyDescent="0.3">
      <c r="A308" t="s">
        <v>8468</v>
      </c>
      <c r="B308" s="119">
        <v>0.99515760316251045</v>
      </c>
      <c r="C308" s="119">
        <v>4.8423968374894343E-3</v>
      </c>
      <c r="D308">
        <v>2010</v>
      </c>
    </row>
    <row r="309" spans="1:4" x14ac:dyDescent="0.3">
      <c r="A309" t="s">
        <v>8851</v>
      </c>
      <c r="B309" s="119">
        <v>1</v>
      </c>
      <c r="C309" s="119">
        <v>0</v>
      </c>
      <c r="D309">
        <v>2010</v>
      </c>
    </row>
    <row r="310" spans="1:4" x14ac:dyDescent="0.3">
      <c r="A310" t="s">
        <v>8473</v>
      </c>
      <c r="B310" s="119">
        <v>1</v>
      </c>
      <c r="C310" s="119">
        <v>0</v>
      </c>
      <c r="D310">
        <v>2010</v>
      </c>
    </row>
    <row r="311" spans="1:4" x14ac:dyDescent="0.3">
      <c r="A311" t="s">
        <v>8471</v>
      </c>
      <c r="B311" s="119">
        <v>1</v>
      </c>
      <c r="C311" s="119">
        <v>0</v>
      </c>
      <c r="D311">
        <v>2010</v>
      </c>
    </row>
    <row r="312" spans="1:4" x14ac:dyDescent="0.3">
      <c r="A312" t="s">
        <v>8466</v>
      </c>
      <c r="B312" s="119">
        <v>1</v>
      </c>
      <c r="C312" s="119">
        <v>0</v>
      </c>
      <c r="D312">
        <v>2010</v>
      </c>
    </row>
    <row r="313" spans="1:4" x14ac:dyDescent="0.3">
      <c r="A313" t="s">
        <v>8535</v>
      </c>
      <c r="B313" s="119">
        <v>1</v>
      </c>
      <c r="C313" s="119">
        <v>0</v>
      </c>
      <c r="D313">
        <v>2010</v>
      </c>
    </row>
    <row r="314" spans="1:4" x14ac:dyDescent="0.3">
      <c r="A314" t="s">
        <v>8455</v>
      </c>
      <c r="B314" s="119">
        <v>1</v>
      </c>
      <c r="C314" s="119">
        <v>0</v>
      </c>
      <c r="D314">
        <v>2010</v>
      </c>
    </row>
    <row r="315" spans="1:4" x14ac:dyDescent="0.3">
      <c r="A315" t="s">
        <v>8470</v>
      </c>
      <c r="B315" s="119">
        <v>1</v>
      </c>
      <c r="C315" s="119">
        <v>0</v>
      </c>
      <c r="D315">
        <v>2010</v>
      </c>
    </row>
    <row r="316" spans="1:4" x14ac:dyDescent="0.3">
      <c r="A316" t="s">
        <v>8852</v>
      </c>
      <c r="B316" s="119">
        <v>1</v>
      </c>
      <c r="C316" s="119">
        <v>0</v>
      </c>
      <c r="D316">
        <v>2010</v>
      </c>
    </row>
    <row r="317" spans="1:4" x14ac:dyDescent="0.3">
      <c r="A317" t="s">
        <v>8472</v>
      </c>
      <c r="B317" s="119">
        <v>0.92663578760931187</v>
      </c>
      <c r="C317" s="119">
        <v>7.3364212390688133E-2</v>
      </c>
      <c r="D317">
        <v>2010</v>
      </c>
    </row>
    <row r="318" spans="1:4" x14ac:dyDescent="0.3">
      <c r="A318" t="s">
        <v>8462</v>
      </c>
      <c r="B318" s="119">
        <v>1</v>
      </c>
      <c r="C318" s="119">
        <v>0</v>
      </c>
      <c r="D318">
        <v>2010</v>
      </c>
    </row>
    <row r="319" spans="1:4" x14ac:dyDescent="0.3">
      <c r="A319" t="s">
        <v>8474</v>
      </c>
      <c r="B319" s="119">
        <v>1</v>
      </c>
      <c r="C319" s="119">
        <v>0</v>
      </c>
      <c r="D319">
        <v>2010</v>
      </c>
    </row>
    <row r="320" spans="1:4" x14ac:dyDescent="0.3">
      <c r="A320" t="s">
        <v>8690</v>
      </c>
      <c r="B320" s="119">
        <v>0.99999061557490332</v>
      </c>
      <c r="C320" s="119">
        <v>9.3844250967866224E-6</v>
      </c>
      <c r="D320">
        <v>2010</v>
      </c>
    </row>
    <row r="321" spans="1:4" x14ac:dyDescent="0.3">
      <c r="A321" t="s">
        <v>8476</v>
      </c>
      <c r="B321" s="119">
        <v>0.8401732967173442</v>
      </c>
      <c r="C321" s="119">
        <v>0.15982670328265591</v>
      </c>
      <c r="D321">
        <v>2010</v>
      </c>
    </row>
    <row r="322" spans="1:4" x14ac:dyDescent="0.3">
      <c r="A322" t="s">
        <v>8475</v>
      </c>
      <c r="B322" s="119">
        <v>1</v>
      </c>
      <c r="C322" s="119">
        <v>0</v>
      </c>
      <c r="D322">
        <v>2010</v>
      </c>
    </row>
    <row r="323" spans="1:4" x14ac:dyDescent="0.3">
      <c r="A323" t="s">
        <v>8480</v>
      </c>
      <c r="B323" s="119">
        <v>0.35887684834656358</v>
      </c>
      <c r="C323" s="119">
        <v>0.64112315165343647</v>
      </c>
      <c r="D323">
        <v>2010</v>
      </c>
    </row>
    <row r="324" spans="1:4" x14ac:dyDescent="0.3">
      <c r="A324" t="s">
        <v>8479</v>
      </c>
      <c r="B324" s="119">
        <v>0.83550747145366389</v>
      </c>
      <c r="C324" s="119">
        <v>0.16449252854633609</v>
      </c>
      <c r="D324">
        <v>2010</v>
      </c>
    </row>
    <row r="325" spans="1:4" x14ac:dyDescent="0.3">
      <c r="A325" t="s">
        <v>8481</v>
      </c>
      <c r="B325" s="119">
        <v>1</v>
      </c>
      <c r="C325" s="119">
        <v>0</v>
      </c>
      <c r="D325">
        <v>2010</v>
      </c>
    </row>
    <row r="326" spans="1:4" x14ac:dyDescent="0.3">
      <c r="A326" t="s">
        <v>8482</v>
      </c>
      <c r="B326" s="119">
        <v>0.99982142278165531</v>
      </c>
      <c r="C326" s="119">
        <v>1.78577218344602E-4</v>
      </c>
      <c r="D326">
        <v>2010</v>
      </c>
    </row>
    <row r="327" spans="1:4" x14ac:dyDescent="0.3">
      <c r="A327" t="s">
        <v>8478</v>
      </c>
      <c r="B327" s="119">
        <v>0.99999900554608667</v>
      </c>
      <c r="C327" s="119">
        <v>9.9445391334492915E-7</v>
      </c>
      <c r="D327">
        <v>2010</v>
      </c>
    </row>
    <row r="328" spans="1:4" x14ac:dyDescent="0.3">
      <c r="A328" t="s">
        <v>8484</v>
      </c>
      <c r="B328" s="119">
        <v>1</v>
      </c>
      <c r="C328" s="119">
        <v>0</v>
      </c>
      <c r="D328">
        <v>2010</v>
      </c>
    </row>
    <row r="329" spans="1:4" x14ac:dyDescent="0.3">
      <c r="A329" t="s">
        <v>8487</v>
      </c>
      <c r="B329" s="119">
        <v>1</v>
      </c>
      <c r="C329" s="119">
        <v>0</v>
      </c>
      <c r="D329">
        <v>2010</v>
      </c>
    </row>
    <row r="330" spans="1:4" x14ac:dyDescent="0.3">
      <c r="A330" t="s">
        <v>8490</v>
      </c>
      <c r="B330" s="119">
        <v>1</v>
      </c>
      <c r="C330" s="119">
        <v>0</v>
      </c>
      <c r="D330">
        <v>2010</v>
      </c>
    </row>
    <row r="331" spans="1:4" x14ac:dyDescent="0.3">
      <c r="A331" t="s">
        <v>8488</v>
      </c>
      <c r="B331" s="119">
        <v>0.4848373166321655</v>
      </c>
      <c r="C331" s="119">
        <v>0.51516268336783455</v>
      </c>
      <c r="D331">
        <v>2010</v>
      </c>
    </row>
    <row r="332" spans="1:4" x14ac:dyDescent="0.3">
      <c r="A332" t="s">
        <v>8489</v>
      </c>
      <c r="B332" s="119">
        <v>1</v>
      </c>
      <c r="C332" s="119">
        <v>0</v>
      </c>
      <c r="D332">
        <v>2010</v>
      </c>
    </row>
    <row r="333" spans="1:4" x14ac:dyDescent="0.3">
      <c r="A333" t="s">
        <v>8491</v>
      </c>
      <c r="B333" s="119">
        <v>0.98870740573783933</v>
      </c>
      <c r="C333" s="119">
        <v>1.1292594262160749E-2</v>
      </c>
      <c r="D333">
        <v>2010</v>
      </c>
    </row>
    <row r="334" spans="1:4" x14ac:dyDescent="0.3">
      <c r="A334" t="s">
        <v>8494</v>
      </c>
      <c r="B334" s="119">
        <v>1</v>
      </c>
      <c r="C334" s="119">
        <v>0</v>
      </c>
      <c r="D334">
        <v>2010</v>
      </c>
    </row>
    <row r="335" spans="1:4" x14ac:dyDescent="0.3">
      <c r="A335" t="s">
        <v>8431</v>
      </c>
      <c r="B335" s="119">
        <v>0.67127476104928741</v>
      </c>
      <c r="C335" s="119">
        <v>0.32872523895071248</v>
      </c>
      <c r="D335">
        <v>2010</v>
      </c>
    </row>
    <row r="336" spans="1:4" x14ac:dyDescent="0.3">
      <c r="A336" t="s">
        <v>8853</v>
      </c>
      <c r="B336" s="119">
        <v>1</v>
      </c>
      <c r="C336" s="119">
        <v>0</v>
      </c>
      <c r="D336">
        <v>2010</v>
      </c>
    </row>
    <row r="337" spans="1:4" x14ac:dyDescent="0.3">
      <c r="A337" t="s">
        <v>8542</v>
      </c>
      <c r="B337" s="119">
        <v>1</v>
      </c>
      <c r="C337" s="119">
        <v>0</v>
      </c>
      <c r="D337">
        <v>2010</v>
      </c>
    </row>
    <row r="338" spans="1:4" x14ac:dyDescent="0.3">
      <c r="A338" t="s">
        <v>8492</v>
      </c>
      <c r="B338" s="119">
        <v>0.79796670261344904</v>
      </c>
      <c r="C338" s="119">
        <v>0.20203329738655099</v>
      </c>
      <c r="D338">
        <v>2010</v>
      </c>
    </row>
    <row r="339" spans="1:4" x14ac:dyDescent="0.3">
      <c r="A339" t="s">
        <v>8493</v>
      </c>
      <c r="B339" s="119">
        <v>1</v>
      </c>
      <c r="C339" s="119">
        <v>0</v>
      </c>
      <c r="D339">
        <v>2010</v>
      </c>
    </row>
    <row r="340" spans="1:4" x14ac:dyDescent="0.3">
      <c r="A340" t="s">
        <v>8495</v>
      </c>
      <c r="B340" s="119">
        <v>0.99998857610949676</v>
      </c>
      <c r="C340" s="119">
        <v>1.142389050325758E-5</v>
      </c>
      <c r="D340">
        <v>2010</v>
      </c>
    </row>
    <row r="341" spans="1:4" x14ac:dyDescent="0.3">
      <c r="A341" t="s">
        <v>8496</v>
      </c>
      <c r="B341" s="119">
        <v>1</v>
      </c>
      <c r="C341" s="119">
        <v>0</v>
      </c>
      <c r="D341">
        <v>2010</v>
      </c>
    </row>
    <row r="342" spans="1:4" x14ac:dyDescent="0.3">
      <c r="A342" t="s">
        <v>8499</v>
      </c>
      <c r="B342" s="119">
        <v>0.92448367911311968</v>
      </c>
      <c r="C342" s="119">
        <v>7.5516320886880414E-2</v>
      </c>
      <c r="D342">
        <v>2010</v>
      </c>
    </row>
    <row r="343" spans="1:4" x14ac:dyDescent="0.3">
      <c r="A343" t="s">
        <v>8500</v>
      </c>
      <c r="B343" s="119">
        <v>1</v>
      </c>
      <c r="C343" s="119">
        <v>0</v>
      </c>
      <c r="D343">
        <v>2010</v>
      </c>
    </row>
    <row r="344" spans="1:4" x14ac:dyDescent="0.3">
      <c r="A344" t="s">
        <v>8543</v>
      </c>
      <c r="B344" s="119">
        <v>1</v>
      </c>
      <c r="C344" s="119">
        <v>0</v>
      </c>
      <c r="D344">
        <v>2010</v>
      </c>
    </row>
    <row r="345" spans="1:4" x14ac:dyDescent="0.3">
      <c r="A345" t="s">
        <v>8501</v>
      </c>
      <c r="B345" s="119">
        <v>0.99902041315523449</v>
      </c>
      <c r="C345" s="119">
        <v>9.7958684476546045E-4</v>
      </c>
      <c r="D345">
        <v>2010</v>
      </c>
    </row>
    <row r="346" spans="1:4" x14ac:dyDescent="0.3">
      <c r="A346" t="s">
        <v>8435</v>
      </c>
      <c r="B346" s="119">
        <v>0.99519384486769302</v>
      </c>
      <c r="C346" s="119">
        <v>4.8061551323068464E-3</v>
      </c>
      <c r="D346">
        <v>2010</v>
      </c>
    </row>
    <row r="347" spans="1:4" x14ac:dyDescent="0.3">
      <c r="A347" t="s">
        <v>8497</v>
      </c>
      <c r="B347" s="119">
        <v>0.99996996116886683</v>
      </c>
      <c r="C347" s="119">
        <v>3.0038831133100639E-5</v>
      </c>
      <c r="D347">
        <v>2010</v>
      </c>
    </row>
    <row r="348" spans="1:4" x14ac:dyDescent="0.3">
      <c r="A348" t="s">
        <v>8854</v>
      </c>
      <c r="B348" s="119">
        <v>1</v>
      </c>
      <c r="C348" s="119">
        <v>0</v>
      </c>
      <c r="D348">
        <v>2010</v>
      </c>
    </row>
    <row r="349" spans="1:4" x14ac:dyDescent="0.3">
      <c r="A349" t="s">
        <v>8514</v>
      </c>
      <c r="B349" s="119">
        <v>0.99999914081555707</v>
      </c>
      <c r="C349" s="119">
        <v>8.5918444293495927E-7</v>
      </c>
      <c r="D349">
        <v>2010</v>
      </c>
    </row>
    <row r="350" spans="1:4" x14ac:dyDescent="0.3">
      <c r="A350" t="s">
        <v>8512</v>
      </c>
      <c r="B350" s="119">
        <v>0.99209127288973908</v>
      </c>
      <c r="C350" s="119">
        <v>7.9087271102609366E-3</v>
      </c>
      <c r="D350">
        <v>2010</v>
      </c>
    </row>
    <row r="351" spans="1:4" x14ac:dyDescent="0.3">
      <c r="A351" t="s">
        <v>8504</v>
      </c>
      <c r="B351" s="119">
        <v>1</v>
      </c>
      <c r="C351" s="119">
        <v>0</v>
      </c>
      <c r="D351">
        <v>2010</v>
      </c>
    </row>
    <row r="352" spans="1:4" x14ac:dyDescent="0.3">
      <c r="A352" t="s">
        <v>8855</v>
      </c>
      <c r="B352" s="119">
        <v>1</v>
      </c>
      <c r="C352" s="119">
        <v>0</v>
      </c>
      <c r="D352">
        <v>2010</v>
      </c>
    </row>
    <row r="353" spans="1:4" x14ac:dyDescent="0.3">
      <c r="A353" t="s">
        <v>8510</v>
      </c>
      <c r="B353" s="119">
        <v>0.9426975678037024</v>
      </c>
      <c r="C353" s="119">
        <v>5.7302432196297617E-2</v>
      </c>
      <c r="D353">
        <v>2010</v>
      </c>
    </row>
    <row r="354" spans="1:4" x14ac:dyDescent="0.3">
      <c r="A354" t="s">
        <v>8570</v>
      </c>
      <c r="B354" s="119">
        <v>0.99789440271175378</v>
      </c>
      <c r="C354" s="119">
        <v>2.105597288246133E-3</v>
      </c>
      <c r="D354">
        <v>2010</v>
      </c>
    </row>
    <row r="355" spans="1:4" x14ac:dyDescent="0.3">
      <c r="A355" t="s">
        <v>8507</v>
      </c>
      <c r="B355" s="119">
        <v>1</v>
      </c>
      <c r="C355" s="119">
        <v>0</v>
      </c>
      <c r="D355">
        <v>2010</v>
      </c>
    </row>
    <row r="356" spans="1:4" x14ac:dyDescent="0.3">
      <c r="A356" t="s">
        <v>8428</v>
      </c>
      <c r="B356" s="119">
        <v>0.90943926844601852</v>
      </c>
      <c r="C356" s="119">
        <v>9.0560731553981477E-2</v>
      </c>
      <c r="D356">
        <v>2010</v>
      </c>
    </row>
    <row r="357" spans="1:4" x14ac:dyDescent="0.3">
      <c r="A357" t="s">
        <v>8856</v>
      </c>
      <c r="B357" s="119">
        <v>0.99999992577433527</v>
      </c>
      <c r="C357" s="119">
        <v>7.4225664708208672E-8</v>
      </c>
      <c r="D357">
        <v>2010</v>
      </c>
    </row>
    <row r="358" spans="1:4" x14ac:dyDescent="0.3">
      <c r="A358" t="s">
        <v>8511</v>
      </c>
      <c r="B358" s="119">
        <v>1</v>
      </c>
      <c r="C358" s="119">
        <v>0</v>
      </c>
      <c r="D358">
        <v>2010</v>
      </c>
    </row>
    <row r="359" spans="1:4" x14ac:dyDescent="0.3">
      <c r="A359" t="s">
        <v>8515</v>
      </c>
      <c r="B359" s="119">
        <v>0.99999574325520679</v>
      </c>
      <c r="C359" s="119">
        <v>4.2567447932913374E-6</v>
      </c>
      <c r="D359">
        <v>2010</v>
      </c>
    </row>
    <row r="360" spans="1:4" x14ac:dyDescent="0.3">
      <c r="A360" t="s">
        <v>8509</v>
      </c>
      <c r="B360" s="119">
        <v>1</v>
      </c>
      <c r="C360" s="119">
        <v>0</v>
      </c>
      <c r="D360">
        <v>2010</v>
      </c>
    </row>
    <row r="361" spans="1:4" x14ac:dyDescent="0.3">
      <c r="A361" t="s">
        <v>8513</v>
      </c>
      <c r="B361" s="119">
        <v>1</v>
      </c>
      <c r="C361" s="119">
        <v>0</v>
      </c>
      <c r="D361">
        <v>2010</v>
      </c>
    </row>
    <row r="362" spans="1:4" x14ac:dyDescent="0.3">
      <c r="A362" t="s">
        <v>8508</v>
      </c>
      <c r="B362" s="119">
        <v>1</v>
      </c>
      <c r="C362" s="119">
        <v>0</v>
      </c>
      <c r="D362">
        <v>2010</v>
      </c>
    </row>
    <row r="363" spans="1:4" x14ac:dyDescent="0.3">
      <c r="A363" t="s">
        <v>8857</v>
      </c>
      <c r="B363" s="119">
        <v>1</v>
      </c>
      <c r="C363" s="119">
        <v>0</v>
      </c>
      <c r="D363">
        <v>2010</v>
      </c>
    </row>
    <row r="364" spans="1:4" x14ac:dyDescent="0.3">
      <c r="A364" t="s">
        <v>8505</v>
      </c>
      <c r="B364" s="119">
        <v>0.81398511777305749</v>
      </c>
      <c r="C364" s="119">
        <v>0.1860148822269426</v>
      </c>
      <c r="D364">
        <v>2010</v>
      </c>
    </row>
    <row r="365" spans="1:4" x14ac:dyDescent="0.3">
      <c r="A365" t="s">
        <v>8506</v>
      </c>
      <c r="B365" s="119">
        <v>0.52105353023086365</v>
      </c>
      <c r="C365" s="119">
        <v>0.47894646976913641</v>
      </c>
      <c r="D365">
        <v>2010</v>
      </c>
    </row>
    <row r="366" spans="1:4" x14ac:dyDescent="0.3">
      <c r="A366" t="s">
        <v>8517</v>
      </c>
      <c r="B366" s="119">
        <v>0.99998189619468347</v>
      </c>
      <c r="C366" s="119">
        <v>1.8103805316522939E-5</v>
      </c>
      <c r="D366">
        <v>2010</v>
      </c>
    </row>
    <row r="367" spans="1:4" x14ac:dyDescent="0.3">
      <c r="A367" t="s">
        <v>8520</v>
      </c>
      <c r="B367" s="119">
        <v>1</v>
      </c>
      <c r="C367" s="119">
        <v>0</v>
      </c>
      <c r="D367">
        <v>2010</v>
      </c>
    </row>
    <row r="368" spans="1:4" x14ac:dyDescent="0.3">
      <c r="A368" t="s">
        <v>8524</v>
      </c>
      <c r="B368" s="119">
        <v>1</v>
      </c>
      <c r="C368" s="119">
        <v>0</v>
      </c>
      <c r="D368">
        <v>2010</v>
      </c>
    </row>
    <row r="369" spans="1:4" x14ac:dyDescent="0.3">
      <c r="A369" t="s">
        <v>8858</v>
      </c>
      <c r="B369" s="119">
        <v>1</v>
      </c>
      <c r="C369" s="119">
        <v>0</v>
      </c>
      <c r="D369">
        <v>2010</v>
      </c>
    </row>
    <row r="370" spans="1:4" x14ac:dyDescent="0.3">
      <c r="A370" t="s">
        <v>8525</v>
      </c>
      <c r="B370" s="119">
        <v>0.99550108501173684</v>
      </c>
      <c r="C370" s="119">
        <v>4.4989149882631776E-3</v>
      </c>
      <c r="D370">
        <v>2010</v>
      </c>
    </row>
    <row r="371" spans="1:4" x14ac:dyDescent="0.3">
      <c r="A371" t="s">
        <v>8523</v>
      </c>
      <c r="B371" s="119">
        <v>0.99606417608543829</v>
      </c>
      <c r="C371" s="119">
        <v>3.9358239145616406E-3</v>
      </c>
      <c r="D371">
        <v>2010</v>
      </c>
    </row>
    <row r="372" spans="1:4" x14ac:dyDescent="0.3">
      <c r="A372" t="s">
        <v>8526</v>
      </c>
      <c r="B372" s="119">
        <v>0.99998512142017082</v>
      </c>
      <c r="C372" s="119">
        <v>1.4878579829221119E-5</v>
      </c>
      <c r="D372">
        <v>2010</v>
      </c>
    </row>
    <row r="373" spans="1:4" x14ac:dyDescent="0.3">
      <c r="A373" t="s">
        <v>8518</v>
      </c>
      <c r="B373" s="119">
        <v>0.99657922682616273</v>
      </c>
      <c r="C373" s="119">
        <v>3.4207731738373479E-3</v>
      </c>
      <c r="D373">
        <v>2010</v>
      </c>
    </row>
    <row r="374" spans="1:4" x14ac:dyDescent="0.3">
      <c r="A374" t="s">
        <v>8859</v>
      </c>
      <c r="B374" s="119">
        <v>1</v>
      </c>
      <c r="C374" s="119">
        <v>0</v>
      </c>
      <c r="D374">
        <v>2010</v>
      </c>
    </row>
    <row r="375" spans="1:4" x14ac:dyDescent="0.3">
      <c r="A375" t="s">
        <v>8522</v>
      </c>
      <c r="B375" s="119">
        <v>0.9191975576755631</v>
      </c>
      <c r="C375" s="119">
        <v>8.0802442324436966E-2</v>
      </c>
      <c r="D375">
        <v>2010</v>
      </c>
    </row>
    <row r="376" spans="1:4" x14ac:dyDescent="0.3">
      <c r="A376" t="s">
        <v>8516</v>
      </c>
      <c r="B376" s="119">
        <v>1</v>
      </c>
      <c r="C376" s="119">
        <v>0</v>
      </c>
      <c r="D376">
        <v>2010</v>
      </c>
    </row>
    <row r="377" spans="1:4" x14ac:dyDescent="0.3">
      <c r="A377" t="s">
        <v>8527</v>
      </c>
      <c r="B377" s="119">
        <v>0.99917524230865484</v>
      </c>
      <c r="C377" s="119">
        <v>8.2475769134510071E-4</v>
      </c>
      <c r="D377">
        <v>2010</v>
      </c>
    </row>
    <row r="378" spans="1:4" x14ac:dyDescent="0.3">
      <c r="A378" t="s">
        <v>8528</v>
      </c>
      <c r="B378" s="119">
        <v>0.99347182752684515</v>
      </c>
      <c r="C378" s="119">
        <v>6.5281724731548248E-3</v>
      </c>
      <c r="D378">
        <v>2010</v>
      </c>
    </row>
    <row r="379" spans="1:4" x14ac:dyDescent="0.3">
      <c r="A379" t="s">
        <v>8531</v>
      </c>
      <c r="B379" s="119">
        <v>0.99457701628614958</v>
      </c>
      <c r="C379" s="119">
        <v>5.4229837138504234E-3</v>
      </c>
      <c r="D379">
        <v>2010</v>
      </c>
    </row>
    <row r="380" spans="1:4" x14ac:dyDescent="0.3">
      <c r="A380" t="s">
        <v>8532</v>
      </c>
      <c r="B380" s="119">
        <v>0.32561485841798038</v>
      </c>
      <c r="C380" s="119">
        <v>0.67438514158201956</v>
      </c>
      <c r="D380">
        <v>2010</v>
      </c>
    </row>
    <row r="381" spans="1:4" x14ac:dyDescent="0.3">
      <c r="A381" t="s">
        <v>8529</v>
      </c>
      <c r="B381" s="119">
        <v>0.90729563089314236</v>
      </c>
      <c r="C381" s="119">
        <v>9.270436910685774E-2</v>
      </c>
      <c r="D381">
        <v>2010</v>
      </c>
    </row>
    <row r="382" spans="1:4" x14ac:dyDescent="0.3">
      <c r="A382" t="s">
        <v>8537</v>
      </c>
      <c r="B382" s="119">
        <v>1</v>
      </c>
      <c r="C382" s="119">
        <v>0</v>
      </c>
      <c r="D382">
        <v>2010</v>
      </c>
    </row>
    <row r="383" spans="1:4" x14ac:dyDescent="0.3">
      <c r="A383" t="s">
        <v>8530</v>
      </c>
      <c r="B383" s="119">
        <v>0.99998643025437872</v>
      </c>
      <c r="C383" s="119">
        <v>1.356974562128611E-5</v>
      </c>
      <c r="D383">
        <v>2010</v>
      </c>
    </row>
    <row r="384" spans="1:4" x14ac:dyDescent="0.3">
      <c r="A384" t="s">
        <v>8860</v>
      </c>
      <c r="B384" s="119">
        <v>1</v>
      </c>
      <c r="C384" s="119">
        <v>0</v>
      </c>
      <c r="D384">
        <v>2010</v>
      </c>
    </row>
    <row r="385" spans="1:4" x14ac:dyDescent="0.3">
      <c r="A385" t="s">
        <v>8538</v>
      </c>
      <c r="B385" s="119">
        <v>1</v>
      </c>
      <c r="C385" s="119">
        <v>0</v>
      </c>
      <c r="D385">
        <v>2010</v>
      </c>
    </row>
    <row r="386" spans="1:4" x14ac:dyDescent="0.3">
      <c r="A386" t="s">
        <v>8861</v>
      </c>
      <c r="B386" s="119">
        <v>1</v>
      </c>
      <c r="C386" s="119">
        <v>0</v>
      </c>
      <c r="D386">
        <v>2010</v>
      </c>
    </row>
    <row r="387" spans="1:4" x14ac:dyDescent="0.3">
      <c r="A387" t="s">
        <v>8540</v>
      </c>
      <c r="B387" s="119">
        <v>0.99999772844285328</v>
      </c>
      <c r="C387" s="119">
        <v>2.271557146737098E-6</v>
      </c>
      <c r="D387">
        <v>2010</v>
      </c>
    </row>
    <row r="388" spans="1:4" x14ac:dyDescent="0.3">
      <c r="A388" t="s">
        <v>8541</v>
      </c>
      <c r="B388" s="119">
        <v>0.6215369650578636</v>
      </c>
      <c r="C388" s="119">
        <v>0.37846303494213651</v>
      </c>
      <c r="D388">
        <v>2010</v>
      </c>
    </row>
    <row r="389" spans="1:4" x14ac:dyDescent="0.3">
      <c r="A389" t="s">
        <v>8544</v>
      </c>
      <c r="B389" s="119">
        <v>1</v>
      </c>
      <c r="C389" s="119">
        <v>0</v>
      </c>
      <c r="D389">
        <v>2010</v>
      </c>
    </row>
    <row r="390" spans="1:4" x14ac:dyDescent="0.3">
      <c r="A390" t="s">
        <v>8862</v>
      </c>
      <c r="B390" s="119">
        <v>1</v>
      </c>
      <c r="C390" s="119">
        <v>0</v>
      </c>
      <c r="D390">
        <v>2010</v>
      </c>
    </row>
    <row r="391" spans="1:4" x14ac:dyDescent="0.3">
      <c r="A391" t="s">
        <v>8545</v>
      </c>
      <c r="B391" s="119">
        <v>1</v>
      </c>
      <c r="C391" s="119">
        <v>0</v>
      </c>
      <c r="D391">
        <v>2010</v>
      </c>
    </row>
    <row r="392" spans="1:4" x14ac:dyDescent="0.3">
      <c r="A392" t="s">
        <v>8863</v>
      </c>
      <c r="B392" s="119">
        <v>1</v>
      </c>
      <c r="C392" s="119">
        <v>0</v>
      </c>
      <c r="D392">
        <v>2010</v>
      </c>
    </row>
    <row r="393" spans="1:4" x14ac:dyDescent="0.3">
      <c r="A393" t="s">
        <v>8425</v>
      </c>
      <c r="B393" s="119">
        <v>0.98326546964285233</v>
      </c>
      <c r="C393" s="119">
        <v>1.673453035714758E-2</v>
      </c>
      <c r="D393">
        <v>2010</v>
      </c>
    </row>
    <row r="394" spans="1:4" x14ac:dyDescent="0.3">
      <c r="A394" t="s">
        <v>8546</v>
      </c>
      <c r="B394" s="119">
        <v>1</v>
      </c>
      <c r="C394" s="119">
        <v>0</v>
      </c>
      <c r="D394">
        <v>2010</v>
      </c>
    </row>
    <row r="395" spans="1:4" x14ac:dyDescent="0.3">
      <c r="A395" t="s">
        <v>8454</v>
      </c>
      <c r="B395" s="119">
        <v>0.99999209804638811</v>
      </c>
      <c r="C395" s="119">
        <v>7.9019536119128689E-6</v>
      </c>
      <c r="D395">
        <v>2010</v>
      </c>
    </row>
    <row r="396" spans="1:4" x14ac:dyDescent="0.3">
      <c r="A396" t="s">
        <v>8864</v>
      </c>
      <c r="B396" s="119">
        <v>0.99960590857152487</v>
      </c>
      <c r="C396" s="119">
        <v>3.9409142847504939E-4</v>
      </c>
      <c r="D396">
        <v>2010</v>
      </c>
    </row>
    <row r="397" spans="1:4" x14ac:dyDescent="0.3">
      <c r="A397" t="s">
        <v>8550</v>
      </c>
      <c r="B397" s="119">
        <v>1</v>
      </c>
      <c r="C397" s="119">
        <v>0</v>
      </c>
      <c r="D397">
        <v>2010</v>
      </c>
    </row>
    <row r="398" spans="1:4" x14ac:dyDescent="0.3">
      <c r="A398" t="s">
        <v>8865</v>
      </c>
      <c r="B398" s="119">
        <v>1</v>
      </c>
      <c r="C398" s="119">
        <v>0</v>
      </c>
      <c r="D398">
        <v>2010</v>
      </c>
    </row>
    <row r="399" spans="1:4" x14ac:dyDescent="0.3">
      <c r="A399" t="s">
        <v>8866</v>
      </c>
      <c r="B399" s="119">
        <v>0.951827478402269</v>
      </c>
      <c r="C399" s="119">
        <v>4.8172521597731E-2</v>
      </c>
      <c r="D399">
        <v>2010</v>
      </c>
    </row>
    <row r="400" spans="1:4" x14ac:dyDescent="0.3">
      <c r="A400" t="s">
        <v>8867</v>
      </c>
      <c r="B400" s="119">
        <v>1</v>
      </c>
      <c r="C400" s="119">
        <v>0</v>
      </c>
      <c r="D400">
        <v>2010</v>
      </c>
    </row>
    <row r="401" spans="1:4" x14ac:dyDescent="0.3">
      <c r="A401" t="s">
        <v>8868</v>
      </c>
      <c r="B401" s="119">
        <v>1</v>
      </c>
      <c r="C401" s="119">
        <v>0</v>
      </c>
      <c r="D401">
        <v>2010</v>
      </c>
    </row>
    <row r="402" spans="1:4" x14ac:dyDescent="0.3">
      <c r="A402" t="s">
        <v>8555</v>
      </c>
      <c r="B402" s="119">
        <v>1</v>
      </c>
      <c r="C402" s="119">
        <v>0</v>
      </c>
      <c r="D402">
        <v>2010</v>
      </c>
    </row>
    <row r="403" spans="1:4" x14ac:dyDescent="0.3">
      <c r="A403" t="s">
        <v>8869</v>
      </c>
      <c r="B403" s="119">
        <v>1</v>
      </c>
      <c r="C403" s="119">
        <v>0</v>
      </c>
      <c r="D403">
        <v>2010</v>
      </c>
    </row>
    <row r="404" spans="1:4" x14ac:dyDescent="0.3">
      <c r="A404" t="s">
        <v>8559</v>
      </c>
      <c r="B404" s="119">
        <v>0.9973909429865695</v>
      </c>
      <c r="C404" s="119">
        <v>2.609057013430558E-3</v>
      </c>
      <c r="D404">
        <v>2010</v>
      </c>
    </row>
    <row r="405" spans="1:4" x14ac:dyDescent="0.3">
      <c r="A405" t="s">
        <v>8870</v>
      </c>
      <c r="B405" s="119">
        <v>1</v>
      </c>
      <c r="C405" s="119">
        <v>0</v>
      </c>
      <c r="D405">
        <v>2010</v>
      </c>
    </row>
    <row r="406" spans="1:4" x14ac:dyDescent="0.3">
      <c r="A406" t="s">
        <v>8436</v>
      </c>
      <c r="B406" s="119">
        <v>1</v>
      </c>
      <c r="C406" s="119">
        <v>0</v>
      </c>
      <c r="D406">
        <v>2010</v>
      </c>
    </row>
    <row r="407" spans="1:4" x14ac:dyDescent="0.3">
      <c r="A407" t="s">
        <v>8562</v>
      </c>
      <c r="B407" s="119">
        <v>1</v>
      </c>
      <c r="C407" s="119">
        <v>0</v>
      </c>
      <c r="D407">
        <v>2010</v>
      </c>
    </row>
    <row r="408" spans="1:4" x14ac:dyDescent="0.3">
      <c r="A408" t="s">
        <v>8561</v>
      </c>
      <c r="B408" s="119">
        <v>0.90921569917625222</v>
      </c>
      <c r="C408" s="119">
        <v>9.0784300823747818E-2</v>
      </c>
      <c r="D408">
        <v>2010</v>
      </c>
    </row>
    <row r="409" spans="1:4" x14ac:dyDescent="0.3">
      <c r="A409" t="s">
        <v>8560</v>
      </c>
      <c r="B409" s="119">
        <v>1</v>
      </c>
      <c r="C409" s="119">
        <v>0</v>
      </c>
      <c r="D409">
        <v>2010</v>
      </c>
    </row>
    <row r="410" spans="1:4" x14ac:dyDescent="0.3">
      <c r="A410" t="s">
        <v>8567</v>
      </c>
      <c r="B410" s="119">
        <v>1</v>
      </c>
      <c r="C410" s="119">
        <v>0</v>
      </c>
      <c r="D410">
        <v>2010</v>
      </c>
    </row>
    <row r="411" spans="1:4" x14ac:dyDescent="0.3">
      <c r="A411" t="s">
        <v>8563</v>
      </c>
      <c r="B411" s="119">
        <v>1</v>
      </c>
      <c r="C411" s="119">
        <v>0</v>
      </c>
      <c r="D411">
        <v>2010</v>
      </c>
    </row>
    <row r="412" spans="1:4" x14ac:dyDescent="0.3">
      <c r="A412" t="s">
        <v>8565</v>
      </c>
      <c r="B412" s="119">
        <v>1</v>
      </c>
      <c r="C412" s="119">
        <v>0</v>
      </c>
      <c r="D412">
        <v>2010</v>
      </c>
    </row>
    <row r="413" spans="1:4" x14ac:dyDescent="0.3">
      <c r="A413" t="s">
        <v>8566</v>
      </c>
      <c r="B413" s="119">
        <v>0.98804374551015983</v>
      </c>
      <c r="C413" s="119">
        <v>1.195625448984018E-2</v>
      </c>
      <c r="D413">
        <v>2010</v>
      </c>
    </row>
    <row r="414" spans="1:4" x14ac:dyDescent="0.3">
      <c r="A414" t="s">
        <v>8871</v>
      </c>
      <c r="B414" s="119">
        <v>1</v>
      </c>
      <c r="C414" s="119">
        <v>0</v>
      </c>
      <c r="D414">
        <v>2010</v>
      </c>
    </row>
    <row r="415" spans="1:4" x14ac:dyDescent="0.3">
      <c r="A415" t="s">
        <v>8439</v>
      </c>
      <c r="B415" s="119">
        <v>1</v>
      </c>
      <c r="C415" s="119">
        <v>0</v>
      </c>
      <c r="D415">
        <v>2010</v>
      </c>
    </row>
    <row r="416" spans="1:4" x14ac:dyDescent="0.3">
      <c r="A416" t="s">
        <v>8573</v>
      </c>
      <c r="B416" s="119">
        <v>0.99999720863829422</v>
      </c>
      <c r="C416" s="119">
        <v>2.7913617057468251E-6</v>
      </c>
      <c r="D416">
        <v>2010</v>
      </c>
    </row>
    <row r="417" spans="1:4" x14ac:dyDescent="0.3">
      <c r="A417" t="s">
        <v>8568</v>
      </c>
      <c r="B417" s="119">
        <v>1</v>
      </c>
      <c r="C417" s="119">
        <v>0</v>
      </c>
      <c r="D417">
        <v>2010</v>
      </c>
    </row>
    <row r="418" spans="1:4" x14ac:dyDescent="0.3">
      <c r="A418" t="s">
        <v>8569</v>
      </c>
      <c r="B418" s="119">
        <v>0.99470264156891663</v>
      </c>
      <c r="C418" s="119">
        <v>5.2973584310834114E-3</v>
      </c>
      <c r="D418">
        <v>2010</v>
      </c>
    </row>
    <row r="419" spans="1:4" x14ac:dyDescent="0.3">
      <c r="A419" t="s">
        <v>8872</v>
      </c>
      <c r="B419" s="119">
        <v>1</v>
      </c>
      <c r="C419" s="119">
        <v>0</v>
      </c>
      <c r="D419">
        <v>2010</v>
      </c>
    </row>
    <row r="420" spans="1:4" x14ac:dyDescent="0.3">
      <c r="A420" t="s">
        <v>8577</v>
      </c>
      <c r="B420" s="119">
        <v>0.77641978008546331</v>
      </c>
      <c r="C420" s="119">
        <v>0.22358021991453669</v>
      </c>
      <c r="D420">
        <v>2010</v>
      </c>
    </row>
    <row r="421" spans="1:4" x14ac:dyDescent="0.3">
      <c r="A421" t="s">
        <v>8574</v>
      </c>
      <c r="B421" s="119">
        <v>0.93048240059053022</v>
      </c>
      <c r="C421" s="119">
        <v>6.951759940946968E-2</v>
      </c>
      <c r="D421">
        <v>2010</v>
      </c>
    </row>
    <row r="422" spans="1:4" x14ac:dyDescent="0.3">
      <c r="A422" t="s">
        <v>8578</v>
      </c>
      <c r="B422" s="119">
        <v>1</v>
      </c>
      <c r="C422" s="119">
        <v>0</v>
      </c>
      <c r="D422">
        <v>2010</v>
      </c>
    </row>
    <row r="423" spans="1:4" x14ac:dyDescent="0.3">
      <c r="A423" t="s">
        <v>8873</v>
      </c>
      <c r="B423" s="119">
        <v>1</v>
      </c>
      <c r="C423" s="119">
        <v>0</v>
      </c>
      <c r="D423">
        <v>2010</v>
      </c>
    </row>
    <row r="424" spans="1:4" x14ac:dyDescent="0.3">
      <c r="A424" t="s">
        <v>8874</v>
      </c>
      <c r="B424" s="119">
        <v>1</v>
      </c>
      <c r="C424" s="119">
        <v>0</v>
      </c>
      <c r="D424">
        <v>2010</v>
      </c>
    </row>
    <row r="425" spans="1:4" x14ac:dyDescent="0.3">
      <c r="A425" t="s">
        <v>8579</v>
      </c>
      <c r="B425" s="119">
        <v>0.99793483145863981</v>
      </c>
      <c r="C425" s="119">
        <v>2.0651685413603221E-3</v>
      </c>
      <c r="D425">
        <v>2010</v>
      </c>
    </row>
    <row r="426" spans="1:4" x14ac:dyDescent="0.3">
      <c r="A426" t="s">
        <v>8875</v>
      </c>
      <c r="B426" s="119">
        <v>1</v>
      </c>
      <c r="C426" s="119">
        <v>0</v>
      </c>
      <c r="D426">
        <v>2010</v>
      </c>
    </row>
    <row r="427" spans="1:4" x14ac:dyDescent="0.3">
      <c r="A427" t="s">
        <v>8575</v>
      </c>
      <c r="B427" s="119">
        <v>1</v>
      </c>
      <c r="C427" s="119">
        <v>0</v>
      </c>
      <c r="D427">
        <v>2010</v>
      </c>
    </row>
    <row r="428" spans="1:4" x14ac:dyDescent="0.3">
      <c r="A428" t="s">
        <v>8548</v>
      </c>
      <c r="B428" s="119">
        <v>0.63454345826091829</v>
      </c>
      <c r="C428" s="119">
        <v>0.3654565417390816</v>
      </c>
      <c r="D428">
        <v>2010</v>
      </c>
    </row>
    <row r="429" spans="1:4" x14ac:dyDescent="0.3">
      <c r="A429" t="s">
        <v>8521</v>
      </c>
      <c r="B429" s="119">
        <v>1</v>
      </c>
      <c r="C429" s="119">
        <v>0</v>
      </c>
      <c r="D429">
        <v>2010</v>
      </c>
    </row>
    <row r="430" spans="1:4" x14ac:dyDescent="0.3">
      <c r="A430" t="s">
        <v>8876</v>
      </c>
      <c r="B430" s="119">
        <v>0.99944517418559209</v>
      </c>
      <c r="C430" s="119">
        <v>5.5482581440786927E-4</v>
      </c>
      <c r="D430">
        <v>2010</v>
      </c>
    </row>
    <row r="431" spans="1:4" x14ac:dyDescent="0.3">
      <c r="A431" t="s">
        <v>8580</v>
      </c>
      <c r="B431" s="119">
        <v>1</v>
      </c>
      <c r="C431" s="119">
        <v>0</v>
      </c>
      <c r="D431">
        <v>2010</v>
      </c>
    </row>
    <row r="432" spans="1:4" x14ac:dyDescent="0.3">
      <c r="A432" t="s">
        <v>8551</v>
      </c>
      <c r="B432" s="119">
        <v>0.95527587332724861</v>
      </c>
      <c r="C432" s="119">
        <v>4.4724126672751358E-2</v>
      </c>
      <c r="D432">
        <v>2010</v>
      </c>
    </row>
    <row r="433" spans="1:4" x14ac:dyDescent="0.3">
      <c r="A433" t="s">
        <v>8581</v>
      </c>
      <c r="B433" s="119">
        <v>1</v>
      </c>
      <c r="C433" s="119">
        <v>0</v>
      </c>
      <c r="D433">
        <v>2010</v>
      </c>
    </row>
    <row r="434" spans="1:4" x14ac:dyDescent="0.3">
      <c r="A434" t="s">
        <v>8552</v>
      </c>
      <c r="B434" s="119">
        <v>1</v>
      </c>
      <c r="C434" s="119">
        <v>0</v>
      </c>
      <c r="D434">
        <v>2010</v>
      </c>
    </row>
    <row r="435" spans="1:4" x14ac:dyDescent="0.3">
      <c r="A435" t="s">
        <v>8889</v>
      </c>
      <c r="B435" s="119">
        <v>0.9399263228043333</v>
      </c>
      <c r="C435" s="119">
        <v>6.0073677195666697E-2</v>
      </c>
      <c r="D435">
        <v>2010</v>
      </c>
    </row>
    <row r="436" spans="1:4" x14ac:dyDescent="0.3">
      <c r="A436" t="s">
        <v>8877</v>
      </c>
      <c r="B436" s="119">
        <v>0.9399263228043333</v>
      </c>
      <c r="C436" s="119">
        <v>6.0073677195666697E-2</v>
      </c>
      <c r="D436">
        <v>2010</v>
      </c>
    </row>
    <row r="437" spans="1:4" x14ac:dyDescent="0.3">
      <c r="A437" t="s">
        <v>8878</v>
      </c>
      <c r="B437" s="119">
        <v>0.9399263228043333</v>
      </c>
      <c r="C437" s="119">
        <v>6.0073677195666697E-2</v>
      </c>
      <c r="D437">
        <v>2010</v>
      </c>
    </row>
    <row r="438" spans="1:4" x14ac:dyDescent="0.3">
      <c r="A438" t="s">
        <v>8879</v>
      </c>
      <c r="B438" s="119">
        <v>0.9399263228043333</v>
      </c>
      <c r="C438" s="119">
        <v>6.0073677195666697E-2</v>
      </c>
      <c r="D438">
        <v>2010</v>
      </c>
    </row>
    <row r="439" spans="1:4" x14ac:dyDescent="0.3">
      <c r="A439" t="s">
        <v>8880</v>
      </c>
      <c r="B439" s="119">
        <v>0.9399263228043333</v>
      </c>
      <c r="C439" s="119">
        <v>6.0073677195666697E-2</v>
      </c>
      <c r="D439">
        <v>2010</v>
      </c>
    </row>
    <row r="440" spans="1:4" x14ac:dyDescent="0.3">
      <c r="A440" t="s">
        <v>8881</v>
      </c>
      <c r="B440" s="119">
        <v>0.9399263228043333</v>
      </c>
      <c r="C440" s="119">
        <v>6.0073677195666697E-2</v>
      </c>
      <c r="D440">
        <v>2010</v>
      </c>
    </row>
    <row r="441" spans="1:4" x14ac:dyDescent="0.3">
      <c r="A441" t="s">
        <v>8882</v>
      </c>
      <c r="B441" s="119">
        <v>1</v>
      </c>
      <c r="C441" s="119">
        <v>0</v>
      </c>
      <c r="D441">
        <v>2010</v>
      </c>
    </row>
    <row r="442" spans="1:4" x14ac:dyDescent="0.3">
      <c r="A442" t="s">
        <v>8883</v>
      </c>
      <c r="B442" s="119">
        <v>0.9399263228043333</v>
      </c>
      <c r="C442" s="119">
        <v>6.0073677195666697E-2</v>
      </c>
      <c r="D442">
        <v>2010</v>
      </c>
    </row>
    <row r="443" spans="1:4" x14ac:dyDescent="0.3">
      <c r="A443" t="s">
        <v>8884</v>
      </c>
      <c r="B443" s="119">
        <v>0.9399263228043333</v>
      </c>
      <c r="C443" s="119">
        <v>6.0073677195666697E-2</v>
      </c>
      <c r="D443">
        <v>2010</v>
      </c>
    </row>
    <row r="444" spans="1:4" x14ac:dyDescent="0.3">
      <c r="A444" t="s">
        <v>8885</v>
      </c>
      <c r="B444" s="119">
        <v>0.9399263228043333</v>
      </c>
      <c r="C444" s="119">
        <v>6.0073677195666697E-2</v>
      </c>
      <c r="D444">
        <v>2010</v>
      </c>
    </row>
    <row r="445" spans="1:4" x14ac:dyDescent="0.3">
      <c r="A445" t="s">
        <v>8886</v>
      </c>
      <c r="B445" s="119">
        <v>0.9399263228043333</v>
      </c>
      <c r="C445" s="119">
        <v>6.0073677195666697E-2</v>
      </c>
      <c r="D445">
        <v>2010</v>
      </c>
    </row>
    <row r="446" spans="1:4" x14ac:dyDescent="0.3">
      <c r="A446" t="s">
        <v>8536</v>
      </c>
      <c r="B446" s="119">
        <v>0.9399263228043333</v>
      </c>
      <c r="C446" s="119">
        <v>6.0073677195666697E-2</v>
      </c>
      <c r="D446">
        <v>2010</v>
      </c>
    </row>
    <row r="447" spans="1:4" x14ac:dyDescent="0.3">
      <c r="A447" t="s">
        <v>8887</v>
      </c>
      <c r="B447" s="119">
        <v>0.9399263228043333</v>
      </c>
      <c r="C447" s="119">
        <v>6.0073677195666697E-2</v>
      </c>
      <c r="D447">
        <v>2010</v>
      </c>
    </row>
    <row r="448" spans="1:4" x14ac:dyDescent="0.3">
      <c r="A448" s="69" t="s">
        <v>8888</v>
      </c>
      <c r="B448" s="219">
        <v>0.9399263228043333</v>
      </c>
      <c r="C448" s="219">
        <v>6.0073677195666697E-2</v>
      </c>
      <c r="D448" s="69">
        <v>2010</v>
      </c>
    </row>
  </sheetData>
  <phoneticPr fontId="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E102"/>
  <sheetViews>
    <sheetView zoomScaleNormal="100" workbookViewId="0"/>
  </sheetViews>
  <sheetFormatPr defaultRowHeight="14.4" x14ac:dyDescent="0.3"/>
  <cols>
    <col min="1" max="1" width="22.33203125" customWidth="1"/>
    <col min="2" max="2" width="23.6640625" customWidth="1"/>
    <col min="3" max="3" width="25.5546875" customWidth="1"/>
    <col min="4" max="4" width="46.5546875" customWidth="1"/>
    <col min="5" max="5" width="20.5546875" customWidth="1"/>
  </cols>
  <sheetData>
    <row r="2" spans="1:5" ht="26.4" x14ac:dyDescent="0.45">
      <c r="A2" s="124" t="s">
        <v>8894</v>
      </c>
    </row>
    <row r="4" spans="1:5" x14ac:dyDescent="0.3">
      <c r="A4" t="s">
        <v>8895</v>
      </c>
    </row>
    <row r="6" spans="1:5" ht="29.4" x14ac:dyDescent="0.3">
      <c r="A6" s="196" t="s">
        <v>8590</v>
      </c>
      <c r="B6" s="199" t="s">
        <v>58</v>
      </c>
      <c r="C6" s="199" t="s">
        <v>59</v>
      </c>
      <c r="D6" s="199" t="s">
        <v>60</v>
      </c>
      <c r="E6" s="199" t="s">
        <v>8896</v>
      </c>
    </row>
    <row r="7" spans="1:5" x14ac:dyDescent="0.3">
      <c r="A7" s="65" t="s">
        <v>511</v>
      </c>
      <c r="B7" s="1" t="s">
        <v>2156</v>
      </c>
      <c r="C7" s="1" t="s">
        <v>512</v>
      </c>
      <c r="D7" s="1" t="s">
        <v>513</v>
      </c>
      <c r="E7" s="146">
        <f>AVERAGE(1.38,1.6,1.6,1.5)</f>
        <v>1.52</v>
      </c>
    </row>
    <row r="8" spans="1:5" x14ac:dyDescent="0.3">
      <c r="A8" s="65" t="s">
        <v>515</v>
      </c>
      <c r="B8" s="1" t="s">
        <v>2156</v>
      </c>
      <c r="C8" s="1" t="s">
        <v>516</v>
      </c>
      <c r="D8" s="1" t="s">
        <v>517</v>
      </c>
      <c r="E8">
        <v>6</v>
      </c>
    </row>
    <row r="9" spans="1:5" x14ac:dyDescent="0.3">
      <c r="A9" s="65" t="s">
        <v>519</v>
      </c>
      <c r="B9" s="1" t="s">
        <v>2156</v>
      </c>
      <c r="C9" s="1" t="s">
        <v>520</v>
      </c>
      <c r="D9" s="1" t="s">
        <v>521</v>
      </c>
      <c r="E9" s="39">
        <f>AVERAGE(1.33,1.43,1.25,1.37,1.33,1.25,1.33)</f>
        <v>1.327142857142857</v>
      </c>
    </row>
    <row r="10" spans="1:5" x14ac:dyDescent="0.3">
      <c r="A10" s="65" t="s">
        <v>523</v>
      </c>
      <c r="B10" s="1" t="s">
        <v>2156</v>
      </c>
      <c r="C10" s="1" t="s">
        <v>524</v>
      </c>
      <c r="D10" s="1" t="s">
        <v>525</v>
      </c>
      <c r="E10">
        <f>AVERAGE(1.6,1.34)</f>
        <v>1.4700000000000002</v>
      </c>
    </row>
    <row r="11" spans="1:5" x14ac:dyDescent="0.3">
      <c r="A11" s="65" t="s">
        <v>527</v>
      </c>
      <c r="B11" s="1" t="s">
        <v>2156</v>
      </c>
      <c r="C11" s="1" t="s">
        <v>528</v>
      </c>
      <c r="D11" s="1" t="s">
        <v>529</v>
      </c>
      <c r="E11">
        <v>1.6</v>
      </c>
    </row>
    <row r="12" spans="1:5" x14ac:dyDescent="0.3">
      <c r="A12" s="65" t="s">
        <v>531</v>
      </c>
      <c r="B12" s="1" t="s">
        <v>2156</v>
      </c>
      <c r="C12" s="1" t="s">
        <v>532</v>
      </c>
      <c r="D12" s="1" t="s">
        <v>533</v>
      </c>
      <c r="E12">
        <v>1.55</v>
      </c>
    </row>
    <row r="13" spans="1:5" x14ac:dyDescent="0.3">
      <c r="A13" s="65" t="s">
        <v>535</v>
      </c>
      <c r="B13" s="1" t="s">
        <v>2156</v>
      </c>
      <c r="C13" s="1" t="s">
        <v>536</v>
      </c>
      <c r="D13" s="1" t="s">
        <v>537</v>
      </c>
      <c r="E13" s="39">
        <f>AVERAGE(1.82,1.43,1.43,1.43,1.43,1.43,1.43,1.43)</f>
        <v>1.4787499999999998</v>
      </c>
    </row>
    <row r="14" spans="1:5" x14ac:dyDescent="0.3">
      <c r="A14" s="65" t="s">
        <v>539</v>
      </c>
      <c r="B14" s="1" t="s">
        <v>2156</v>
      </c>
      <c r="C14" s="1" t="s">
        <v>540</v>
      </c>
      <c r="D14" s="1" t="s">
        <v>541</v>
      </c>
      <c r="E14">
        <f>1.33</f>
        <v>1.33</v>
      </c>
    </row>
    <row r="15" spans="1:5" x14ac:dyDescent="0.3">
      <c r="A15" s="65" t="s">
        <v>543</v>
      </c>
      <c r="B15" s="1" t="s">
        <v>2156</v>
      </c>
      <c r="C15" s="1" t="s">
        <v>544</v>
      </c>
      <c r="D15" s="1" t="s">
        <v>545</v>
      </c>
      <c r="E15">
        <v>1.4</v>
      </c>
    </row>
    <row r="16" spans="1:5" x14ac:dyDescent="0.3">
      <c r="A16" s="65" t="s">
        <v>547</v>
      </c>
      <c r="B16" s="1" t="s">
        <v>2156</v>
      </c>
      <c r="C16" s="1" t="s">
        <v>548</v>
      </c>
      <c r="D16" s="1" t="s">
        <v>549</v>
      </c>
      <c r="E16">
        <v>1.54</v>
      </c>
    </row>
    <row r="17" spans="1:5" x14ac:dyDescent="0.3">
      <c r="A17" s="65" t="s">
        <v>551</v>
      </c>
      <c r="B17" s="1" t="s">
        <v>2156</v>
      </c>
      <c r="C17" s="1" t="s">
        <v>552</v>
      </c>
      <c r="D17" s="1" t="s">
        <v>553</v>
      </c>
      <c r="E17">
        <v>2</v>
      </c>
    </row>
    <row r="18" spans="1:5" x14ac:dyDescent="0.3">
      <c r="A18" s="65" t="s">
        <v>555</v>
      </c>
      <c r="B18" s="1" t="s">
        <v>2156</v>
      </c>
      <c r="C18" s="1" t="s">
        <v>556</v>
      </c>
      <c r="D18" s="1" t="s">
        <v>557</v>
      </c>
      <c r="E18">
        <v>1.54</v>
      </c>
    </row>
    <row r="19" spans="1:5" x14ac:dyDescent="0.3">
      <c r="A19" s="65" t="s">
        <v>559</v>
      </c>
      <c r="B19" s="1" t="s">
        <v>2156</v>
      </c>
      <c r="C19" s="1" t="s">
        <v>560</v>
      </c>
      <c r="D19" s="1" t="s">
        <v>561</v>
      </c>
      <c r="E19">
        <v>1</v>
      </c>
    </row>
    <row r="20" spans="1:5" x14ac:dyDescent="0.3">
      <c r="A20" s="65" t="s">
        <v>563</v>
      </c>
      <c r="B20" s="1" t="s">
        <v>2156</v>
      </c>
      <c r="C20" s="1" t="s">
        <v>564</v>
      </c>
      <c r="D20" s="1" t="s">
        <v>564</v>
      </c>
      <c r="E20">
        <v>1.6819999999999999</v>
      </c>
    </row>
    <row r="21" spans="1:5" x14ac:dyDescent="0.3">
      <c r="A21" s="65" t="s">
        <v>566</v>
      </c>
      <c r="B21" s="1" t="s">
        <v>2156</v>
      </c>
      <c r="C21" s="1" t="s">
        <v>567</v>
      </c>
      <c r="D21" s="1" t="s">
        <v>568</v>
      </c>
      <c r="E21">
        <v>1.68</v>
      </c>
    </row>
    <row r="22" spans="1:5" x14ac:dyDescent="0.3">
      <c r="A22" s="65" t="s">
        <v>570</v>
      </c>
      <c r="B22" s="1" t="s">
        <v>2156</v>
      </c>
      <c r="C22" s="1" t="s">
        <v>571</v>
      </c>
      <c r="D22" s="1" t="s">
        <v>572</v>
      </c>
      <c r="E22">
        <v>1.33</v>
      </c>
    </row>
    <row r="23" spans="1:5" x14ac:dyDescent="0.3">
      <c r="A23" s="65" t="s">
        <v>574</v>
      </c>
      <c r="B23" s="1" t="s">
        <v>2156</v>
      </c>
      <c r="C23" s="1" t="s">
        <v>575</v>
      </c>
      <c r="D23" s="1" t="s">
        <v>576</v>
      </c>
      <c r="E23">
        <v>1.43</v>
      </c>
    </row>
    <row r="24" spans="1:5" x14ac:dyDescent="0.3">
      <c r="A24" s="65" t="s">
        <v>578</v>
      </c>
      <c r="B24" s="1" t="s">
        <v>2156</v>
      </c>
      <c r="C24" s="1" t="s">
        <v>579</v>
      </c>
      <c r="D24" s="1" t="s">
        <v>580</v>
      </c>
      <c r="E24">
        <v>1.53</v>
      </c>
    </row>
    <row r="25" spans="1:5" x14ac:dyDescent="0.3">
      <c r="A25" s="65" t="s">
        <v>582</v>
      </c>
      <c r="B25" s="1" t="s">
        <v>2156</v>
      </c>
      <c r="C25" s="1" t="s">
        <v>583</v>
      </c>
      <c r="D25" s="1" t="s">
        <v>584</v>
      </c>
      <c r="E25">
        <v>1.43</v>
      </c>
    </row>
    <row r="26" spans="1:5" x14ac:dyDescent="0.3">
      <c r="A26" s="65" t="s">
        <v>586</v>
      </c>
      <c r="B26" s="1" t="s">
        <v>2156</v>
      </c>
      <c r="C26" s="1" t="s">
        <v>587</v>
      </c>
      <c r="D26" s="1" t="s">
        <v>588</v>
      </c>
      <c r="E26">
        <v>1.48</v>
      </c>
    </row>
    <row r="27" spans="1:5" x14ac:dyDescent="0.3">
      <c r="A27" s="65" t="s">
        <v>590</v>
      </c>
      <c r="B27" s="1" t="s">
        <v>2156</v>
      </c>
      <c r="C27" s="1" t="s">
        <v>591</v>
      </c>
      <c r="D27" s="1" t="s">
        <v>592</v>
      </c>
      <c r="E27">
        <v>1.53</v>
      </c>
    </row>
    <row r="28" spans="1:5" x14ac:dyDescent="0.3">
      <c r="A28" s="65" t="s">
        <v>612</v>
      </c>
      <c r="B28" s="1" t="s">
        <v>2160</v>
      </c>
      <c r="C28" s="1" t="s">
        <v>613</v>
      </c>
      <c r="D28" s="1" t="s">
        <v>614</v>
      </c>
      <c r="E28">
        <v>2.4</v>
      </c>
    </row>
    <row r="29" spans="1:5" x14ac:dyDescent="0.3">
      <c r="A29" s="65" t="s">
        <v>616</v>
      </c>
      <c r="B29" s="1" t="s">
        <v>2160</v>
      </c>
      <c r="C29" s="1" t="s">
        <v>617</v>
      </c>
      <c r="D29" s="1" t="s">
        <v>617</v>
      </c>
      <c r="E29">
        <v>4.6900000000000004</v>
      </c>
    </row>
    <row r="30" spans="1:5" x14ac:dyDescent="0.3">
      <c r="A30" s="65" t="s">
        <v>619</v>
      </c>
      <c r="B30" s="1" t="s">
        <v>2160</v>
      </c>
      <c r="C30" s="1" t="s">
        <v>620</v>
      </c>
      <c r="D30" s="1" t="s">
        <v>621</v>
      </c>
      <c r="E30">
        <v>4.6900000000000004</v>
      </c>
    </row>
    <row r="31" spans="1:5" x14ac:dyDescent="0.3">
      <c r="A31" s="65" t="s">
        <v>623</v>
      </c>
      <c r="B31" s="1" t="s">
        <v>2160</v>
      </c>
      <c r="C31" s="1" t="s">
        <v>624</v>
      </c>
      <c r="D31" s="1" t="s">
        <v>625</v>
      </c>
      <c r="E31">
        <v>4.6900000000000004</v>
      </c>
    </row>
    <row r="32" spans="1:5" x14ac:dyDescent="0.3">
      <c r="A32" s="65" t="s">
        <v>627</v>
      </c>
      <c r="B32" s="1" t="s">
        <v>2160</v>
      </c>
      <c r="C32" s="1" t="s">
        <v>628</v>
      </c>
      <c r="D32" s="1" t="s">
        <v>628</v>
      </c>
      <c r="E32">
        <v>2.48</v>
      </c>
    </row>
    <row r="33" spans="1:5" x14ac:dyDescent="0.3">
      <c r="A33" s="65" t="s">
        <v>631</v>
      </c>
      <c r="B33" s="1" t="s">
        <v>2161</v>
      </c>
      <c r="C33" s="1" t="s">
        <v>632</v>
      </c>
      <c r="D33" s="1" t="s">
        <v>633</v>
      </c>
      <c r="E33">
        <v>3.23</v>
      </c>
    </row>
    <row r="34" spans="1:5" x14ac:dyDescent="0.3">
      <c r="A34" s="65" t="s">
        <v>635</v>
      </c>
      <c r="B34" s="1" t="s">
        <v>2161</v>
      </c>
      <c r="C34" s="1" t="s">
        <v>636</v>
      </c>
      <c r="D34" s="1" t="s">
        <v>637</v>
      </c>
      <c r="E34">
        <v>4.0199999999999996</v>
      </c>
    </row>
    <row r="35" spans="1:5" x14ac:dyDescent="0.3">
      <c r="A35" s="65" t="s">
        <v>639</v>
      </c>
      <c r="B35" s="1" t="s">
        <v>2161</v>
      </c>
      <c r="C35" s="1" t="s">
        <v>640</v>
      </c>
      <c r="D35" s="1" t="s">
        <v>641</v>
      </c>
      <c r="E35">
        <v>3.45</v>
      </c>
    </row>
    <row r="36" spans="1:5" x14ac:dyDescent="0.3">
      <c r="A36" s="65" t="s">
        <v>643</v>
      </c>
      <c r="B36" s="1" t="s">
        <v>2161</v>
      </c>
      <c r="C36" s="1" t="s">
        <v>644</v>
      </c>
      <c r="D36" s="1" t="s">
        <v>645</v>
      </c>
      <c r="E36">
        <v>3.45</v>
      </c>
    </row>
    <row r="37" spans="1:5" x14ac:dyDescent="0.3">
      <c r="A37" s="65" t="s">
        <v>647</v>
      </c>
      <c r="B37" s="1" t="s">
        <v>2161</v>
      </c>
      <c r="C37" s="1" t="s">
        <v>648</v>
      </c>
      <c r="D37" s="1" t="s">
        <v>649</v>
      </c>
      <c r="E37">
        <v>3.45</v>
      </c>
    </row>
    <row r="38" spans="1:5" x14ac:dyDescent="0.3">
      <c r="A38" s="65" t="s">
        <v>651</v>
      </c>
      <c r="B38" s="1" t="s">
        <v>2161</v>
      </c>
      <c r="C38" s="1" t="s">
        <v>652</v>
      </c>
      <c r="D38" s="1" t="s">
        <v>653</v>
      </c>
      <c r="E38">
        <v>3.45</v>
      </c>
    </row>
    <row r="39" spans="1:5" x14ac:dyDescent="0.3">
      <c r="A39" s="65" t="s">
        <v>655</v>
      </c>
      <c r="B39" s="1" t="s">
        <v>2161</v>
      </c>
      <c r="C39" s="1" t="s">
        <v>656</v>
      </c>
      <c r="D39" s="1" t="s">
        <v>657</v>
      </c>
      <c r="E39">
        <v>3.45</v>
      </c>
    </row>
    <row r="40" spans="1:5" x14ac:dyDescent="0.3">
      <c r="A40" s="65" t="s">
        <v>659</v>
      </c>
      <c r="B40" s="1" t="s">
        <v>2161</v>
      </c>
      <c r="C40" s="1" t="s">
        <v>660</v>
      </c>
      <c r="D40" s="1" t="s">
        <v>661</v>
      </c>
      <c r="E40">
        <v>3.45</v>
      </c>
    </row>
    <row r="41" spans="1:5" x14ac:dyDescent="0.3">
      <c r="A41" s="65" t="s">
        <v>663</v>
      </c>
      <c r="B41" s="1" t="s">
        <v>2161</v>
      </c>
      <c r="C41" s="1" t="s">
        <v>664</v>
      </c>
      <c r="D41" s="1" t="s">
        <v>665</v>
      </c>
      <c r="E41">
        <v>4.0199999999999996</v>
      </c>
    </row>
    <row r="42" spans="1:5" x14ac:dyDescent="0.3">
      <c r="A42" s="65" t="s">
        <v>667</v>
      </c>
      <c r="B42" s="1" t="s">
        <v>2161</v>
      </c>
      <c r="C42" s="1" t="s">
        <v>668</v>
      </c>
      <c r="D42" s="1" t="s">
        <v>669</v>
      </c>
      <c r="E42">
        <v>4.0199999999999996</v>
      </c>
    </row>
    <row r="43" spans="1:5" x14ac:dyDescent="0.3">
      <c r="A43" s="65" t="s">
        <v>671</v>
      </c>
      <c r="B43" s="1" t="s">
        <v>2161</v>
      </c>
      <c r="C43" s="1" t="s">
        <v>672</v>
      </c>
      <c r="D43" s="1" t="s">
        <v>673</v>
      </c>
      <c r="E43">
        <v>3.45</v>
      </c>
    </row>
    <row r="44" spans="1:5" x14ac:dyDescent="0.3">
      <c r="A44" s="65" t="s">
        <v>675</v>
      </c>
      <c r="B44" s="1" t="s">
        <v>2161</v>
      </c>
      <c r="C44" s="1" t="s">
        <v>676</v>
      </c>
      <c r="D44" s="1" t="s">
        <v>676</v>
      </c>
      <c r="E44">
        <v>3.45</v>
      </c>
    </row>
    <row r="45" spans="1:5" x14ac:dyDescent="0.3">
      <c r="A45" s="65" t="s">
        <v>678</v>
      </c>
      <c r="B45" s="1" t="s">
        <v>2161</v>
      </c>
      <c r="C45" s="1" t="s">
        <v>679</v>
      </c>
      <c r="D45" s="1" t="s">
        <v>679</v>
      </c>
      <c r="E45">
        <v>3.45</v>
      </c>
    </row>
    <row r="46" spans="1:5" x14ac:dyDescent="0.3">
      <c r="A46" s="65" t="s">
        <v>681</v>
      </c>
      <c r="B46" s="1" t="s">
        <v>2161</v>
      </c>
      <c r="C46" s="1" t="s">
        <v>682</v>
      </c>
      <c r="D46" s="1" t="s">
        <v>683</v>
      </c>
      <c r="E46">
        <v>3.45</v>
      </c>
    </row>
    <row r="47" spans="1:5" x14ac:dyDescent="0.3">
      <c r="A47" s="65" t="s">
        <v>685</v>
      </c>
      <c r="B47" s="1" t="s">
        <v>2161</v>
      </c>
      <c r="C47" s="1" t="s">
        <v>686</v>
      </c>
      <c r="D47" s="1" t="s">
        <v>687</v>
      </c>
      <c r="E47">
        <v>4.0199999999999996</v>
      </c>
    </row>
    <row r="48" spans="1:5" x14ac:dyDescent="0.3">
      <c r="A48" s="65" t="s">
        <v>689</v>
      </c>
      <c r="B48" s="1" t="s">
        <v>2161</v>
      </c>
      <c r="C48" s="1" t="s">
        <v>690</v>
      </c>
      <c r="D48" s="1" t="s">
        <v>691</v>
      </c>
      <c r="E48">
        <v>4.0199999999999996</v>
      </c>
    </row>
    <row r="49" spans="1:5" x14ac:dyDescent="0.3">
      <c r="A49" s="65" t="s">
        <v>693</v>
      </c>
      <c r="B49" s="1" t="s">
        <v>2161</v>
      </c>
      <c r="C49" s="1" t="s">
        <v>694</v>
      </c>
      <c r="D49" s="1" t="s">
        <v>695</v>
      </c>
      <c r="E49">
        <v>3.45</v>
      </c>
    </row>
    <row r="50" spans="1:5" x14ac:dyDescent="0.3">
      <c r="A50" s="65" t="s">
        <v>697</v>
      </c>
      <c r="B50" s="1" t="s">
        <v>2161</v>
      </c>
      <c r="C50" s="1" t="s">
        <v>698</v>
      </c>
      <c r="D50" s="1" t="s">
        <v>699</v>
      </c>
      <c r="E50">
        <v>3.45</v>
      </c>
    </row>
    <row r="51" spans="1:5" x14ac:dyDescent="0.3">
      <c r="A51" s="65" t="s">
        <v>701</v>
      </c>
      <c r="B51" s="1" t="s">
        <v>2161</v>
      </c>
      <c r="C51" s="1" t="s">
        <v>702</v>
      </c>
      <c r="D51" s="1" t="s">
        <v>703</v>
      </c>
      <c r="E51">
        <v>4.0199999999999996</v>
      </c>
    </row>
    <row r="52" spans="1:5" x14ac:dyDescent="0.3">
      <c r="A52" s="65" t="s">
        <v>705</v>
      </c>
      <c r="B52" s="1" t="s">
        <v>2161</v>
      </c>
      <c r="C52" s="1" t="s">
        <v>706</v>
      </c>
      <c r="D52" s="1" t="s">
        <v>706</v>
      </c>
      <c r="E52">
        <v>3.45</v>
      </c>
    </row>
    <row r="53" spans="1:5" x14ac:dyDescent="0.3">
      <c r="A53" s="65" t="s">
        <v>708</v>
      </c>
      <c r="B53" s="1" t="s">
        <v>2161</v>
      </c>
      <c r="C53" s="1" t="s">
        <v>709</v>
      </c>
      <c r="D53" s="1" t="s">
        <v>710</v>
      </c>
      <c r="E53">
        <v>3.45</v>
      </c>
    </row>
    <row r="54" spans="1:5" x14ac:dyDescent="0.3">
      <c r="A54" s="65" t="s">
        <v>712</v>
      </c>
      <c r="B54" s="1" t="s">
        <v>2161</v>
      </c>
      <c r="C54" s="1" t="s">
        <v>713</v>
      </c>
      <c r="D54" s="1" t="s">
        <v>714</v>
      </c>
      <c r="E54">
        <v>3.45</v>
      </c>
    </row>
    <row r="55" spans="1:5" x14ac:dyDescent="0.3">
      <c r="A55" s="65" t="s">
        <v>717</v>
      </c>
      <c r="B55" s="1" t="s">
        <v>2162</v>
      </c>
      <c r="C55" s="1" t="s">
        <v>718</v>
      </c>
      <c r="D55" s="1" t="s">
        <v>719</v>
      </c>
      <c r="E55">
        <v>4.0199999999999996</v>
      </c>
    </row>
    <row r="56" spans="1:5" x14ac:dyDescent="0.3">
      <c r="A56" s="65" t="s">
        <v>721</v>
      </c>
      <c r="B56" s="1" t="s">
        <v>2162</v>
      </c>
      <c r="C56" s="1" t="s">
        <v>722</v>
      </c>
      <c r="D56" s="1" t="s">
        <v>722</v>
      </c>
      <c r="E56">
        <v>3.23</v>
      </c>
    </row>
    <row r="57" spans="1:5" x14ac:dyDescent="0.3">
      <c r="A57" s="65" t="s">
        <v>724</v>
      </c>
      <c r="B57" s="1" t="s">
        <v>2162</v>
      </c>
      <c r="C57" s="1" t="s">
        <v>725</v>
      </c>
      <c r="D57" s="1" t="s">
        <v>725</v>
      </c>
      <c r="E57">
        <v>4.0199999999999996</v>
      </c>
    </row>
    <row r="58" spans="1:5" x14ac:dyDescent="0.3">
      <c r="A58" s="65" t="s">
        <v>727</v>
      </c>
      <c r="B58" s="1" t="s">
        <v>2162</v>
      </c>
      <c r="C58" s="1" t="s">
        <v>728</v>
      </c>
      <c r="D58" s="1" t="s">
        <v>728</v>
      </c>
      <c r="E58">
        <v>4.0199999999999996</v>
      </c>
    </row>
    <row r="59" spans="1:5" x14ac:dyDescent="0.3">
      <c r="A59" s="65" t="s">
        <v>730</v>
      </c>
      <c r="B59" s="1" t="s">
        <v>2162</v>
      </c>
      <c r="C59" s="1" t="s">
        <v>731</v>
      </c>
      <c r="D59" s="1" t="s">
        <v>732</v>
      </c>
      <c r="E59">
        <v>4.0199999999999996</v>
      </c>
    </row>
    <row r="60" spans="1:5" x14ac:dyDescent="0.3">
      <c r="A60" s="65" t="s">
        <v>734</v>
      </c>
      <c r="B60" s="1" t="s">
        <v>2162</v>
      </c>
      <c r="C60" s="1" t="s">
        <v>735</v>
      </c>
      <c r="D60" s="1" t="s">
        <v>735</v>
      </c>
      <c r="E60">
        <v>4.0199999999999996</v>
      </c>
    </row>
    <row r="61" spans="1:5" x14ac:dyDescent="0.3">
      <c r="A61" s="65" t="s">
        <v>737</v>
      </c>
      <c r="B61" s="1" t="s">
        <v>2162</v>
      </c>
      <c r="C61" s="1" t="s">
        <v>738</v>
      </c>
      <c r="D61" s="1" t="s">
        <v>738</v>
      </c>
      <c r="E61">
        <v>3.45</v>
      </c>
    </row>
    <row r="62" spans="1:5" x14ac:dyDescent="0.3">
      <c r="A62" s="65" t="s">
        <v>740</v>
      </c>
      <c r="B62" s="1" t="s">
        <v>2162</v>
      </c>
      <c r="C62" s="1" t="s">
        <v>741</v>
      </c>
      <c r="D62" s="1" t="s">
        <v>741</v>
      </c>
      <c r="E62">
        <v>3.45</v>
      </c>
    </row>
    <row r="63" spans="1:5" x14ac:dyDescent="0.3">
      <c r="A63" s="65" t="s">
        <v>743</v>
      </c>
      <c r="B63" s="1" t="s">
        <v>2162</v>
      </c>
      <c r="C63" s="1" t="s">
        <v>744</v>
      </c>
      <c r="D63" s="1" t="s">
        <v>745</v>
      </c>
      <c r="E63">
        <v>3.45</v>
      </c>
    </row>
    <row r="64" spans="1:5" x14ac:dyDescent="0.3">
      <c r="A64" s="1" t="s">
        <v>747</v>
      </c>
      <c r="B64" s="1" t="s">
        <v>2162</v>
      </c>
      <c r="C64" s="1" t="s">
        <v>748</v>
      </c>
      <c r="D64" s="1" t="s">
        <v>749</v>
      </c>
      <c r="E64">
        <v>3.45</v>
      </c>
    </row>
    <row r="65" spans="1:5" x14ac:dyDescent="0.3">
      <c r="A65" s="168" t="s">
        <v>5987</v>
      </c>
      <c r="B65" s="168" t="s">
        <v>8897</v>
      </c>
      <c r="C65" s="1" t="s">
        <v>8898</v>
      </c>
      <c r="D65" s="1" t="s">
        <v>8898</v>
      </c>
      <c r="E65">
        <v>1.61</v>
      </c>
    </row>
    <row r="66" spans="1:5" x14ac:dyDescent="0.3">
      <c r="A66" s="169" t="s">
        <v>8899</v>
      </c>
      <c r="B66" s="169" t="s">
        <v>8897</v>
      </c>
      <c r="C66" s="67" t="s">
        <v>6000</v>
      </c>
      <c r="D66" s="67" t="s">
        <v>6000</v>
      </c>
      <c r="E66" s="69">
        <v>1.68</v>
      </c>
    </row>
    <row r="70" spans="1:5" ht="23.4" x14ac:dyDescent="0.45">
      <c r="A70" s="124" t="s">
        <v>8900</v>
      </c>
    </row>
    <row r="71" spans="1:5" x14ac:dyDescent="0.3">
      <c r="A71" s="18"/>
    </row>
    <row r="72" spans="1:5" x14ac:dyDescent="0.3">
      <c r="A72" s="18"/>
    </row>
    <row r="73" spans="1:5" x14ac:dyDescent="0.3">
      <c r="A73" s="223" t="s">
        <v>8393</v>
      </c>
      <c r="B73" s="223" t="s">
        <v>8901</v>
      </c>
      <c r="C73" s="223" t="s">
        <v>8397</v>
      </c>
    </row>
    <row r="74" spans="1:5" x14ac:dyDescent="0.3">
      <c r="A74" s="65" t="s">
        <v>8418</v>
      </c>
      <c r="B74" s="40">
        <v>1.1232505764710581</v>
      </c>
      <c r="C74" t="s">
        <v>8835</v>
      </c>
    </row>
    <row r="75" spans="1:5" x14ac:dyDescent="0.3">
      <c r="A75" s="65" t="s">
        <v>8427</v>
      </c>
      <c r="B75" s="40">
        <v>1.1525381199829403</v>
      </c>
      <c r="C75" t="s">
        <v>8835</v>
      </c>
    </row>
    <row r="76" spans="1:5" x14ac:dyDescent="0.3">
      <c r="A76" s="65" t="s">
        <v>8448</v>
      </c>
      <c r="B76" s="40">
        <v>1.1058120269610157</v>
      </c>
      <c r="C76" t="s">
        <v>8835</v>
      </c>
    </row>
    <row r="77" spans="1:5" x14ac:dyDescent="0.3">
      <c r="A77" s="65" t="s">
        <v>8450</v>
      </c>
      <c r="B77" s="40">
        <v>1.1182037051199378</v>
      </c>
      <c r="C77" t="s">
        <v>8835</v>
      </c>
    </row>
    <row r="78" spans="1:5" x14ac:dyDescent="0.3">
      <c r="A78" s="65" t="s">
        <v>8467</v>
      </c>
      <c r="B78" s="40">
        <v>1.1233574456213002</v>
      </c>
      <c r="C78" t="s">
        <v>8835</v>
      </c>
    </row>
    <row r="79" spans="1:5" x14ac:dyDescent="0.3">
      <c r="A79" s="65" t="s">
        <v>8458</v>
      </c>
      <c r="B79" s="40">
        <v>1.1232400541479024</v>
      </c>
      <c r="C79" t="s">
        <v>8835</v>
      </c>
    </row>
    <row r="80" spans="1:5" x14ac:dyDescent="0.3">
      <c r="A80" s="65" t="s">
        <v>8483</v>
      </c>
      <c r="B80" s="40">
        <v>1.1040768430474885</v>
      </c>
      <c r="C80" t="s">
        <v>8835</v>
      </c>
    </row>
    <row r="81" spans="1:3" x14ac:dyDescent="0.3">
      <c r="A81" s="65" t="s">
        <v>8469</v>
      </c>
      <c r="B81" s="40">
        <v>1.2481361228762757</v>
      </c>
      <c r="C81" t="s">
        <v>8835</v>
      </c>
    </row>
    <row r="82" spans="1:3" x14ac:dyDescent="0.3">
      <c r="A82" s="65" t="s">
        <v>8553</v>
      </c>
      <c r="B82" s="40">
        <v>1.2167332916252518</v>
      </c>
      <c r="C82" t="s">
        <v>8835</v>
      </c>
    </row>
    <row r="83" spans="1:3" x14ac:dyDescent="0.3">
      <c r="A83" s="65" t="s">
        <v>8461</v>
      </c>
      <c r="B83" s="40">
        <v>1.1781528902046643</v>
      </c>
      <c r="C83" t="s">
        <v>8835</v>
      </c>
    </row>
    <row r="84" spans="1:3" x14ac:dyDescent="0.3">
      <c r="A84" s="65" t="s">
        <v>8445</v>
      </c>
      <c r="B84" s="40">
        <v>1</v>
      </c>
      <c r="C84" t="s">
        <v>8835</v>
      </c>
    </row>
    <row r="85" spans="1:3" x14ac:dyDescent="0.3">
      <c r="A85" s="65" t="s">
        <v>8485</v>
      </c>
      <c r="B85" s="40">
        <v>1.2564440853765548</v>
      </c>
      <c r="C85" t="s">
        <v>8835</v>
      </c>
    </row>
    <row r="86" spans="1:3" x14ac:dyDescent="0.3">
      <c r="A86" s="65" t="s">
        <v>8447</v>
      </c>
      <c r="B86" s="40">
        <v>1.2416605379288281</v>
      </c>
      <c r="C86" t="s">
        <v>8835</v>
      </c>
    </row>
    <row r="87" spans="1:3" x14ac:dyDescent="0.3">
      <c r="A87" s="65" t="s">
        <v>8498</v>
      </c>
      <c r="B87" s="40">
        <v>1.1254293103988915</v>
      </c>
      <c r="C87" t="s">
        <v>8835</v>
      </c>
    </row>
    <row r="88" spans="1:3" x14ac:dyDescent="0.3">
      <c r="A88" s="65" t="s">
        <v>8502</v>
      </c>
      <c r="B88" s="40">
        <v>1.129681339573293</v>
      </c>
      <c r="C88" t="s">
        <v>8835</v>
      </c>
    </row>
    <row r="89" spans="1:3" x14ac:dyDescent="0.3">
      <c r="A89" s="65" t="s">
        <v>8503</v>
      </c>
      <c r="B89" s="40">
        <v>1.1250086915984268</v>
      </c>
      <c r="C89" t="s">
        <v>8835</v>
      </c>
    </row>
    <row r="90" spans="1:3" x14ac:dyDescent="0.3">
      <c r="A90" s="65" t="s">
        <v>8477</v>
      </c>
      <c r="B90" s="40">
        <v>1.2254784370561624</v>
      </c>
      <c r="C90" t="s">
        <v>8835</v>
      </c>
    </row>
    <row r="91" spans="1:3" x14ac:dyDescent="0.3">
      <c r="A91" s="65" t="s">
        <v>8519</v>
      </c>
      <c r="B91" s="40">
        <v>1.1788127092909066</v>
      </c>
      <c r="C91" t="s">
        <v>8835</v>
      </c>
    </row>
    <row r="92" spans="1:3" x14ac:dyDescent="0.3">
      <c r="A92" s="65" t="s">
        <v>8412</v>
      </c>
      <c r="B92" s="40">
        <v>1.1200000571933482</v>
      </c>
      <c r="C92" t="s">
        <v>8835</v>
      </c>
    </row>
    <row r="93" spans="1:3" x14ac:dyDescent="0.3">
      <c r="A93" s="65" t="s">
        <v>8533</v>
      </c>
      <c r="B93" s="40">
        <v>1.1086437554009756</v>
      </c>
      <c r="C93" t="s">
        <v>8835</v>
      </c>
    </row>
    <row r="94" spans="1:3" x14ac:dyDescent="0.3">
      <c r="A94" s="65" t="s">
        <v>8534</v>
      </c>
      <c r="B94" s="40">
        <v>1.2355572416722849</v>
      </c>
      <c r="C94" t="s">
        <v>8835</v>
      </c>
    </row>
    <row r="95" spans="1:3" x14ac:dyDescent="0.3">
      <c r="A95" s="65" t="s">
        <v>8539</v>
      </c>
      <c r="B95" s="40">
        <v>1.0949092410267858</v>
      </c>
      <c r="C95" t="s">
        <v>8835</v>
      </c>
    </row>
    <row r="96" spans="1:3" x14ac:dyDescent="0.3">
      <c r="A96" s="65" t="s">
        <v>8549</v>
      </c>
      <c r="B96" s="40">
        <v>1.0941596625855832</v>
      </c>
      <c r="C96" t="s">
        <v>8835</v>
      </c>
    </row>
    <row r="97" spans="1:3" x14ac:dyDescent="0.3">
      <c r="A97" s="65" t="s">
        <v>8547</v>
      </c>
      <c r="B97" s="40">
        <v>1.1321782170697039</v>
      </c>
      <c r="C97" t="s">
        <v>8835</v>
      </c>
    </row>
    <row r="98" spans="1:3" x14ac:dyDescent="0.3">
      <c r="A98" s="65" t="s">
        <v>8460</v>
      </c>
      <c r="B98" s="40">
        <v>1.1447930144679155</v>
      </c>
      <c r="C98" t="s">
        <v>8835</v>
      </c>
    </row>
    <row r="99" spans="1:3" x14ac:dyDescent="0.3">
      <c r="A99" s="65" t="s">
        <v>8557</v>
      </c>
      <c r="B99" s="40">
        <v>1.169844346781832</v>
      </c>
      <c r="C99" t="s">
        <v>8835</v>
      </c>
    </row>
    <row r="100" spans="1:3" x14ac:dyDescent="0.3">
      <c r="A100" s="65" t="s">
        <v>8837</v>
      </c>
      <c r="B100" s="40">
        <v>1.1211214929131585</v>
      </c>
      <c r="C100" t="s">
        <v>8835</v>
      </c>
    </row>
    <row r="101" spans="1:3" x14ac:dyDescent="0.3">
      <c r="A101" s="65" t="s">
        <v>8399</v>
      </c>
      <c r="B101" s="40">
        <v>1.1550440689391732</v>
      </c>
      <c r="C101" t="s">
        <v>8835</v>
      </c>
    </row>
    <row r="102" spans="1:3" x14ac:dyDescent="0.3">
      <c r="A102" s="66" t="s">
        <v>8889</v>
      </c>
      <c r="B102" s="143">
        <v>1.1499999999999999</v>
      </c>
      <c r="C102" s="69" t="s">
        <v>8902</v>
      </c>
    </row>
  </sheetData>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255"/>
  <sheetViews>
    <sheetView workbookViewId="0"/>
  </sheetViews>
  <sheetFormatPr defaultRowHeight="14.4" x14ac:dyDescent="0.3"/>
  <cols>
    <col min="1" max="1" width="35.33203125" customWidth="1"/>
    <col min="2" max="5" width="28.33203125" customWidth="1"/>
  </cols>
  <sheetData>
    <row r="2" spans="1:5" ht="23.4" x14ac:dyDescent="0.45">
      <c r="A2" s="124" t="s">
        <v>8903</v>
      </c>
      <c r="B2" s="124"/>
    </row>
    <row r="3" spans="1:5" ht="23.4" x14ac:dyDescent="0.45">
      <c r="A3" s="154" t="s">
        <v>8904</v>
      </c>
      <c r="B3" s="124"/>
    </row>
    <row r="5" spans="1:5" x14ac:dyDescent="0.3">
      <c r="A5" s="223" t="s">
        <v>8647</v>
      </c>
      <c r="B5" s="200" t="s">
        <v>8905</v>
      </c>
      <c r="C5" s="223" t="s">
        <v>8906</v>
      </c>
      <c r="D5" s="223" t="s">
        <v>8907</v>
      </c>
      <c r="E5" s="193" t="s">
        <v>8908</v>
      </c>
    </row>
    <row r="6" spans="1:5" x14ac:dyDescent="0.3">
      <c r="A6" t="s">
        <v>8401</v>
      </c>
      <c r="B6" s="201" t="s">
        <v>8138</v>
      </c>
      <c r="C6" t="s">
        <v>8138</v>
      </c>
      <c r="D6" t="s">
        <v>8702</v>
      </c>
      <c r="E6" t="s">
        <v>8702</v>
      </c>
    </row>
    <row r="7" spans="1:5" x14ac:dyDescent="0.3">
      <c r="A7" t="s">
        <v>8404</v>
      </c>
      <c r="B7" t="s">
        <v>8141</v>
      </c>
      <c r="C7" t="s">
        <v>8141</v>
      </c>
      <c r="D7" t="s">
        <v>8821</v>
      </c>
      <c r="E7" t="s">
        <v>8693</v>
      </c>
    </row>
    <row r="8" spans="1:5" x14ac:dyDescent="0.3">
      <c r="A8" t="s">
        <v>8405</v>
      </c>
      <c r="B8" t="s">
        <v>8188</v>
      </c>
      <c r="C8" t="s">
        <v>8188</v>
      </c>
      <c r="D8" t="s">
        <v>8698</v>
      </c>
      <c r="E8" t="s">
        <v>8698</v>
      </c>
    </row>
    <row r="9" spans="1:5" x14ac:dyDescent="0.3">
      <c r="A9" t="s">
        <v>8877</v>
      </c>
      <c r="B9" t="s">
        <v>8146</v>
      </c>
      <c r="C9" t="s">
        <v>8909</v>
      </c>
      <c r="D9" t="s">
        <v>8699</v>
      </c>
      <c r="E9" t="s">
        <v>8699</v>
      </c>
    </row>
    <row r="10" spans="1:5" x14ac:dyDescent="0.3">
      <c r="A10" t="s">
        <v>8406</v>
      </c>
      <c r="B10" t="s">
        <v>8910</v>
      </c>
      <c r="C10" t="s">
        <v>8662</v>
      </c>
      <c r="D10" t="s">
        <v>8821</v>
      </c>
      <c r="E10" t="s">
        <v>8911</v>
      </c>
    </row>
    <row r="11" spans="1:5" x14ac:dyDescent="0.3">
      <c r="A11" t="s">
        <v>8407</v>
      </c>
      <c r="B11" t="s">
        <v>8144</v>
      </c>
      <c r="C11" t="s">
        <v>8144</v>
      </c>
      <c r="D11" t="s">
        <v>8687</v>
      </c>
      <c r="E11" t="s">
        <v>8687</v>
      </c>
    </row>
    <row r="12" spans="1:5" x14ac:dyDescent="0.3">
      <c r="A12" t="s">
        <v>8840</v>
      </c>
      <c r="B12" t="s">
        <v>8140</v>
      </c>
      <c r="C12" t="s">
        <v>8912</v>
      </c>
      <c r="D12" s="148" t="s">
        <v>8685</v>
      </c>
      <c r="E12" s="148" t="s">
        <v>8685</v>
      </c>
    </row>
    <row r="13" spans="1:5" x14ac:dyDescent="0.3">
      <c r="A13" t="s">
        <v>8913</v>
      </c>
      <c r="B13" t="s">
        <v>8914</v>
      </c>
      <c r="C13" t="s">
        <v>8914</v>
      </c>
      <c r="D13" t="s">
        <v>8699</v>
      </c>
      <c r="E13" t="s">
        <v>8699</v>
      </c>
    </row>
    <row r="14" spans="1:5" x14ac:dyDescent="0.3">
      <c r="A14" s="148" t="s">
        <v>8408</v>
      </c>
      <c r="B14" s="148" t="s">
        <v>8139</v>
      </c>
      <c r="C14" s="148" t="s">
        <v>8139</v>
      </c>
      <c r="D14" s="148" t="s">
        <v>8685</v>
      </c>
      <c r="E14" s="148" t="s">
        <v>8685</v>
      </c>
    </row>
    <row r="15" spans="1:5" x14ac:dyDescent="0.3">
      <c r="A15" t="s">
        <v>8410</v>
      </c>
      <c r="B15" t="s">
        <v>8145</v>
      </c>
      <c r="C15" t="s">
        <v>8145</v>
      </c>
      <c r="D15" t="s">
        <v>8700</v>
      </c>
      <c r="E15" t="s">
        <v>8410</v>
      </c>
    </row>
    <row r="16" spans="1:5" x14ac:dyDescent="0.3">
      <c r="A16" t="s">
        <v>8416</v>
      </c>
      <c r="B16" t="s">
        <v>8142</v>
      </c>
      <c r="C16" t="s">
        <v>8142</v>
      </c>
      <c r="D16" t="s">
        <v>8821</v>
      </c>
      <c r="E16" t="s">
        <v>8693</v>
      </c>
    </row>
    <row r="17" spans="1:5" x14ac:dyDescent="0.3">
      <c r="A17" t="s">
        <v>8838</v>
      </c>
      <c r="B17" t="s">
        <v>8148</v>
      </c>
      <c r="C17" t="s">
        <v>8915</v>
      </c>
      <c r="D17" t="s">
        <v>8700</v>
      </c>
      <c r="E17" t="s">
        <v>8700</v>
      </c>
    </row>
    <row r="18" spans="1:5" x14ac:dyDescent="0.3">
      <c r="A18" t="s">
        <v>8411</v>
      </c>
      <c r="B18" t="s">
        <v>8147</v>
      </c>
      <c r="C18" t="s">
        <v>8147</v>
      </c>
      <c r="D18" t="s">
        <v>8411</v>
      </c>
      <c r="E18" t="s">
        <v>8411</v>
      </c>
    </row>
    <row r="19" spans="1:5" x14ac:dyDescent="0.3">
      <c r="A19" t="s">
        <v>8412</v>
      </c>
      <c r="B19" t="s">
        <v>8655</v>
      </c>
      <c r="C19" t="s">
        <v>8655</v>
      </c>
      <c r="D19" t="s">
        <v>8821</v>
      </c>
      <c r="E19" t="s">
        <v>8412</v>
      </c>
    </row>
    <row r="20" spans="1:5" x14ac:dyDescent="0.3">
      <c r="A20" t="s">
        <v>8409</v>
      </c>
      <c r="B20" t="s">
        <v>8149</v>
      </c>
      <c r="C20" t="s">
        <v>8149</v>
      </c>
      <c r="D20" t="s">
        <v>8696</v>
      </c>
      <c r="E20" t="s">
        <v>8696</v>
      </c>
    </row>
    <row r="21" spans="1:5" x14ac:dyDescent="0.3">
      <c r="A21" t="s">
        <v>8413</v>
      </c>
      <c r="B21" t="s">
        <v>8162</v>
      </c>
      <c r="C21" t="s">
        <v>8162</v>
      </c>
      <c r="D21" t="s">
        <v>8685</v>
      </c>
      <c r="E21" t="s">
        <v>8685</v>
      </c>
    </row>
    <row r="22" spans="1:5" x14ac:dyDescent="0.3">
      <c r="A22" t="s">
        <v>8414</v>
      </c>
      <c r="B22" t="s">
        <v>8154</v>
      </c>
      <c r="C22" t="s">
        <v>8154</v>
      </c>
      <c r="D22" t="s">
        <v>8696</v>
      </c>
      <c r="E22" t="s">
        <v>8414</v>
      </c>
    </row>
    <row r="23" spans="1:5" x14ac:dyDescent="0.3">
      <c r="A23" t="s">
        <v>8415</v>
      </c>
      <c r="B23" t="s">
        <v>8152</v>
      </c>
      <c r="C23" t="s">
        <v>8152</v>
      </c>
      <c r="D23" t="s">
        <v>8702</v>
      </c>
      <c r="E23" t="s">
        <v>8702</v>
      </c>
    </row>
    <row r="24" spans="1:5" x14ac:dyDescent="0.3">
      <c r="A24" t="s">
        <v>8417</v>
      </c>
      <c r="B24" t="s">
        <v>8151</v>
      </c>
      <c r="C24" t="s">
        <v>8151</v>
      </c>
      <c r="D24" t="s">
        <v>8685</v>
      </c>
      <c r="E24" t="s">
        <v>8685</v>
      </c>
    </row>
    <row r="25" spans="1:5" x14ac:dyDescent="0.3">
      <c r="A25" t="s">
        <v>8430</v>
      </c>
      <c r="B25" t="s">
        <v>8165</v>
      </c>
      <c r="C25" t="s">
        <v>8165</v>
      </c>
      <c r="D25" t="s">
        <v>8821</v>
      </c>
      <c r="E25" t="s">
        <v>8693</v>
      </c>
    </row>
    <row r="26" spans="1:5" x14ac:dyDescent="0.3">
      <c r="A26" t="s">
        <v>8418</v>
      </c>
      <c r="B26" t="s">
        <v>8656</v>
      </c>
      <c r="C26" t="s">
        <v>8656</v>
      </c>
      <c r="D26" t="s">
        <v>8821</v>
      </c>
      <c r="E26" t="s">
        <v>8418</v>
      </c>
    </row>
    <row r="27" spans="1:5" x14ac:dyDescent="0.3">
      <c r="A27" t="s">
        <v>8424</v>
      </c>
      <c r="B27" t="s">
        <v>8166</v>
      </c>
      <c r="C27" t="s">
        <v>8166</v>
      </c>
      <c r="D27" t="s">
        <v>8688</v>
      </c>
      <c r="E27" t="s">
        <v>8688</v>
      </c>
    </row>
    <row r="28" spans="1:5" x14ac:dyDescent="0.3">
      <c r="A28" t="s">
        <v>8449</v>
      </c>
      <c r="B28" t="s">
        <v>8156</v>
      </c>
      <c r="C28" t="s">
        <v>8156</v>
      </c>
      <c r="D28" t="s">
        <v>8703</v>
      </c>
      <c r="E28" t="s">
        <v>8703</v>
      </c>
    </row>
    <row r="29" spans="1:5" x14ac:dyDescent="0.3">
      <c r="A29" t="s">
        <v>8844</v>
      </c>
      <c r="B29" t="s">
        <v>8916</v>
      </c>
      <c r="C29" t="s">
        <v>8916</v>
      </c>
      <c r="D29" t="s">
        <v>8685</v>
      </c>
      <c r="E29" t="s">
        <v>8685</v>
      </c>
    </row>
    <row r="30" spans="1:5" x14ac:dyDescent="0.3">
      <c r="A30" t="s">
        <v>8419</v>
      </c>
      <c r="B30" t="s">
        <v>8163</v>
      </c>
      <c r="C30" t="s">
        <v>8163</v>
      </c>
      <c r="D30" t="s">
        <v>8702</v>
      </c>
      <c r="E30" t="s">
        <v>8702</v>
      </c>
    </row>
    <row r="31" spans="1:5" x14ac:dyDescent="0.3">
      <c r="A31" t="s">
        <v>8420</v>
      </c>
      <c r="B31" t="s">
        <v>8159</v>
      </c>
      <c r="C31" t="s">
        <v>8159</v>
      </c>
      <c r="D31" t="s">
        <v>8700</v>
      </c>
      <c r="E31" t="s">
        <v>8700</v>
      </c>
    </row>
    <row r="32" spans="1:5" x14ac:dyDescent="0.3">
      <c r="A32" t="s">
        <v>8842</v>
      </c>
      <c r="B32" t="s">
        <v>8160</v>
      </c>
      <c r="C32" t="s">
        <v>8915</v>
      </c>
      <c r="D32" t="s">
        <v>8700</v>
      </c>
      <c r="E32" t="s">
        <v>8700</v>
      </c>
    </row>
    <row r="33" spans="1:5" x14ac:dyDescent="0.3">
      <c r="A33" t="s">
        <v>8421</v>
      </c>
      <c r="B33" t="s">
        <v>8150</v>
      </c>
      <c r="C33" t="s">
        <v>8150</v>
      </c>
      <c r="D33" t="s">
        <v>8821</v>
      </c>
      <c r="E33" t="s">
        <v>8421</v>
      </c>
    </row>
    <row r="34" spans="1:5" x14ac:dyDescent="0.3">
      <c r="A34" t="s">
        <v>8422</v>
      </c>
      <c r="B34" t="s">
        <v>8164</v>
      </c>
      <c r="C34" t="s">
        <v>8164</v>
      </c>
      <c r="D34" t="s">
        <v>8701</v>
      </c>
      <c r="E34" t="s">
        <v>8701</v>
      </c>
    </row>
    <row r="35" spans="1:5" x14ac:dyDescent="0.3">
      <c r="A35" t="s">
        <v>8423</v>
      </c>
      <c r="B35" t="s">
        <v>8161</v>
      </c>
      <c r="C35" t="s">
        <v>8161</v>
      </c>
      <c r="D35" t="s">
        <v>8700</v>
      </c>
      <c r="E35" t="s">
        <v>8423</v>
      </c>
    </row>
    <row r="36" spans="1:5" x14ac:dyDescent="0.3">
      <c r="A36" t="s">
        <v>8917</v>
      </c>
      <c r="B36" t="s">
        <v>8217</v>
      </c>
      <c r="C36" t="s">
        <v>8918</v>
      </c>
      <c r="D36" t="s">
        <v>8702</v>
      </c>
      <c r="E36" t="s">
        <v>8702</v>
      </c>
    </row>
    <row r="37" spans="1:5" x14ac:dyDescent="0.3">
      <c r="A37" t="s">
        <v>8426</v>
      </c>
      <c r="B37" t="s">
        <v>8158</v>
      </c>
      <c r="C37" t="s">
        <v>8158</v>
      </c>
      <c r="D37" t="s">
        <v>8696</v>
      </c>
      <c r="E37" t="s">
        <v>8696</v>
      </c>
    </row>
    <row r="38" spans="1:5" x14ac:dyDescent="0.3">
      <c r="A38" t="s">
        <v>8427</v>
      </c>
      <c r="B38" t="s">
        <v>8657</v>
      </c>
      <c r="C38" t="s">
        <v>8657</v>
      </c>
      <c r="D38" t="s">
        <v>8821</v>
      </c>
      <c r="E38" t="s">
        <v>8427</v>
      </c>
    </row>
    <row r="39" spans="1:5" x14ac:dyDescent="0.3">
      <c r="A39" t="s">
        <v>8576</v>
      </c>
      <c r="B39" t="s">
        <v>8153</v>
      </c>
      <c r="C39" t="s">
        <v>8153</v>
      </c>
      <c r="D39" t="s">
        <v>8703</v>
      </c>
      <c r="E39" t="s">
        <v>8703</v>
      </c>
    </row>
    <row r="40" spans="1:5" x14ac:dyDescent="0.3">
      <c r="A40" t="s">
        <v>8429</v>
      </c>
      <c r="B40" t="s">
        <v>8155</v>
      </c>
      <c r="C40" t="s">
        <v>8155</v>
      </c>
      <c r="D40" t="s">
        <v>8691</v>
      </c>
      <c r="E40" t="s">
        <v>8691</v>
      </c>
    </row>
    <row r="41" spans="1:5" x14ac:dyDescent="0.3">
      <c r="A41" t="s">
        <v>8845</v>
      </c>
      <c r="B41" t="s">
        <v>8181</v>
      </c>
      <c r="C41" t="s">
        <v>8181</v>
      </c>
      <c r="D41" t="s">
        <v>8703</v>
      </c>
      <c r="E41" t="s">
        <v>8703</v>
      </c>
    </row>
    <row r="42" spans="1:5" x14ac:dyDescent="0.3">
      <c r="A42" t="s">
        <v>8431</v>
      </c>
      <c r="B42" t="s">
        <v>8226</v>
      </c>
      <c r="C42" t="s">
        <v>8226</v>
      </c>
      <c r="D42" t="s">
        <v>8696</v>
      </c>
      <c r="E42" t="s">
        <v>8696</v>
      </c>
    </row>
    <row r="43" spans="1:5" x14ac:dyDescent="0.3">
      <c r="A43" t="s">
        <v>8432</v>
      </c>
      <c r="B43" t="s">
        <v>8176</v>
      </c>
      <c r="C43" t="s">
        <v>8176</v>
      </c>
      <c r="D43" t="s">
        <v>8687</v>
      </c>
      <c r="E43" t="s">
        <v>8687</v>
      </c>
    </row>
    <row r="44" spans="1:5" x14ac:dyDescent="0.3">
      <c r="A44" t="s">
        <v>8433</v>
      </c>
      <c r="B44" t="s">
        <v>8167</v>
      </c>
      <c r="C44" t="s">
        <v>8167</v>
      </c>
      <c r="D44" t="s">
        <v>8433</v>
      </c>
      <c r="E44" t="s">
        <v>8433</v>
      </c>
    </row>
    <row r="45" spans="1:5" x14ac:dyDescent="0.3">
      <c r="A45" t="s">
        <v>8847</v>
      </c>
      <c r="B45" t="s">
        <v>8233</v>
      </c>
      <c r="C45" t="s">
        <v>8919</v>
      </c>
      <c r="D45" t="s">
        <v>8685</v>
      </c>
      <c r="E45" t="s">
        <v>8685</v>
      </c>
    </row>
    <row r="46" spans="1:5" x14ac:dyDescent="0.3">
      <c r="A46" t="s">
        <v>8434</v>
      </c>
      <c r="B46" t="s">
        <v>8170</v>
      </c>
      <c r="C46" t="s">
        <v>8170</v>
      </c>
      <c r="D46" t="s">
        <v>8687</v>
      </c>
      <c r="E46" t="s">
        <v>8687</v>
      </c>
    </row>
    <row r="47" spans="1:5" x14ac:dyDescent="0.3">
      <c r="A47" t="s">
        <v>8920</v>
      </c>
      <c r="B47" t="s">
        <v>8336</v>
      </c>
      <c r="C47" t="s">
        <v>8921</v>
      </c>
      <c r="D47" t="s">
        <v>8698</v>
      </c>
      <c r="E47" t="s">
        <v>8698</v>
      </c>
    </row>
    <row r="48" spans="1:5" x14ac:dyDescent="0.3">
      <c r="A48" t="s">
        <v>8436</v>
      </c>
      <c r="B48" t="s">
        <v>8308</v>
      </c>
      <c r="C48" t="s">
        <v>8308</v>
      </c>
      <c r="D48" t="s">
        <v>8687</v>
      </c>
      <c r="E48" t="s">
        <v>8687</v>
      </c>
    </row>
    <row r="49" spans="1:5" x14ac:dyDescent="0.3">
      <c r="A49" t="s">
        <v>8437</v>
      </c>
      <c r="B49" t="s">
        <v>8175</v>
      </c>
      <c r="C49" t="s">
        <v>8175</v>
      </c>
      <c r="D49" t="s">
        <v>8700</v>
      </c>
      <c r="E49" t="s">
        <v>8437</v>
      </c>
    </row>
    <row r="50" spans="1:5" x14ac:dyDescent="0.3">
      <c r="A50" t="s">
        <v>8690</v>
      </c>
      <c r="B50" t="s">
        <v>8211</v>
      </c>
      <c r="C50" t="s">
        <v>8211</v>
      </c>
      <c r="D50" t="s">
        <v>8689</v>
      </c>
      <c r="E50" t="s">
        <v>8690</v>
      </c>
    </row>
    <row r="51" spans="1:5" x14ac:dyDescent="0.3">
      <c r="A51" s="148" t="s">
        <v>8854</v>
      </c>
      <c r="B51" s="148" t="s">
        <v>8251</v>
      </c>
      <c r="C51" s="148" t="s">
        <v>8251</v>
      </c>
      <c r="D51" s="148" t="s">
        <v>8689</v>
      </c>
      <c r="E51" s="148" t="s">
        <v>8689</v>
      </c>
    </row>
    <row r="52" spans="1:5" x14ac:dyDescent="0.3">
      <c r="A52" t="s">
        <v>8438</v>
      </c>
      <c r="B52" t="s">
        <v>8177</v>
      </c>
      <c r="C52" t="s">
        <v>8177</v>
      </c>
      <c r="D52" t="s">
        <v>8689</v>
      </c>
      <c r="E52" t="s">
        <v>8689</v>
      </c>
    </row>
    <row r="53" spans="1:5" x14ac:dyDescent="0.3">
      <c r="A53" t="s">
        <v>8439</v>
      </c>
      <c r="B53" t="s">
        <v>8320</v>
      </c>
      <c r="C53" t="s">
        <v>8320</v>
      </c>
      <c r="D53" t="s">
        <v>8689</v>
      </c>
      <c r="E53" t="s">
        <v>8689</v>
      </c>
    </row>
    <row r="54" spans="1:5" x14ac:dyDescent="0.3">
      <c r="A54" t="s">
        <v>8922</v>
      </c>
      <c r="B54" t="s">
        <v>8183</v>
      </c>
      <c r="C54" t="s">
        <v>8923</v>
      </c>
      <c r="D54" t="s">
        <v>8702</v>
      </c>
      <c r="E54" t="s">
        <v>8702</v>
      </c>
    </row>
    <row r="55" spans="1:5" x14ac:dyDescent="0.3">
      <c r="A55" t="s">
        <v>8924</v>
      </c>
      <c r="B55" t="s">
        <v>8168</v>
      </c>
      <c r="C55" t="s">
        <v>8923</v>
      </c>
      <c r="D55" t="s">
        <v>8702</v>
      </c>
      <c r="E55" t="s">
        <v>8702</v>
      </c>
    </row>
    <row r="56" spans="1:5" x14ac:dyDescent="0.3">
      <c r="A56" t="s">
        <v>8440</v>
      </c>
      <c r="B56" t="s">
        <v>8178</v>
      </c>
      <c r="C56" t="s">
        <v>8178</v>
      </c>
      <c r="D56" t="s">
        <v>8700</v>
      </c>
      <c r="E56" t="s">
        <v>8700</v>
      </c>
    </row>
    <row r="57" spans="1:5" x14ac:dyDescent="0.3">
      <c r="A57" t="s">
        <v>8441</v>
      </c>
      <c r="B57" t="s">
        <v>8228</v>
      </c>
      <c r="C57" t="s">
        <v>8228</v>
      </c>
      <c r="D57" t="s">
        <v>8691</v>
      </c>
      <c r="E57" t="s">
        <v>8691</v>
      </c>
    </row>
    <row r="58" spans="1:5" x14ac:dyDescent="0.3">
      <c r="A58" t="s">
        <v>8442</v>
      </c>
      <c r="B58" t="s">
        <v>8171</v>
      </c>
      <c r="C58" t="s">
        <v>8171</v>
      </c>
      <c r="D58" t="s">
        <v>8687</v>
      </c>
      <c r="E58" t="s">
        <v>8687</v>
      </c>
    </row>
    <row r="59" spans="1:5" x14ac:dyDescent="0.3">
      <c r="A59" t="s">
        <v>8878</v>
      </c>
      <c r="B59" t="s">
        <v>8174</v>
      </c>
      <c r="C59" t="s">
        <v>8174</v>
      </c>
      <c r="D59" t="s">
        <v>8697</v>
      </c>
      <c r="E59" t="s">
        <v>8697</v>
      </c>
    </row>
    <row r="60" spans="1:5" x14ac:dyDescent="0.3">
      <c r="A60" t="s">
        <v>8444</v>
      </c>
      <c r="B60" t="s">
        <v>8179</v>
      </c>
      <c r="C60" t="s">
        <v>8179</v>
      </c>
      <c r="D60" t="s">
        <v>8688</v>
      </c>
      <c r="E60" t="s">
        <v>8688</v>
      </c>
    </row>
    <row r="61" spans="1:5" x14ac:dyDescent="0.3">
      <c r="A61" t="s">
        <v>8925</v>
      </c>
      <c r="B61" t="s">
        <v>8173</v>
      </c>
      <c r="C61" t="s">
        <v>8173</v>
      </c>
      <c r="D61" t="s">
        <v>8703</v>
      </c>
      <c r="E61" t="s">
        <v>8703</v>
      </c>
    </row>
    <row r="62" spans="1:5" x14ac:dyDescent="0.3">
      <c r="A62" t="s">
        <v>8445</v>
      </c>
      <c r="B62" t="s">
        <v>8746</v>
      </c>
      <c r="C62" t="s">
        <v>8746</v>
      </c>
      <c r="D62" t="s">
        <v>8821</v>
      </c>
      <c r="E62" t="s">
        <v>8445</v>
      </c>
    </row>
    <row r="63" spans="1:5" x14ac:dyDescent="0.3">
      <c r="A63" t="s">
        <v>8446</v>
      </c>
      <c r="B63" t="s">
        <v>8180</v>
      </c>
      <c r="C63" t="s">
        <v>8180</v>
      </c>
      <c r="D63" t="s">
        <v>8685</v>
      </c>
      <c r="E63" t="s">
        <v>8685</v>
      </c>
    </row>
    <row r="64" spans="1:5" x14ac:dyDescent="0.3">
      <c r="A64" t="s">
        <v>8846</v>
      </c>
      <c r="B64" t="s">
        <v>8182</v>
      </c>
      <c r="C64" t="s">
        <v>8915</v>
      </c>
      <c r="D64" t="s">
        <v>8700</v>
      </c>
      <c r="E64" t="s">
        <v>8700</v>
      </c>
    </row>
    <row r="65" spans="1:5" x14ac:dyDescent="0.3">
      <c r="A65" t="s">
        <v>8447</v>
      </c>
      <c r="B65" t="s">
        <v>8658</v>
      </c>
      <c r="C65" t="s">
        <v>8658</v>
      </c>
      <c r="D65" t="s">
        <v>8821</v>
      </c>
      <c r="E65" t="s">
        <v>8447</v>
      </c>
    </row>
    <row r="66" spans="1:5" x14ac:dyDescent="0.3">
      <c r="A66" t="s">
        <v>8448</v>
      </c>
      <c r="B66" t="s">
        <v>8184</v>
      </c>
      <c r="C66" t="s">
        <v>8184</v>
      </c>
      <c r="D66" t="s">
        <v>8821</v>
      </c>
      <c r="E66" t="s">
        <v>8448</v>
      </c>
    </row>
    <row r="67" spans="1:5" x14ac:dyDescent="0.3">
      <c r="A67" t="s">
        <v>8443</v>
      </c>
      <c r="B67" t="s">
        <v>8169</v>
      </c>
      <c r="C67" t="s">
        <v>8169</v>
      </c>
      <c r="D67" t="s">
        <v>8687</v>
      </c>
      <c r="E67" t="s">
        <v>8687</v>
      </c>
    </row>
    <row r="68" spans="1:5" x14ac:dyDescent="0.3">
      <c r="A68" t="s">
        <v>8450</v>
      </c>
      <c r="B68" t="s">
        <v>8660</v>
      </c>
      <c r="C68" t="s">
        <v>8660</v>
      </c>
      <c r="D68" t="s">
        <v>8821</v>
      </c>
      <c r="E68" t="s">
        <v>8450</v>
      </c>
    </row>
    <row r="69" spans="1:5" x14ac:dyDescent="0.3">
      <c r="A69" t="s">
        <v>8463</v>
      </c>
      <c r="B69" t="s">
        <v>8185</v>
      </c>
      <c r="C69" t="s">
        <v>8185</v>
      </c>
      <c r="D69" t="s">
        <v>8696</v>
      </c>
      <c r="E69" t="s">
        <v>8696</v>
      </c>
    </row>
    <row r="70" spans="1:5" x14ac:dyDescent="0.3">
      <c r="A70" t="s">
        <v>8451</v>
      </c>
      <c r="B70" t="s">
        <v>8186</v>
      </c>
      <c r="C70" t="s">
        <v>8186</v>
      </c>
      <c r="D70" t="s">
        <v>8685</v>
      </c>
      <c r="E70" t="s">
        <v>8685</v>
      </c>
    </row>
    <row r="71" spans="1:5" x14ac:dyDescent="0.3">
      <c r="A71" t="s">
        <v>8452</v>
      </c>
      <c r="B71" t="s">
        <v>8187</v>
      </c>
      <c r="C71" t="s">
        <v>8187</v>
      </c>
      <c r="D71" t="s">
        <v>8685</v>
      </c>
      <c r="E71" t="s">
        <v>8685</v>
      </c>
    </row>
    <row r="72" spans="1:5" x14ac:dyDescent="0.3">
      <c r="A72" t="s">
        <v>8453</v>
      </c>
      <c r="B72" t="s">
        <v>8189</v>
      </c>
      <c r="C72" t="s">
        <v>8189</v>
      </c>
      <c r="D72" t="s">
        <v>8700</v>
      </c>
      <c r="E72" t="s">
        <v>8700</v>
      </c>
    </row>
    <row r="73" spans="1:5" x14ac:dyDescent="0.3">
      <c r="A73" t="s">
        <v>8571</v>
      </c>
      <c r="B73" t="s">
        <v>8190</v>
      </c>
      <c r="C73" t="s">
        <v>8190</v>
      </c>
      <c r="D73" t="s">
        <v>8698</v>
      </c>
      <c r="E73" t="s">
        <v>8571</v>
      </c>
    </row>
    <row r="74" spans="1:5" x14ac:dyDescent="0.3">
      <c r="A74" t="s">
        <v>8454</v>
      </c>
      <c r="B74" t="s">
        <v>8303</v>
      </c>
      <c r="C74" t="s">
        <v>8303</v>
      </c>
      <c r="D74" t="s">
        <v>8700</v>
      </c>
      <c r="E74" t="s">
        <v>8700</v>
      </c>
    </row>
    <row r="75" spans="1:5" x14ac:dyDescent="0.3">
      <c r="A75" t="s">
        <v>8455</v>
      </c>
      <c r="B75" t="s">
        <v>8206</v>
      </c>
      <c r="C75" t="s">
        <v>8206</v>
      </c>
      <c r="D75" t="s">
        <v>8687</v>
      </c>
      <c r="E75" t="s">
        <v>8687</v>
      </c>
    </row>
    <row r="76" spans="1:5" x14ac:dyDescent="0.3">
      <c r="A76" t="s">
        <v>8457</v>
      </c>
      <c r="B76" t="s">
        <v>8192</v>
      </c>
      <c r="C76" t="s">
        <v>8192</v>
      </c>
      <c r="D76" t="s">
        <v>8691</v>
      </c>
      <c r="E76" t="s">
        <v>8691</v>
      </c>
    </row>
    <row r="77" spans="1:5" x14ac:dyDescent="0.3">
      <c r="A77" t="s">
        <v>8458</v>
      </c>
      <c r="B77" t="s">
        <v>8661</v>
      </c>
      <c r="C77" t="s">
        <v>8661</v>
      </c>
      <c r="D77" t="s">
        <v>8821</v>
      </c>
      <c r="E77" t="s">
        <v>8458</v>
      </c>
    </row>
    <row r="78" spans="1:5" x14ac:dyDescent="0.3">
      <c r="A78" t="s">
        <v>8556</v>
      </c>
      <c r="B78" t="s">
        <v>8306</v>
      </c>
      <c r="C78" t="s">
        <v>8306</v>
      </c>
      <c r="D78" t="s">
        <v>8701</v>
      </c>
      <c r="E78" t="s">
        <v>8701</v>
      </c>
    </row>
    <row r="79" spans="1:5" x14ac:dyDescent="0.3">
      <c r="A79" t="s">
        <v>8456</v>
      </c>
      <c r="B79" t="s">
        <v>8193</v>
      </c>
      <c r="C79" t="s">
        <v>8193</v>
      </c>
      <c r="D79" t="s">
        <v>8691</v>
      </c>
      <c r="E79" t="s">
        <v>8691</v>
      </c>
    </row>
    <row r="80" spans="1:5" x14ac:dyDescent="0.3">
      <c r="A80" t="s">
        <v>8848</v>
      </c>
      <c r="B80" t="s">
        <v>8195</v>
      </c>
      <c r="C80" t="s">
        <v>8926</v>
      </c>
      <c r="D80" t="s">
        <v>8700</v>
      </c>
      <c r="E80" t="s">
        <v>8700</v>
      </c>
    </row>
    <row r="81" spans="1:5" x14ac:dyDescent="0.3">
      <c r="A81" t="s">
        <v>8849</v>
      </c>
      <c r="B81" t="s">
        <v>8197</v>
      </c>
      <c r="C81" t="s">
        <v>8197</v>
      </c>
      <c r="D81" t="s">
        <v>8821</v>
      </c>
      <c r="E81" t="s">
        <v>8911</v>
      </c>
    </row>
    <row r="82" spans="1:5" x14ac:dyDescent="0.3">
      <c r="A82" t="s">
        <v>8459</v>
      </c>
      <c r="B82" t="s">
        <v>8194</v>
      </c>
      <c r="C82" t="s">
        <v>8194</v>
      </c>
      <c r="D82" t="s">
        <v>8699</v>
      </c>
      <c r="E82" t="s">
        <v>8699</v>
      </c>
    </row>
    <row r="83" spans="1:5" x14ac:dyDescent="0.3">
      <c r="A83" t="s">
        <v>8460</v>
      </c>
      <c r="B83" t="s">
        <v>8663</v>
      </c>
      <c r="C83" t="s">
        <v>8663</v>
      </c>
      <c r="D83" t="s">
        <v>8821</v>
      </c>
      <c r="E83" t="s">
        <v>8460</v>
      </c>
    </row>
    <row r="84" spans="1:5" x14ac:dyDescent="0.3">
      <c r="A84" t="s">
        <v>8461</v>
      </c>
      <c r="B84" t="s">
        <v>8664</v>
      </c>
      <c r="C84" t="s">
        <v>8664</v>
      </c>
      <c r="D84" t="s">
        <v>8821</v>
      </c>
      <c r="E84" t="s">
        <v>8461</v>
      </c>
    </row>
    <row r="85" spans="1:5" x14ac:dyDescent="0.3">
      <c r="A85" t="s">
        <v>8462</v>
      </c>
      <c r="B85" t="s">
        <v>8927</v>
      </c>
      <c r="C85" t="s">
        <v>8927</v>
      </c>
      <c r="D85" t="s">
        <v>8700</v>
      </c>
      <c r="E85" t="s">
        <v>8700</v>
      </c>
    </row>
    <row r="86" spans="1:5" x14ac:dyDescent="0.3">
      <c r="A86" t="s">
        <v>8879</v>
      </c>
      <c r="B86" t="s">
        <v>8276</v>
      </c>
      <c r="C86" t="s">
        <v>8276</v>
      </c>
      <c r="D86" t="s">
        <v>8697</v>
      </c>
      <c r="E86" t="s">
        <v>8697</v>
      </c>
    </row>
    <row r="87" spans="1:5" x14ac:dyDescent="0.3">
      <c r="A87" t="s">
        <v>8841</v>
      </c>
      <c r="B87" t="s">
        <v>2130</v>
      </c>
      <c r="C87" t="s">
        <v>8928</v>
      </c>
      <c r="D87" t="s">
        <v>8699</v>
      </c>
      <c r="E87" t="s">
        <v>8699</v>
      </c>
    </row>
    <row r="88" spans="1:5" x14ac:dyDescent="0.3">
      <c r="A88" t="s">
        <v>8464</v>
      </c>
      <c r="B88" t="s">
        <v>8198</v>
      </c>
      <c r="C88" t="s">
        <v>8198</v>
      </c>
      <c r="D88" t="s">
        <v>8687</v>
      </c>
      <c r="E88" t="s">
        <v>8687</v>
      </c>
    </row>
    <row r="89" spans="1:5" x14ac:dyDescent="0.3">
      <c r="A89" t="s">
        <v>8466</v>
      </c>
      <c r="B89" t="s">
        <v>8203</v>
      </c>
      <c r="C89" t="s">
        <v>8203</v>
      </c>
      <c r="D89" t="s">
        <v>8703</v>
      </c>
      <c r="E89" t="s">
        <v>8703</v>
      </c>
    </row>
    <row r="90" spans="1:5" x14ac:dyDescent="0.3">
      <c r="A90" t="s">
        <v>8465</v>
      </c>
      <c r="B90" t="s">
        <v>8201</v>
      </c>
      <c r="C90" t="s">
        <v>8201</v>
      </c>
      <c r="D90" t="s">
        <v>8696</v>
      </c>
      <c r="E90" t="s">
        <v>8696</v>
      </c>
    </row>
    <row r="91" spans="1:5" x14ac:dyDescent="0.3">
      <c r="A91" t="s">
        <v>8467</v>
      </c>
      <c r="B91" t="s">
        <v>8659</v>
      </c>
      <c r="C91" t="s">
        <v>8659</v>
      </c>
      <c r="D91" t="s">
        <v>8821</v>
      </c>
      <c r="E91" t="s">
        <v>8467</v>
      </c>
    </row>
    <row r="92" spans="1:5" x14ac:dyDescent="0.3">
      <c r="A92" t="s">
        <v>8468</v>
      </c>
      <c r="B92" t="s">
        <v>8202</v>
      </c>
      <c r="C92" t="s">
        <v>8202</v>
      </c>
      <c r="D92" t="s">
        <v>8703</v>
      </c>
      <c r="E92" t="s">
        <v>8703</v>
      </c>
    </row>
    <row r="93" spans="1:5" x14ac:dyDescent="0.3">
      <c r="A93" t="s">
        <v>8851</v>
      </c>
      <c r="B93" t="s">
        <v>8929</v>
      </c>
      <c r="C93" t="s">
        <v>8930</v>
      </c>
      <c r="D93" t="s">
        <v>8821</v>
      </c>
      <c r="E93" t="s">
        <v>8911</v>
      </c>
    </row>
    <row r="94" spans="1:5" x14ac:dyDescent="0.3">
      <c r="A94" t="s">
        <v>8469</v>
      </c>
      <c r="B94" t="s">
        <v>8931</v>
      </c>
      <c r="C94" t="s">
        <v>8665</v>
      </c>
      <c r="D94" t="s">
        <v>8821</v>
      </c>
      <c r="E94" t="s">
        <v>8469</v>
      </c>
    </row>
    <row r="95" spans="1:5" x14ac:dyDescent="0.3">
      <c r="A95" t="s">
        <v>8852</v>
      </c>
      <c r="B95" t="s">
        <v>8932</v>
      </c>
      <c r="C95" t="s">
        <v>8932</v>
      </c>
      <c r="D95" t="s">
        <v>8699</v>
      </c>
      <c r="E95" t="s">
        <v>8699</v>
      </c>
    </row>
    <row r="96" spans="1:5" x14ac:dyDescent="0.3">
      <c r="A96" t="s">
        <v>8470</v>
      </c>
      <c r="B96" t="s">
        <v>8200</v>
      </c>
      <c r="C96" t="s">
        <v>8200</v>
      </c>
      <c r="D96" t="s">
        <v>8685</v>
      </c>
      <c r="E96" t="s">
        <v>8685</v>
      </c>
    </row>
    <row r="97" spans="1:5" x14ac:dyDescent="0.3">
      <c r="A97" t="s">
        <v>8471</v>
      </c>
      <c r="B97" t="s">
        <v>8205</v>
      </c>
      <c r="C97" t="s">
        <v>8205</v>
      </c>
      <c r="D97" t="s">
        <v>8685</v>
      </c>
      <c r="E97" t="s">
        <v>8685</v>
      </c>
    </row>
    <row r="98" spans="1:5" x14ac:dyDescent="0.3">
      <c r="A98" t="s">
        <v>8880</v>
      </c>
      <c r="B98" t="s">
        <v>8208</v>
      </c>
      <c r="C98" t="s">
        <v>8909</v>
      </c>
      <c r="D98" t="s">
        <v>8699</v>
      </c>
      <c r="E98" t="s">
        <v>8699</v>
      </c>
    </row>
    <row r="99" spans="1:5" x14ac:dyDescent="0.3">
      <c r="A99" t="s">
        <v>8472</v>
      </c>
      <c r="B99" t="s">
        <v>8207</v>
      </c>
      <c r="C99" t="s">
        <v>8207</v>
      </c>
      <c r="D99" t="s">
        <v>8688</v>
      </c>
      <c r="E99" t="s">
        <v>8688</v>
      </c>
    </row>
    <row r="100" spans="1:5" x14ac:dyDescent="0.3">
      <c r="A100" t="s">
        <v>8473</v>
      </c>
      <c r="B100" t="s">
        <v>8204</v>
      </c>
      <c r="C100" t="s">
        <v>8204</v>
      </c>
      <c r="D100" t="s">
        <v>8703</v>
      </c>
      <c r="E100" t="s">
        <v>8703</v>
      </c>
    </row>
    <row r="101" spans="1:5" x14ac:dyDescent="0.3">
      <c r="A101" t="s">
        <v>8535</v>
      </c>
      <c r="B101" t="s">
        <v>8209</v>
      </c>
      <c r="C101" t="s">
        <v>8209</v>
      </c>
      <c r="D101" t="s">
        <v>8703</v>
      </c>
      <c r="E101" t="s">
        <v>8703</v>
      </c>
    </row>
    <row r="102" spans="1:5" x14ac:dyDescent="0.3">
      <c r="A102" t="s">
        <v>8474</v>
      </c>
      <c r="B102" t="s">
        <v>8210</v>
      </c>
      <c r="C102" t="s">
        <v>8210</v>
      </c>
      <c r="D102" t="s">
        <v>8685</v>
      </c>
      <c r="E102" t="s">
        <v>8685</v>
      </c>
    </row>
    <row r="103" spans="1:5" x14ac:dyDescent="0.3">
      <c r="A103" t="s">
        <v>8475</v>
      </c>
      <c r="B103" t="s">
        <v>8213</v>
      </c>
      <c r="C103" t="s">
        <v>8213</v>
      </c>
      <c r="D103" t="s">
        <v>8685</v>
      </c>
      <c r="E103" t="s">
        <v>8685</v>
      </c>
    </row>
    <row r="104" spans="1:5" x14ac:dyDescent="0.3">
      <c r="A104" t="s">
        <v>8933</v>
      </c>
      <c r="B104" t="s">
        <v>8934</v>
      </c>
      <c r="C104" t="s">
        <v>8935</v>
      </c>
      <c r="D104" t="s">
        <v>8699</v>
      </c>
      <c r="E104" t="s">
        <v>8699</v>
      </c>
    </row>
    <row r="105" spans="1:5" x14ac:dyDescent="0.3">
      <c r="A105" t="s">
        <v>8476</v>
      </c>
      <c r="B105" t="s">
        <v>8212</v>
      </c>
      <c r="C105" t="s">
        <v>8212</v>
      </c>
      <c r="D105" t="s">
        <v>8685</v>
      </c>
      <c r="E105" t="s">
        <v>8685</v>
      </c>
    </row>
    <row r="106" spans="1:5" x14ac:dyDescent="0.3">
      <c r="A106" t="s">
        <v>8477</v>
      </c>
      <c r="B106" t="s">
        <v>8666</v>
      </c>
      <c r="C106" t="s">
        <v>8666</v>
      </c>
      <c r="D106" t="s">
        <v>8821</v>
      </c>
      <c r="E106" t="s">
        <v>8477</v>
      </c>
    </row>
    <row r="107" spans="1:5" x14ac:dyDescent="0.3">
      <c r="A107" t="s">
        <v>8478</v>
      </c>
      <c r="B107" t="s">
        <v>8220</v>
      </c>
      <c r="C107" t="s">
        <v>8220</v>
      </c>
      <c r="D107" t="s">
        <v>8821</v>
      </c>
      <c r="E107" t="s">
        <v>8936</v>
      </c>
    </row>
    <row r="108" spans="1:5" x14ac:dyDescent="0.3">
      <c r="A108" t="s">
        <v>8479</v>
      </c>
      <c r="B108" t="s">
        <v>8216</v>
      </c>
      <c r="C108" t="s">
        <v>8216</v>
      </c>
      <c r="D108" t="s">
        <v>8702</v>
      </c>
      <c r="E108" t="s">
        <v>8479</v>
      </c>
    </row>
    <row r="109" spans="1:5" x14ac:dyDescent="0.3">
      <c r="A109" t="s">
        <v>8480</v>
      </c>
      <c r="B109" t="s">
        <v>8214</v>
      </c>
      <c r="C109" t="s">
        <v>8214</v>
      </c>
      <c r="D109" t="s">
        <v>8702</v>
      </c>
      <c r="E109" t="s">
        <v>8702</v>
      </c>
    </row>
    <row r="110" spans="1:5" x14ac:dyDescent="0.3">
      <c r="A110" t="s">
        <v>8481</v>
      </c>
      <c r="B110" t="s">
        <v>8219</v>
      </c>
      <c r="C110" t="s">
        <v>8219</v>
      </c>
      <c r="D110" t="s">
        <v>8696</v>
      </c>
      <c r="E110" t="s">
        <v>8696</v>
      </c>
    </row>
    <row r="111" spans="1:5" x14ac:dyDescent="0.3">
      <c r="A111" t="s">
        <v>8482</v>
      </c>
      <c r="B111" t="s">
        <v>8218</v>
      </c>
      <c r="C111" t="s">
        <v>8218</v>
      </c>
      <c r="D111" t="s">
        <v>8696</v>
      </c>
      <c r="E111" t="s">
        <v>8696</v>
      </c>
    </row>
    <row r="112" spans="1:5" x14ac:dyDescent="0.3">
      <c r="A112" t="s">
        <v>8483</v>
      </c>
      <c r="B112" t="s">
        <v>8667</v>
      </c>
      <c r="C112" t="s">
        <v>8667</v>
      </c>
      <c r="D112" t="s">
        <v>8821</v>
      </c>
      <c r="E112" t="s">
        <v>8483</v>
      </c>
    </row>
    <row r="113" spans="1:5" x14ac:dyDescent="0.3">
      <c r="A113" t="s">
        <v>8484</v>
      </c>
      <c r="B113" t="s">
        <v>8215</v>
      </c>
      <c r="C113" t="s">
        <v>8215</v>
      </c>
      <c r="D113" t="s">
        <v>8696</v>
      </c>
      <c r="E113" t="s">
        <v>8696</v>
      </c>
    </row>
    <row r="114" spans="1:5" x14ac:dyDescent="0.3">
      <c r="A114" t="s">
        <v>8485</v>
      </c>
      <c r="B114" t="s">
        <v>8668</v>
      </c>
      <c r="C114" t="s">
        <v>8668</v>
      </c>
      <c r="D114" t="s">
        <v>8821</v>
      </c>
      <c r="E114" t="s">
        <v>8485</v>
      </c>
    </row>
    <row r="115" spans="1:5" x14ac:dyDescent="0.3">
      <c r="A115" t="s">
        <v>8487</v>
      </c>
      <c r="B115" t="s">
        <v>8221</v>
      </c>
      <c r="C115" t="s">
        <v>8221</v>
      </c>
      <c r="D115" t="s">
        <v>8685</v>
      </c>
      <c r="E115" t="s">
        <v>8685</v>
      </c>
    </row>
    <row r="116" spans="1:5" x14ac:dyDescent="0.3">
      <c r="A116" t="s">
        <v>8488</v>
      </c>
      <c r="B116" t="s">
        <v>8223</v>
      </c>
      <c r="C116" t="s">
        <v>8223</v>
      </c>
      <c r="D116" t="s">
        <v>8692</v>
      </c>
      <c r="E116" t="s">
        <v>8692</v>
      </c>
    </row>
    <row r="117" spans="1:5" x14ac:dyDescent="0.3">
      <c r="A117" t="s">
        <v>8490</v>
      </c>
      <c r="B117" t="s">
        <v>8222</v>
      </c>
      <c r="C117" t="s">
        <v>8222</v>
      </c>
      <c r="D117" t="s">
        <v>8696</v>
      </c>
      <c r="E117" t="s">
        <v>8696</v>
      </c>
    </row>
    <row r="118" spans="1:5" x14ac:dyDescent="0.3">
      <c r="A118" t="s">
        <v>8489</v>
      </c>
      <c r="B118" t="s">
        <v>8234</v>
      </c>
      <c r="C118" t="s">
        <v>8234</v>
      </c>
      <c r="D118" t="s">
        <v>8696</v>
      </c>
      <c r="E118" t="s">
        <v>8696</v>
      </c>
    </row>
    <row r="119" spans="1:5" x14ac:dyDescent="0.3">
      <c r="A119" t="s">
        <v>8491</v>
      </c>
      <c r="B119" t="s">
        <v>8224</v>
      </c>
      <c r="C119" t="s">
        <v>8224</v>
      </c>
      <c r="D119" t="s">
        <v>8691</v>
      </c>
      <c r="E119" t="s">
        <v>8691</v>
      </c>
    </row>
    <row r="120" spans="1:5" x14ac:dyDescent="0.3">
      <c r="A120" t="s">
        <v>8853</v>
      </c>
      <c r="B120" t="s">
        <v>8227</v>
      </c>
      <c r="C120" t="s">
        <v>8227</v>
      </c>
      <c r="D120" t="s">
        <v>8699</v>
      </c>
      <c r="E120" t="s">
        <v>8699</v>
      </c>
    </row>
    <row r="121" spans="1:5" x14ac:dyDescent="0.3">
      <c r="A121" t="s">
        <v>8876</v>
      </c>
      <c r="B121" t="s">
        <v>8937</v>
      </c>
      <c r="C121" t="s">
        <v>8938</v>
      </c>
      <c r="D121" t="s">
        <v>8821</v>
      </c>
      <c r="E121" t="s">
        <v>8693</v>
      </c>
    </row>
    <row r="122" spans="1:5" x14ac:dyDescent="0.3">
      <c r="A122" t="s">
        <v>8493</v>
      </c>
      <c r="B122" t="s">
        <v>8232</v>
      </c>
      <c r="C122" t="s">
        <v>8232</v>
      </c>
      <c r="D122" t="s">
        <v>8696</v>
      </c>
      <c r="E122" t="s">
        <v>8696</v>
      </c>
    </row>
    <row r="123" spans="1:5" x14ac:dyDescent="0.3">
      <c r="A123" t="s">
        <v>8494</v>
      </c>
      <c r="B123" t="s">
        <v>8225</v>
      </c>
      <c r="C123" t="s">
        <v>8225</v>
      </c>
      <c r="D123" t="s">
        <v>8939</v>
      </c>
      <c r="E123" t="s">
        <v>8494</v>
      </c>
    </row>
    <row r="124" spans="1:5" x14ac:dyDescent="0.3">
      <c r="A124" t="s">
        <v>8495</v>
      </c>
      <c r="B124" t="s">
        <v>8235</v>
      </c>
      <c r="C124" t="s">
        <v>8235</v>
      </c>
      <c r="D124" t="s">
        <v>8702</v>
      </c>
      <c r="E124" t="s">
        <v>8702</v>
      </c>
    </row>
    <row r="125" spans="1:5" x14ac:dyDescent="0.3">
      <c r="A125" t="s">
        <v>8498</v>
      </c>
      <c r="B125" t="s">
        <v>8671</v>
      </c>
      <c r="C125" t="s">
        <v>8671</v>
      </c>
      <c r="D125" t="s">
        <v>8821</v>
      </c>
      <c r="E125" t="s">
        <v>8498</v>
      </c>
    </row>
    <row r="126" spans="1:5" x14ac:dyDescent="0.3">
      <c r="A126" t="s">
        <v>8496</v>
      </c>
      <c r="B126" t="s">
        <v>8236</v>
      </c>
      <c r="C126" t="s">
        <v>8236</v>
      </c>
      <c r="D126" t="s">
        <v>8696</v>
      </c>
      <c r="E126" t="s">
        <v>8696</v>
      </c>
    </row>
    <row r="127" spans="1:5" x14ac:dyDescent="0.3">
      <c r="A127" t="s">
        <v>8497</v>
      </c>
      <c r="B127" t="s">
        <v>8240</v>
      </c>
      <c r="C127" t="s">
        <v>8240</v>
      </c>
      <c r="D127" t="s">
        <v>8701</v>
      </c>
      <c r="E127" t="s">
        <v>8701</v>
      </c>
    </row>
    <row r="128" spans="1:5" x14ac:dyDescent="0.3">
      <c r="A128" t="s">
        <v>8499</v>
      </c>
      <c r="B128" t="s">
        <v>8239</v>
      </c>
      <c r="C128" t="s">
        <v>8239</v>
      </c>
      <c r="D128" t="s">
        <v>8703</v>
      </c>
      <c r="E128" t="s">
        <v>8703</v>
      </c>
    </row>
    <row r="129" spans="1:5" x14ac:dyDescent="0.3">
      <c r="A129" t="s">
        <v>8500</v>
      </c>
      <c r="B129" t="s">
        <v>8241</v>
      </c>
      <c r="C129" t="s">
        <v>8241</v>
      </c>
      <c r="D129" t="s">
        <v>8698</v>
      </c>
      <c r="E129" t="s">
        <v>8698</v>
      </c>
    </row>
    <row r="130" spans="1:5" x14ac:dyDescent="0.3">
      <c r="A130" t="s">
        <v>8501</v>
      </c>
      <c r="B130" t="s">
        <v>8940</v>
      </c>
      <c r="C130" t="s">
        <v>8941</v>
      </c>
      <c r="D130" t="s">
        <v>8821</v>
      </c>
      <c r="E130" t="s">
        <v>8911</v>
      </c>
    </row>
    <row r="131" spans="1:5" x14ac:dyDescent="0.3">
      <c r="A131" t="s">
        <v>8502</v>
      </c>
      <c r="B131" t="s">
        <v>8669</v>
      </c>
      <c r="C131" t="s">
        <v>8669</v>
      </c>
      <c r="D131" t="s">
        <v>8821</v>
      </c>
      <c r="E131" t="s">
        <v>8502</v>
      </c>
    </row>
    <row r="132" spans="1:5" x14ac:dyDescent="0.3">
      <c r="A132" t="s">
        <v>8503</v>
      </c>
      <c r="B132" t="s">
        <v>8670</v>
      </c>
      <c r="C132" t="s">
        <v>8670</v>
      </c>
      <c r="D132" t="s">
        <v>8821</v>
      </c>
      <c r="E132" t="s">
        <v>8503</v>
      </c>
    </row>
    <row r="133" spans="1:5" x14ac:dyDescent="0.3">
      <c r="A133" t="s">
        <v>8504</v>
      </c>
      <c r="B133" t="s">
        <v>8245</v>
      </c>
      <c r="C133" t="s">
        <v>8245</v>
      </c>
      <c r="D133" t="s">
        <v>8691</v>
      </c>
      <c r="E133" t="s">
        <v>8691</v>
      </c>
    </row>
    <row r="134" spans="1:5" x14ac:dyDescent="0.3">
      <c r="A134" t="s">
        <v>8505</v>
      </c>
      <c r="B134" t="s">
        <v>8258</v>
      </c>
      <c r="C134" t="s">
        <v>8258</v>
      </c>
      <c r="D134" t="s">
        <v>8691</v>
      </c>
      <c r="E134" t="s">
        <v>8691</v>
      </c>
    </row>
    <row r="135" spans="1:5" x14ac:dyDescent="0.3">
      <c r="A135" t="s">
        <v>8506</v>
      </c>
      <c r="B135" t="s">
        <v>8260</v>
      </c>
      <c r="C135" t="s">
        <v>8260</v>
      </c>
      <c r="D135" t="s">
        <v>8702</v>
      </c>
      <c r="E135" t="s">
        <v>8702</v>
      </c>
    </row>
    <row r="136" spans="1:5" x14ac:dyDescent="0.3">
      <c r="A136" t="s">
        <v>8855</v>
      </c>
      <c r="B136" t="s">
        <v>8257</v>
      </c>
      <c r="C136" t="s">
        <v>8257</v>
      </c>
      <c r="D136" t="s">
        <v>8702</v>
      </c>
      <c r="E136" t="s">
        <v>8702</v>
      </c>
    </row>
    <row r="137" spans="1:5" x14ac:dyDescent="0.3">
      <c r="A137" t="s">
        <v>8507</v>
      </c>
      <c r="B137" t="s">
        <v>8248</v>
      </c>
      <c r="C137" t="s">
        <v>8248</v>
      </c>
      <c r="D137" t="s">
        <v>8703</v>
      </c>
      <c r="E137" t="s">
        <v>8703</v>
      </c>
    </row>
    <row r="138" spans="1:5" x14ac:dyDescent="0.3">
      <c r="A138" t="s">
        <v>8695</v>
      </c>
      <c r="B138" t="s">
        <v>8672</v>
      </c>
      <c r="C138" t="s">
        <v>8672</v>
      </c>
      <c r="D138" t="s">
        <v>8821</v>
      </c>
      <c r="E138" t="s">
        <v>8695</v>
      </c>
    </row>
    <row r="139" spans="1:5" x14ac:dyDescent="0.3">
      <c r="A139" t="s">
        <v>8881</v>
      </c>
      <c r="B139" t="s">
        <v>8246</v>
      </c>
      <c r="C139" t="s">
        <v>8246</v>
      </c>
      <c r="D139" t="s">
        <v>8699</v>
      </c>
      <c r="E139" t="s">
        <v>8699</v>
      </c>
    </row>
    <row r="140" spans="1:5" x14ac:dyDescent="0.3">
      <c r="A140" t="s">
        <v>8508</v>
      </c>
      <c r="B140" t="s">
        <v>8253</v>
      </c>
      <c r="C140" t="s">
        <v>8253</v>
      </c>
      <c r="D140" t="s">
        <v>8699</v>
      </c>
      <c r="E140" t="s">
        <v>8699</v>
      </c>
    </row>
    <row r="141" spans="1:5" x14ac:dyDescent="0.3">
      <c r="A141" t="s">
        <v>8509</v>
      </c>
      <c r="B141" t="s">
        <v>8254</v>
      </c>
      <c r="C141" t="s">
        <v>8254</v>
      </c>
      <c r="D141" t="s">
        <v>8703</v>
      </c>
      <c r="E141" t="s">
        <v>8703</v>
      </c>
    </row>
    <row r="142" spans="1:5" x14ac:dyDescent="0.3">
      <c r="A142" t="s">
        <v>8857</v>
      </c>
      <c r="B142" t="s">
        <v>8256</v>
      </c>
      <c r="C142" t="s">
        <v>8256</v>
      </c>
      <c r="D142" t="s">
        <v>8691</v>
      </c>
      <c r="E142" t="s">
        <v>8691</v>
      </c>
    </row>
    <row r="143" spans="1:5" x14ac:dyDescent="0.3">
      <c r="A143" t="s">
        <v>8942</v>
      </c>
      <c r="B143" t="s">
        <v>8337</v>
      </c>
      <c r="C143" t="s">
        <v>8921</v>
      </c>
      <c r="D143" t="s">
        <v>8698</v>
      </c>
      <c r="E143" t="s">
        <v>8698</v>
      </c>
    </row>
    <row r="144" spans="1:5" x14ac:dyDescent="0.3">
      <c r="A144" t="s">
        <v>8510</v>
      </c>
      <c r="B144" t="s">
        <v>8259</v>
      </c>
      <c r="C144" t="s">
        <v>8259</v>
      </c>
      <c r="D144" t="s">
        <v>8700</v>
      </c>
      <c r="E144" t="s">
        <v>8700</v>
      </c>
    </row>
    <row r="145" spans="1:5" x14ac:dyDescent="0.3">
      <c r="A145" t="s">
        <v>8850</v>
      </c>
      <c r="B145" t="s">
        <v>8196</v>
      </c>
      <c r="C145" t="s">
        <v>8196</v>
      </c>
      <c r="D145" t="s">
        <v>8699</v>
      </c>
      <c r="E145" t="s">
        <v>8699</v>
      </c>
    </row>
    <row r="146" spans="1:5" x14ac:dyDescent="0.3">
      <c r="A146" t="s">
        <v>8511</v>
      </c>
      <c r="B146" t="s">
        <v>8250</v>
      </c>
      <c r="C146" t="s">
        <v>8250</v>
      </c>
      <c r="D146" t="s">
        <v>8692</v>
      </c>
      <c r="E146" t="s">
        <v>8692</v>
      </c>
    </row>
    <row r="147" spans="1:5" x14ac:dyDescent="0.3">
      <c r="A147" t="s">
        <v>8856</v>
      </c>
      <c r="B147" t="s">
        <v>8244</v>
      </c>
      <c r="C147" t="s">
        <v>8244</v>
      </c>
      <c r="D147" t="s">
        <v>8821</v>
      </c>
      <c r="E147" t="s">
        <v>8693</v>
      </c>
    </row>
    <row r="148" spans="1:5" x14ac:dyDescent="0.3">
      <c r="A148" t="s">
        <v>8513</v>
      </c>
      <c r="B148" t="s">
        <v>8255</v>
      </c>
      <c r="C148" t="s">
        <v>8912</v>
      </c>
      <c r="D148" s="148" t="s">
        <v>8685</v>
      </c>
      <c r="E148" s="148" t="s">
        <v>8685</v>
      </c>
    </row>
    <row r="149" spans="1:5" x14ac:dyDescent="0.3">
      <c r="A149" t="s">
        <v>8514</v>
      </c>
      <c r="B149" t="s">
        <v>8242</v>
      </c>
      <c r="C149" t="s">
        <v>8242</v>
      </c>
      <c r="D149" t="s">
        <v>8698</v>
      </c>
      <c r="E149" t="s">
        <v>8698</v>
      </c>
    </row>
    <row r="150" spans="1:5" x14ac:dyDescent="0.3">
      <c r="A150" t="s">
        <v>8515</v>
      </c>
      <c r="B150" t="s">
        <v>8261</v>
      </c>
      <c r="C150" t="s">
        <v>8261</v>
      </c>
      <c r="D150" t="s">
        <v>8691</v>
      </c>
      <c r="E150" t="s">
        <v>8691</v>
      </c>
    </row>
    <row r="151" spans="1:5" x14ac:dyDescent="0.3">
      <c r="A151" t="s">
        <v>8428</v>
      </c>
      <c r="B151" t="s">
        <v>8249</v>
      </c>
      <c r="C151" t="s">
        <v>8249</v>
      </c>
      <c r="D151" t="s">
        <v>8702</v>
      </c>
      <c r="E151" t="s">
        <v>8702</v>
      </c>
    </row>
    <row r="152" spans="1:5" x14ac:dyDescent="0.3">
      <c r="A152" t="s">
        <v>8517</v>
      </c>
      <c r="B152" t="s">
        <v>8262</v>
      </c>
      <c r="C152" t="s">
        <v>8262</v>
      </c>
      <c r="D152" t="s">
        <v>8701</v>
      </c>
      <c r="E152" t="s">
        <v>8701</v>
      </c>
    </row>
    <row r="153" spans="1:5" x14ac:dyDescent="0.3">
      <c r="A153" t="s">
        <v>8859</v>
      </c>
      <c r="B153" t="s">
        <v>8270</v>
      </c>
      <c r="C153" t="s">
        <v>8270</v>
      </c>
      <c r="D153" t="s">
        <v>8411</v>
      </c>
      <c r="E153" t="s">
        <v>8411</v>
      </c>
    </row>
    <row r="154" spans="1:5" x14ac:dyDescent="0.3">
      <c r="A154" t="s">
        <v>8518</v>
      </c>
      <c r="B154" t="s">
        <v>8269</v>
      </c>
      <c r="C154" t="s">
        <v>8269</v>
      </c>
      <c r="D154" t="s">
        <v>8702</v>
      </c>
      <c r="E154" t="s">
        <v>8702</v>
      </c>
    </row>
    <row r="155" spans="1:5" x14ac:dyDescent="0.3">
      <c r="A155" t="s">
        <v>8519</v>
      </c>
      <c r="B155" t="s">
        <v>8673</v>
      </c>
      <c r="C155" t="s">
        <v>8673</v>
      </c>
      <c r="D155" t="s">
        <v>8821</v>
      </c>
      <c r="E155" t="s">
        <v>8519</v>
      </c>
    </row>
    <row r="156" spans="1:5" x14ac:dyDescent="0.3">
      <c r="A156" t="s">
        <v>8882</v>
      </c>
      <c r="B156" t="s">
        <v>8143</v>
      </c>
      <c r="C156" t="s">
        <v>8915</v>
      </c>
      <c r="D156" t="s">
        <v>8700</v>
      </c>
      <c r="E156" t="s">
        <v>8700</v>
      </c>
    </row>
    <row r="157" spans="1:5" x14ac:dyDescent="0.3">
      <c r="A157" t="s">
        <v>8520</v>
      </c>
      <c r="B157" t="s">
        <v>8263</v>
      </c>
      <c r="C157" t="s">
        <v>8263</v>
      </c>
      <c r="D157" t="s">
        <v>8699</v>
      </c>
      <c r="E157" t="s">
        <v>8699</v>
      </c>
    </row>
    <row r="158" spans="1:5" x14ac:dyDescent="0.3">
      <c r="A158" t="s">
        <v>8522</v>
      </c>
      <c r="B158" t="s">
        <v>8272</v>
      </c>
      <c r="C158" t="s">
        <v>8272</v>
      </c>
      <c r="D158" t="s">
        <v>8697</v>
      </c>
      <c r="E158" t="s">
        <v>8697</v>
      </c>
    </row>
    <row r="159" spans="1:5" x14ac:dyDescent="0.3">
      <c r="A159" t="s">
        <v>8523</v>
      </c>
      <c r="B159" t="s">
        <v>8267</v>
      </c>
      <c r="C159" t="s">
        <v>8267</v>
      </c>
      <c r="D159" t="s">
        <v>8688</v>
      </c>
      <c r="E159" t="s">
        <v>8688</v>
      </c>
    </row>
    <row r="160" spans="1:5" x14ac:dyDescent="0.3">
      <c r="A160" t="s">
        <v>8524</v>
      </c>
      <c r="B160" t="s">
        <v>8264</v>
      </c>
      <c r="C160" t="s">
        <v>8264</v>
      </c>
      <c r="D160" t="s">
        <v>8703</v>
      </c>
      <c r="E160" t="s">
        <v>8703</v>
      </c>
    </row>
    <row r="161" spans="1:5" x14ac:dyDescent="0.3">
      <c r="A161" t="s">
        <v>8525</v>
      </c>
      <c r="B161" t="s">
        <v>8266</v>
      </c>
      <c r="C161" t="s">
        <v>8266</v>
      </c>
      <c r="D161" t="s">
        <v>8703</v>
      </c>
      <c r="E161" t="s">
        <v>8703</v>
      </c>
    </row>
    <row r="162" spans="1:5" x14ac:dyDescent="0.3">
      <c r="A162" t="s">
        <v>8883</v>
      </c>
      <c r="B162" t="s">
        <v>8271</v>
      </c>
      <c r="C162" t="s">
        <v>8271</v>
      </c>
      <c r="D162" t="s">
        <v>8697</v>
      </c>
      <c r="E162" t="s">
        <v>8697</v>
      </c>
    </row>
    <row r="163" spans="1:5" x14ac:dyDescent="0.3">
      <c r="A163" t="s">
        <v>8858</v>
      </c>
      <c r="B163" t="s">
        <v>8265</v>
      </c>
      <c r="C163" s="152" t="s">
        <v>8909</v>
      </c>
      <c r="D163" t="s">
        <v>8699</v>
      </c>
      <c r="E163" t="s">
        <v>8699</v>
      </c>
    </row>
    <row r="164" spans="1:5" x14ac:dyDescent="0.3">
      <c r="A164" t="s">
        <v>8570</v>
      </c>
      <c r="B164" t="s">
        <v>8247</v>
      </c>
      <c r="C164" t="s">
        <v>8247</v>
      </c>
      <c r="D164" t="s">
        <v>8821</v>
      </c>
      <c r="E164" t="s">
        <v>8693</v>
      </c>
    </row>
    <row r="165" spans="1:5" x14ac:dyDescent="0.3">
      <c r="A165" t="s">
        <v>8884</v>
      </c>
      <c r="B165" t="s">
        <v>8252</v>
      </c>
      <c r="C165" s="152" t="s">
        <v>8909</v>
      </c>
      <c r="D165" t="s">
        <v>8699</v>
      </c>
      <c r="E165" t="s">
        <v>8699</v>
      </c>
    </row>
    <row r="166" spans="1:5" x14ac:dyDescent="0.3">
      <c r="A166" t="s">
        <v>8526</v>
      </c>
      <c r="B166" t="s">
        <v>8268</v>
      </c>
      <c r="C166" t="s">
        <v>8268</v>
      </c>
      <c r="D166" t="s">
        <v>8821</v>
      </c>
      <c r="E166" t="s">
        <v>8526</v>
      </c>
    </row>
    <row r="167" spans="1:5" x14ac:dyDescent="0.3">
      <c r="A167" t="s">
        <v>8516</v>
      </c>
      <c r="B167" t="s">
        <v>8273</v>
      </c>
      <c r="C167" t="s">
        <v>8273</v>
      </c>
      <c r="D167" t="s">
        <v>8696</v>
      </c>
      <c r="E167" t="s">
        <v>8696</v>
      </c>
    </row>
    <row r="168" spans="1:5" x14ac:dyDescent="0.3">
      <c r="A168" t="s">
        <v>8943</v>
      </c>
      <c r="B168" t="s">
        <v>8944</v>
      </c>
      <c r="C168" t="s">
        <v>8944</v>
      </c>
      <c r="D168" t="s">
        <v>8699</v>
      </c>
      <c r="E168" t="s">
        <v>8699</v>
      </c>
    </row>
    <row r="169" spans="1:5" x14ac:dyDescent="0.3">
      <c r="A169" t="s">
        <v>8527</v>
      </c>
      <c r="B169" t="s">
        <v>8279</v>
      </c>
      <c r="C169" t="s">
        <v>8279</v>
      </c>
      <c r="D169" t="s">
        <v>8702</v>
      </c>
      <c r="E169" t="s">
        <v>8702</v>
      </c>
    </row>
    <row r="170" spans="1:5" x14ac:dyDescent="0.3">
      <c r="A170" t="s">
        <v>8860</v>
      </c>
      <c r="B170" t="s">
        <v>8283</v>
      </c>
      <c r="C170" t="s">
        <v>8283</v>
      </c>
      <c r="D170" t="s">
        <v>8696</v>
      </c>
      <c r="E170" t="s">
        <v>8696</v>
      </c>
    </row>
    <row r="171" spans="1:5" x14ac:dyDescent="0.3">
      <c r="A171" t="s">
        <v>8528</v>
      </c>
      <c r="B171" t="s">
        <v>8274</v>
      </c>
      <c r="C171" t="s">
        <v>8274</v>
      </c>
      <c r="D171" t="s">
        <v>8688</v>
      </c>
      <c r="E171" t="s">
        <v>8688</v>
      </c>
    </row>
    <row r="172" spans="1:5" x14ac:dyDescent="0.3">
      <c r="A172" t="s">
        <v>8529</v>
      </c>
      <c r="B172" t="s">
        <v>8277</v>
      </c>
      <c r="C172" t="s">
        <v>8277</v>
      </c>
      <c r="D172" t="s">
        <v>8697</v>
      </c>
      <c r="E172" t="s">
        <v>8697</v>
      </c>
    </row>
    <row r="173" spans="1:5" x14ac:dyDescent="0.3">
      <c r="A173" t="s">
        <v>8530</v>
      </c>
      <c r="B173" t="s">
        <v>8285</v>
      </c>
      <c r="C173" t="s">
        <v>8285</v>
      </c>
      <c r="D173" t="s">
        <v>8700</v>
      </c>
      <c r="E173" t="s">
        <v>8530</v>
      </c>
    </row>
    <row r="174" spans="1:5" x14ac:dyDescent="0.3">
      <c r="A174" t="s">
        <v>8531</v>
      </c>
      <c r="B174" t="s">
        <v>8275</v>
      </c>
      <c r="C174" t="s">
        <v>8275</v>
      </c>
      <c r="D174" t="s">
        <v>8700</v>
      </c>
      <c r="E174" t="s">
        <v>8700</v>
      </c>
    </row>
    <row r="175" spans="1:5" x14ac:dyDescent="0.3">
      <c r="A175" t="s">
        <v>8532</v>
      </c>
      <c r="B175" t="s">
        <v>8278</v>
      </c>
      <c r="C175" t="s">
        <v>8278</v>
      </c>
      <c r="D175" t="s">
        <v>8692</v>
      </c>
      <c r="E175" t="s">
        <v>8692</v>
      </c>
    </row>
    <row r="176" spans="1:5" x14ac:dyDescent="0.3">
      <c r="A176" t="s">
        <v>8885</v>
      </c>
      <c r="B176" t="s">
        <v>8281</v>
      </c>
      <c r="C176" s="152" t="s">
        <v>8909</v>
      </c>
      <c r="D176" t="s">
        <v>8699</v>
      </c>
      <c r="E176" t="s">
        <v>8699</v>
      </c>
    </row>
    <row r="177" spans="1:5" x14ac:dyDescent="0.3">
      <c r="A177" t="s">
        <v>8533</v>
      </c>
      <c r="B177" t="s">
        <v>8674</v>
      </c>
      <c r="C177" t="s">
        <v>8674</v>
      </c>
      <c r="D177" t="s">
        <v>8821</v>
      </c>
      <c r="E177" t="s">
        <v>8533</v>
      </c>
    </row>
    <row r="178" spans="1:5" x14ac:dyDescent="0.3">
      <c r="A178" t="s">
        <v>8534</v>
      </c>
      <c r="B178" t="s">
        <v>8675</v>
      </c>
      <c r="C178" t="s">
        <v>8675</v>
      </c>
      <c r="D178" t="s">
        <v>8821</v>
      </c>
      <c r="E178" t="s">
        <v>8534</v>
      </c>
    </row>
    <row r="179" spans="1:5" x14ac:dyDescent="0.3">
      <c r="A179" t="s">
        <v>8537</v>
      </c>
      <c r="B179" t="s">
        <v>8282</v>
      </c>
      <c r="C179" t="s">
        <v>8282</v>
      </c>
      <c r="D179" t="s">
        <v>8700</v>
      </c>
      <c r="E179" t="s">
        <v>8700</v>
      </c>
    </row>
    <row r="180" spans="1:5" x14ac:dyDescent="0.3">
      <c r="A180" t="s">
        <v>8538</v>
      </c>
      <c r="B180" t="s">
        <v>8286</v>
      </c>
      <c r="C180" t="s">
        <v>8286</v>
      </c>
      <c r="D180" t="s">
        <v>8696</v>
      </c>
      <c r="E180" t="s">
        <v>8538</v>
      </c>
    </row>
    <row r="181" spans="1:5" x14ac:dyDescent="0.3">
      <c r="A181" t="s">
        <v>8492</v>
      </c>
      <c r="B181" t="s">
        <v>8231</v>
      </c>
      <c r="C181" t="s">
        <v>8231</v>
      </c>
      <c r="D181" t="s">
        <v>8692</v>
      </c>
      <c r="E181" t="s">
        <v>8692</v>
      </c>
    </row>
    <row r="182" spans="1:5" x14ac:dyDescent="0.3">
      <c r="A182" t="s">
        <v>8512</v>
      </c>
      <c r="B182" t="s">
        <v>8243</v>
      </c>
      <c r="C182" t="s">
        <v>8243</v>
      </c>
      <c r="D182" t="s">
        <v>8821</v>
      </c>
      <c r="E182" t="s">
        <v>8693</v>
      </c>
    </row>
    <row r="183" spans="1:5" x14ac:dyDescent="0.3">
      <c r="A183" t="s">
        <v>8861</v>
      </c>
      <c r="B183" t="s">
        <v>8287</v>
      </c>
      <c r="C183" t="s">
        <v>8287</v>
      </c>
      <c r="D183" t="s">
        <v>8691</v>
      </c>
      <c r="E183" t="s">
        <v>8691</v>
      </c>
    </row>
    <row r="184" spans="1:5" x14ac:dyDescent="0.3">
      <c r="A184" t="s">
        <v>8539</v>
      </c>
      <c r="B184" t="s">
        <v>8676</v>
      </c>
      <c r="C184" t="s">
        <v>8676</v>
      </c>
      <c r="D184" t="s">
        <v>8821</v>
      </c>
      <c r="E184" t="s">
        <v>8539</v>
      </c>
    </row>
    <row r="185" spans="1:5" x14ac:dyDescent="0.3">
      <c r="A185" t="s">
        <v>8540</v>
      </c>
      <c r="B185" t="s">
        <v>8288</v>
      </c>
      <c r="C185" t="s">
        <v>8288</v>
      </c>
      <c r="D185" t="s">
        <v>8821</v>
      </c>
      <c r="E185" t="s">
        <v>8693</v>
      </c>
    </row>
    <row r="186" spans="1:5" x14ac:dyDescent="0.3">
      <c r="A186" t="s">
        <v>8541</v>
      </c>
      <c r="B186" t="s">
        <v>8289</v>
      </c>
      <c r="C186" t="s">
        <v>8289</v>
      </c>
      <c r="D186" t="s">
        <v>8691</v>
      </c>
      <c r="E186" t="s">
        <v>8691</v>
      </c>
    </row>
    <row r="187" spans="1:5" x14ac:dyDescent="0.3">
      <c r="A187" t="s">
        <v>8843</v>
      </c>
      <c r="B187" t="s">
        <v>8157</v>
      </c>
      <c r="C187" t="s">
        <v>8912</v>
      </c>
      <c r="D187" t="s">
        <v>8685</v>
      </c>
      <c r="E187" t="s">
        <v>8685</v>
      </c>
    </row>
    <row r="188" spans="1:5" x14ac:dyDescent="0.3">
      <c r="A188" t="s">
        <v>8945</v>
      </c>
      <c r="B188" t="s">
        <v>8295</v>
      </c>
      <c r="C188" t="s">
        <v>8909</v>
      </c>
      <c r="D188" t="s">
        <v>8699</v>
      </c>
      <c r="E188" t="s">
        <v>8699</v>
      </c>
    </row>
    <row r="189" spans="1:5" x14ac:dyDescent="0.3">
      <c r="A189" t="s">
        <v>8542</v>
      </c>
      <c r="B189" t="s">
        <v>8229</v>
      </c>
      <c r="C189" t="s">
        <v>8229</v>
      </c>
      <c r="D189" t="s">
        <v>8700</v>
      </c>
      <c r="E189" t="s">
        <v>8700</v>
      </c>
    </row>
    <row r="190" spans="1:5" x14ac:dyDescent="0.3">
      <c r="A190" t="s">
        <v>8543</v>
      </c>
      <c r="B190" t="s">
        <v>8237</v>
      </c>
      <c r="C190" t="s">
        <v>8237</v>
      </c>
      <c r="D190" t="s">
        <v>8700</v>
      </c>
      <c r="E190" t="s">
        <v>8700</v>
      </c>
    </row>
    <row r="191" spans="1:5" x14ac:dyDescent="0.3">
      <c r="A191" t="s">
        <v>8865</v>
      </c>
      <c r="B191" t="s">
        <v>8280</v>
      </c>
      <c r="C191" t="s">
        <v>8280</v>
      </c>
      <c r="D191" t="s">
        <v>8822</v>
      </c>
      <c r="E191" t="s">
        <v>8574</v>
      </c>
    </row>
    <row r="192" spans="1:5" x14ac:dyDescent="0.3">
      <c r="A192" t="s">
        <v>8874</v>
      </c>
      <c r="B192" t="s">
        <v>8328</v>
      </c>
      <c r="C192" t="s">
        <v>8328</v>
      </c>
      <c r="D192" t="s">
        <v>8700</v>
      </c>
      <c r="E192" t="s">
        <v>8700</v>
      </c>
    </row>
    <row r="193" spans="1:5" x14ac:dyDescent="0.3">
      <c r="A193" t="s">
        <v>8886</v>
      </c>
      <c r="B193" t="s">
        <v>8335</v>
      </c>
      <c r="C193" t="s">
        <v>8335</v>
      </c>
      <c r="D193" t="s">
        <v>8697</v>
      </c>
      <c r="E193" t="s">
        <v>8697</v>
      </c>
    </row>
    <row r="194" spans="1:5" x14ac:dyDescent="0.3">
      <c r="A194" t="s">
        <v>8864</v>
      </c>
      <c r="B194" t="s">
        <v>8946</v>
      </c>
      <c r="C194" t="s">
        <v>8947</v>
      </c>
      <c r="D194" t="s">
        <v>8821</v>
      </c>
      <c r="E194" t="s">
        <v>8911</v>
      </c>
    </row>
    <row r="195" spans="1:5" x14ac:dyDescent="0.3">
      <c r="A195" t="s">
        <v>8868</v>
      </c>
      <c r="B195" t="s">
        <v>8301</v>
      </c>
      <c r="C195" t="s">
        <v>8301</v>
      </c>
      <c r="D195" t="s">
        <v>8687</v>
      </c>
      <c r="E195" t="s">
        <v>8687</v>
      </c>
    </row>
    <row r="196" spans="1:5" x14ac:dyDescent="0.3">
      <c r="A196" t="s">
        <v>8544</v>
      </c>
      <c r="B196" t="s">
        <v>8290</v>
      </c>
      <c r="C196" t="s">
        <v>8290</v>
      </c>
      <c r="D196" t="s">
        <v>8696</v>
      </c>
      <c r="E196" t="s">
        <v>8544</v>
      </c>
    </row>
    <row r="197" spans="1:5" x14ac:dyDescent="0.3">
      <c r="A197" t="s">
        <v>8545</v>
      </c>
      <c r="B197" t="s">
        <v>8297</v>
      </c>
      <c r="C197" t="s">
        <v>8297</v>
      </c>
      <c r="D197" t="s">
        <v>8703</v>
      </c>
      <c r="E197" t="s">
        <v>8703</v>
      </c>
    </row>
    <row r="198" spans="1:5" x14ac:dyDescent="0.3">
      <c r="A198" t="s">
        <v>8866</v>
      </c>
      <c r="B198" t="s">
        <v>8339</v>
      </c>
      <c r="C198" t="s">
        <v>8938</v>
      </c>
      <c r="D198" t="s">
        <v>8821</v>
      </c>
      <c r="E198" t="s">
        <v>8693</v>
      </c>
    </row>
    <row r="199" spans="1:5" x14ac:dyDescent="0.3">
      <c r="A199" t="s">
        <v>8869</v>
      </c>
      <c r="B199" t="s">
        <v>8292</v>
      </c>
      <c r="C199" t="s">
        <v>8292</v>
      </c>
      <c r="D199" t="s">
        <v>8691</v>
      </c>
      <c r="E199" t="s">
        <v>8691</v>
      </c>
    </row>
    <row r="200" spans="1:5" x14ac:dyDescent="0.3">
      <c r="A200" t="s">
        <v>8546</v>
      </c>
      <c r="B200" t="s">
        <v>8296</v>
      </c>
      <c r="C200" t="s">
        <v>8296</v>
      </c>
      <c r="D200" t="s">
        <v>8703</v>
      </c>
      <c r="E200" t="s">
        <v>8703</v>
      </c>
    </row>
    <row r="201" spans="1:5" x14ac:dyDescent="0.3">
      <c r="A201" t="s">
        <v>8863</v>
      </c>
      <c r="B201" t="s">
        <v>8294</v>
      </c>
      <c r="C201" t="s">
        <v>8294</v>
      </c>
      <c r="D201" t="s">
        <v>8702</v>
      </c>
      <c r="E201" t="s">
        <v>8702</v>
      </c>
    </row>
    <row r="202" spans="1:5" x14ac:dyDescent="0.3">
      <c r="A202" t="s">
        <v>8948</v>
      </c>
      <c r="B202" t="s">
        <v>8304</v>
      </c>
      <c r="C202" t="s">
        <v>8912</v>
      </c>
      <c r="D202" s="148" t="s">
        <v>8685</v>
      </c>
      <c r="E202" s="148" t="s">
        <v>8685</v>
      </c>
    </row>
    <row r="203" spans="1:5" x14ac:dyDescent="0.3">
      <c r="A203" t="s">
        <v>8547</v>
      </c>
      <c r="B203" t="s">
        <v>8679</v>
      </c>
      <c r="C203" t="s">
        <v>8679</v>
      </c>
      <c r="D203" t="s">
        <v>8821</v>
      </c>
      <c r="E203" t="s">
        <v>8547</v>
      </c>
    </row>
    <row r="204" spans="1:5" x14ac:dyDescent="0.3">
      <c r="A204" t="s">
        <v>8549</v>
      </c>
      <c r="B204" t="s">
        <v>8678</v>
      </c>
      <c r="C204" t="s">
        <v>8678</v>
      </c>
      <c r="D204" t="s">
        <v>8821</v>
      </c>
      <c r="E204" t="s">
        <v>8549</v>
      </c>
    </row>
    <row r="205" spans="1:5" x14ac:dyDescent="0.3">
      <c r="A205" t="s">
        <v>8425</v>
      </c>
      <c r="B205" t="s">
        <v>8291</v>
      </c>
      <c r="C205" t="s">
        <v>8291</v>
      </c>
      <c r="D205" t="s">
        <v>8699</v>
      </c>
      <c r="E205" t="s">
        <v>8699</v>
      </c>
    </row>
    <row r="206" spans="1:5" x14ac:dyDescent="0.3">
      <c r="A206" t="s">
        <v>8550</v>
      </c>
      <c r="B206" t="s">
        <v>8298</v>
      </c>
      <c r="C206" t="s">
        <v>8298</v>
      </c>
      <c r="D206" t="s">
        <v>8691</v>
      </c>
      <c r="E206" t="s">
        <v>8691</v>
      </c>
    </row>
    <row r="207" spans="1:5" x14ac:dyDescent="0.3">
      <c r="A207" t="s">
        <v>8551</v>
      </c>
      <c r="B207" t="s">
        <v>8342</v>
      </c>
      <c r="C207" t="s">
        <v>8342</v>
      </c>
      <c r="D207" t="s">
        <v>8701</v>
      </c>
      <c r="E207" t="s">
        <v>8701</v>
      </c>
    </row>
    <row r="208" spans="1:5" x14ac:dyDescent="0.3">
      <c r="A208" t="s">
        <v>8867</v>
      </c>
      <c r="B208" t="s">
        <v>8300</v>
      </c>
      <c r="C208" t="s">
        <v>8300</v>
      </c>
      <c r="D208" t="s">
        <v>8698</v>
      </c>
      <c r="E208" t="s">
        <v>8698</v>
      </c>
    </row>
    <row r="209" spans="1:5" x14ac:dyDescent="0.3">
      <c r="A209" t="s">
        <v>8553</v>
      </c>
      <c r="B209" t="s">
        <v>8662</v>
      </c>
      <c r="C209" t="s">
        <v>8662</v>
      </c>
      <c r="D209" t="s">
        <v>8821</v>
      </c>
      <c r="E209" t="s">
        <v>8553</v>
      </c>
    </row>
    <row r="210" spans="1:5" x14ac:dyDescent="0.3">
      <c r="A210" t="s">
        <v>8435</v>
      </c>
      <c r="B210" t="s">
        <v>8238</v>
      </c>
      <c r="C210" t="s">
        <v>8238</v>
      </c>
      <c r="D210" t="s">
        <v>8702</v>
      </c>
      <c r="E210" t="s">
        <v>8702</v>
      </c>
    </row>
    <row r="211" spans="1:5" x14ac:dyDescent="0.3">
      <c r="A211" t="s">
        <v>8862</v>
      </c>
      <c r="B211" t="s">
        <v>8293</v>
      </c>
      <c r="C211" t="s">
        <v>8293</v>
      </c>
      <c r="D211" t="s">
        <v>8698</v>
      </c>
      <c r="E211" t="s">
        <v>8698</v>
      </c>
    </row>
    <row r="212" spans="1:5" x14ac:dyDescent="0.3">
      <c r="A212" t="s">
        <v>8555</v>
      </c>
      <c r="B212" t="s">
        <v>8299</v>
      </c>
      <c r="C212" t="s">
        <v>8299</v>
      </c>
      <c r="D212" t="s">
        <v>8700</v>
      </c>
      <c r="E212" t="s">
        <v>8700</v>
      </c>
    </row>
    <row r="213" spans="1:5" x14ac:dyDescent="0.3">
      <c r="A213" t="s">
        <v>8557</v>
      </c>
      <c r="B213" t="s">
        <v>8677</v>
      </c>
      <c r="C213" t="s">
        <v>8677</v>
      </c>
      <c r="D213" t="s">
        <v>8821</v>
      </c>
      <c r="E213" t="s">
        <v>8557</v>
      </c>
    </row>
    <row r="214" spans="1:5" x14ac:dyDescent="0.3">
      <c r="A214" t="s">
        <v>8558</v>
      </c>
      <c r="B214" t="s">
        <v>8172</v>
      </c>
      <c r="C214" t="s">
        <v>8172</v>
      </c>
      <c r="D214" t="s">
        <v>8821</v>
      </c>
      <c r="E214" t="s">
        <v>8558</v>
      </c>
    </row>
    <row r="215" spans="1:5" x14ac:dyDescent="0.3">
      <c r="A215" t="s">
        <v>8559</v>
      </c>
      <c r="B215" t="s">
        <v>8305</v>
      </c>
      <c r="C215" t="s">
        <v>8305</v>
      </c>
      <c r="D215" t="s">
        <v>8696</v>
      </c>
      <c r="E215" t="s">
        <v>8696</v>
      </c>
    </row>
    <row r="216" spans="1:5" x14ac:dyDescent="0.3">
      <c r="A216" t="s">
        <v>8560</v>
      </c>
      <c r="B216" t="s">
        <v>8311</v>
      </c>
      <c r="C216" t="s">
        <v>8311</v>
      </c>
      <c r="D216" t="s">
        <v>8939</v>
      </c>
      <c r="E216" t="s">
        <v>8560</v>
      </c>
    </row>
    <row r="217" spans="1:5" x14ac:dyDescent="0.3">
      <c r="A217" t="s">
        <v>8561</v>
      </c>
      <c r="B217" t="s">
        <v>8310</v>
      </c>
      <c r="C217" t="s">
        <v>8310</v>
      </c>
      <c r="D217" t="s">
        <v>8702</v>
      </c>
      <c r="E217" t="s">
        <v>8702</v>
      </c>
    </row>
    <row r="218" spans="1:5" x14ac:dyDescent="0.3">
      <c r="A218" t="s">
        <v>8536</v>
      </c>
      <c r="B218" t="s">
        <v>8313</v>
      </c>
      <c r="C218" t="s">
        <v>8313</v>
      </c>
      <c r="D218" t="s">
        <v>8699</v>
      </c>
      <c r="E218" t="s">
        <v>8699</v>
      </c>
    </row>
    <row r="219" spans="1:5" x14ac:dyDescent="0.3">
      <c r="A219" t="s">
        <v>8562</v>
      </c>
      <c r="B219" t="s">
        <v>8309</v>
      </c>
      <c r="C219" t="s">
        <v>8309</v>
      </c>
      <c r="D219" t="s">
        <v>8703</v>
      </c>
      <c r="E219" t="s">
        <v>8703</v>
      </c>
    </row>
    <row r="220" spans="1:5" x14ac:dyDescent="0.3">
      <c r="A220" t="s">
        <v>8887</v>
      </c>
      <c r="B220" t="s">
        <v>8312</v>
      </c>
      <c r="C220" t="s">
        <v>8312</v>
      </c>
      <c r="D220" t="s">
        <v>8697</v>
      </c>
      <c r="E220" t="s">
        <v>8697</v>
      </c>
    </row>
    <row r="221" spans="1:5" x14ac:dyDescent="0.3">
      <c r="A221" t="s">
        <v>8888</v>
      </c>
      <c r="B221" t="s">
        <v>8316</v>
      </c>
      <c r="C221" t="s">
        <v>8316</v>
      </c>
      <c r="D221" t="s">
        <v>8699</v>
      </c>
      <c r="E221" t="s">
        <v>8699</v>
      </c>
    </row>
    <row r="222" spans="1:5" x14ac:dyDescent="0.3">
      <c r="A222" t="s">
        <v>8563</v>
      </c>
      <c r="B222" t="s">
        <v>8318</v>
      </c>
      <c r="C222" t="s">
        <v>8318</v>
      </c>
      <c r="D222" t="s">
        <v>8700</v>
      </c>
      <c r="E222" t="s">
        <v>8700</v>
      </c>
    </row>
    <row r="223" spans="1:5" x14ac:dyDescent="0.3">
      <c r="A223" t="s">
        <v>8565</v>
      </c>
      <c r="B223" t="s">
        <v>8315</v>
      </c>
      <c r="C223" t="s">
        <v>8315</v>
      </c>
      <c r="D223" t="s">
        <v>8698</v>
      </c>
      <c r="E223" t="s">
        <v>8698</v>
      </c>
    </row>
    <row r="224" spans="1:5" x14ac:dyDescent="0.3">
      <c r="A224" t="s">
        <v>8566</v>
      </c>
      <c r="B224" t="s">
        <v>8317</v>
      </c>
      <c r="C224" t="s">
        <v>8317</v>
      </c>
      <c r="D224" t="s">
        <v>8696</v>
      </c>
      <c r="E224" t="s">
        <v>8696</v>
      </c>
    </row>
    <row r="225" spans="1:5" x14ac:dyDescent="0.3">
      <c r="A225" t="s">
        <v>8567</v>
      </c>
      <c r="B225" t="s">
        <v>8314</v>
      </c>
      <c r="C225" t="s">
        <v>8314</v>
      </c>
      <c r="D225" t="s">
        <v>8939</v>
      </c>
      <c r="E225" t="s">
        <v>8567</v>
      </c>
    </row>
    <row r="226" spans="1:5" x14ac:dyDescent="0.3">
      <c r="A226" t="s">
        <v>8870</v>
      </c>
      <c r="B226" t="s">
        <v>8307</v>
      </c>
      <c r="C226" t="s">
        <v>8912</v>
      </c>
      <c r="D226" t="s">
        <v>8685</v>
      </c>
      <c r="E226" t="s">
        <v>8685</v>
      </c>
    </row>
    <row r="227" spans="1:5" x14ac:dyDescent="0.3">
      <c r="A227" t="s">
        <v>8871</v>
      </c>
      <c r="B227" t="s">
        <v>8319</v>
      </c>
      <c r="C227" t="s">
        <v>8319</v>
      </c>
      <c r="D227" t="s">
        <v>8699</v>
      </c>
      <c r="E227" t="s">
        <v>8699</v>
      </c>
    </row>
    <row r="228" spans="1:5" x14ac:dyDescent="0.3">
      <c r="A228" t="s">
        <v>8568</v>
      </c>
      <c r="B228" t="s">
        <v>8323</v>
      </c>
      <c r="C228" t="s">
        <v>8323</v>
      </c>
      <c r="D228" t="s">
        <v>8691</v>
      </c>
      <c r="E228" t="s">
        <v>8691</v>
      </c>
    </row>
    <row r="229" spans="1:5" x14ac:dyDescent="0.3">
      <c r="A229" t="s">
        <v>8569</v>
      </c>
      <c r="B229" t="s">
        <v>8322</v>
      </c>
      <c r="C229" t="s">
        <v>8322</v>
      </c>
      <c r="D229" t="s">
        <v>8821</v>
      </c>
      <c r="E229" t="s">
        <v>8569</v>
      </c>
    </row>
    <row r="230" spans="1:5" x14ac:dyDescent="0.3">
      <c r="A230" t="s">
        <v>8564</v>
      </c>
      <c r="B230" t="s">
        <v>8137</v>
      </c>
      <c r="C230" t="s">
        <v>8137</v>
      </c>
      <c r="D230" t="s">
        <v>8696</v>
      </c>
      <c r="E230" t="s">
        <v>8564</v>
      </c>
    </row>
    <row r="231" spans="1:5" x14ac:dyDescent="0.3">
      <c r="A231" t="s">
        <v>8572</v>
      </c>
      <c r="B231" t="s">
        <v>8199</v>
      </c>
      <c r="C231" t="s">
        <v>8199</v>
      </c>
      <c r="D231" t="s">
        <v>8821</v>
      </c>
      <c r="E231" t="s">
        <v>8572</v>
      </c>
    </row>
    <row r="232" spans="1:5" x14ac:dyDescent="0.3">
      <c r="A232" t="s">
        <v>8573</v>
      </c>
      <c r="B232" t="s">
        <v>8321</v>
      </c>
      <c r="C232" t="s">
        <v>8321</v>
      </c>
      <c r="D232" t="s">
        <v>8691</v>
      </c>
      <c r="E232" t="s">
        <v>8691</v>
      </c>
    </row>
    <row r="233" spans="1:5" x14ac:dyDescent="0.3">
      <c r="A233" t="s">
        <v>8574</v>
      </c>
      <c r="B233" t="s">
        <v>8325</v>
      </c>
      <c r="C233" t="s">
        <v>8325</v>
      </c>
      <c r="D233" t="s">
        <v>8822</v>
      </c>
      <c r="E233" t="s">
        <v>8574</v>
      </c>
    </row>
    <row r="234" spans="1:5" x14ac:dyDescent="0.3">
      <c r="A234" t="s">
        <v>8872</v>
      </c>
      <c r="B234" t="s">
        <v>8324</v>
      </c>
      <c r="C234" t="s">
        <v>8949</v>
      </c>
      <c r="D234" t="s">
        <v>8699</v>
      </c>
      <c r="E234" t="s">
        <v>8699</v>
      </c>
    </row>
    <row r="235" spans="1:5" x14ac:dyDescent="0.3">
      <c r="A235" t="s">
        <v>8575</v>
      </c>
      <c r="B235" t="s">
        <v>8331</v>
      </c>
      <c r="C235" t="s">
        <v>8912</v>
      </c>
      <c r="D235" t="s">
        <v>8685</v>
      </c>
      <c r="E235" t="s">
        <v>8685</v>
      </c>
    </row>
    <row r="236" spans="1:5" x14ac:dyDescent="0.3">
      <c r="A236" t="s">
        <v>8577</v>
      </c>
      <c r="B236" t="s">
        <v>8326</v>
      </c>
      <c r="C236" t="s">
        <v>8326</v>
      </c>
      <c r="D236" t="s">
        <v>8700</v>
      </c>
      <c r="E236" t="s">
        <v>8577</v>
      </c>
    </row>
    <row r="237" spans="1:5" x14ac:dyDescent="0.3">
      <c r="A237" t="s">
        <v>8578</v>
      </c>
      <c r="B237" t="s">
        <v>8327</v>
      </c>
      <c r="C237" t="s">
        <v>8327</v>
      </c>
      <c r="D237" t="s">
        <v>8939</v>
      </c>
      <c r="E237" t="s">
        <v>8578</v>
      </c>
    </row>
    <row r="238" spans="1:5" x14ac:dyDescent="0.3">
      <c r="A238" t="s">
        <v>8521</v>
      </c>
      <c r="B238" t="s">
        <v>8333</v>
      </c>
      <c r="C238" t="s">
        <v>8333</v>
      </c>
      <c r="D238" t="s">
        <v>8699</v>
      </c>
      <c r="E238" t="s">
        <v>8699</v>
      </c>
    </row>
    <row r="239" spans="1:5" x14ac:dyDescent="0.3">
      <c r="A239" t="s">
        <v>8873</v>
      </c>
      <c r="B239" t="s">
        <v>8950</v>
      </c>
      <c r="C239" t="s">
        <v>8947</v>
      </c>
      <c r="D239" t="s">
        <v>8821</v>
      </c>
      <c r="E239" t="s">
        <v>8911</v>
      </c>
    </row>
    <row r="240" spans="1:5" x14ac:dyDescent="0.3">
      <c r="A240" t="s">
        <v>8579</v>
      </c>
      <c r="B240" t="s">
        <v>8329</v>
      </c>
      <c r="C240" t="s">
        <v>8329</v>
      </c>
      <c r="D240" t="s">
        <v>8700</v>
      </c>
      <c r="E240" t="s">
        <v>8700</v>
      </c>
    </row>
    <row r="241" spans="1:5" x14ac:dyDescent="0.3">
      <c r="A241" t="s">
        <v>8548</v>
      </c>
      <c r="B241" t="s">
        <v>8332</v>
      </c>
      <c r="C241" t="s">
        <v>8332</v>
      </c>
      <c r="D241" t="s">
        <v>8692</v>
      </c>
      <c r="E241" t="s">
        <v>8692</v>
      </c>
    </row>
    <row r="242" spans="1:5" x14ac:dyDescent="0.3">
      <c r="A242" t="s">
        <v>8875</v>
      </c>
      <c r="B242" t="s">
        <v>8330</v>
      </c>
      <c r="C242" t="s">
        <v>8912</v>
      </c>
      <c r="D242" t="s">
        <v>8685</v>
      </c>
      <c r="E242" t="s">
        <v>8685</v>
      </c>
    </row>
    <row r="243" spans="1:5" x14ac:dyDescent="0.3">
      <c r="A243" t="s">
        <v>8951</v>
      </c>
      <c r="B243" t="s">
        <v>8334</v>
      </c>
      <c r="C243" t="s">
        <v>8909</v>
      </c>
      <c r="D243" t="s">
        <v>8699</v>
      </c>
      <c r="E243" t="s">
        <v>8699</v>
      </c>
    </row>
    <row r="244" spans="1:5" x14ac:dyDescent="0.3">
      <c r="A244" t="s">
        <v>8554</v>
      </c>
      <c r="B244" t="s">
        <v>8191</v>
      </c>
      <c r="C244" t="s">
        <v>8191</v>
      </c>
      <c r="D244" t="s">
        <v>8703</v>
      </c>
      <c r="E244" t="s">
        <v>8703</v>
      </c>
    </row>
    <row r="245" spans="1:5" x14ac:dyDescent="0.3">
      <c r="A245" t="s">
        <v>8580</v>
      </c>
      <c r="B245" t="s">
        <v>8340</v>
      </c>
      <c r="C245" t="s">
        <v>8340</v>
      </c>
      <c r="D245" t="s">
        <v>8696</v>
      </c>
      <c r="E245" t="s">
        <v>8696</v>
      </c>
    </row>
    <row r="246" spans="1:5" x14ac:dyDescent="0.3">
      <c r="A246" t="s">
        <v>8581</v>
      </c>
      <c r="B246" t="s">
        <v>8343</v>
      </c>
      <c r="C246" t="s">
        <v>8343</v>
      </c>
      <c r="D246" t="s">
        <v>8691</v>
      </c>
      <c r="E246" t="s">
        <v>8691</v>
      </c>
    </row>
    <row r="247" spans="1:5" x14ac:dyDescent="0.3">
      <c r="A247" s="69" t="s">
        <v>8552</v>
      </c>
      <c r="B247" s="69" t="s">
        <v>8344</v>
      </c>
      <c r="C247" s="69" t="s">
        <v>8344</v>
      </c>
      <c r="D247" s="69" t="s">
        <v>8701</v>
      </c>
      <c r="E247" s="69" t="s">
        <v>8701</v>
      </c>
    </row>
    <row r="249" spans="1:5" x14ac:dyDescent="0.3">
      <c r="A249" t="s">
        <v>7812</v>
      </c>
      <c r="B249" t="s">
        <v>8952</v>
      </c>
    </row>
    <row r="250" spans="1:5" x14ac:dyDescent="0.3">
      <c r="A250" t="s">
        <v>7819</v>
      </c>
      <c r="B250" t="s">
        <v>8953</v>
      </c>
    </row>
    <row r="252" spans="1:5" ht="23.4" x14ac:dyDescent="0.45">
      <c r="A252" s="124"/>
    </row>
    <row r="255" spans="1:5" x14ac:dyDescent="0.3">
      <c r="A255" s="2"/>
      <c r="B255" s="2"/>
      <c r="C255" s="153"/>
      <c r="D255" s="153"/>
    </row>
  </sheetData>
  <autoFilter ref="A5:E247"/>
  <conditionalFormatting sqref="A31">
    <cfRule type="duplicateValues" dxfId="11" priority="12"/>
  </conditionalFormatting>
  <conditionalFormatting sqref="A66">
    <cfRule type="duplicateValues" dxfId="10" priority="11"/>
  </conditionalFormatting>
  <conditionalFormatting sqref="A67">
    <cfRule type="duplicateValues" dxfId="9" priority="1"/>
  </conditionalFormatting>
  <conditionalFormatting sqref="A78">
    <cfRule type="duplicateValues" dxfId="8" priority="2"/>
  </conditionalFormatting>
  <conditionalFormatting sqref="A85">
    <cfRule type="duplicateValues" dxfId="7" priority="10"/>
  </conditionalFormatting>
  <conditionalFormatting sqref="A110">
    <cfRule type="duplicateValues" dxfId="6" priority="9"/>
  </conditionalFormatting>
  <conditionalFormatting sqref="A183">
    <cfRule type="duplicateValues" dxfId="5" priority="8"/>
  </conditionalFormatting>
  <conditionalFormatting sqref="A224">
    <cfRule type="duplicateValues" dxfId="4" priority="7"/>
  </conditionalFormatting>
  <conditionalFormatting sqref="A231">
    <cfRule type="duplicateValues" dxfId="3" priority="6"/>
  </conditionalFormatting>
  <conditionalFormatting sqref="A233">
    <cfRule type="duplicateValues" dxfId="2" priority="5"/>
  </conditionalFormatting>
  <conditionalFormatting sqref="A240">
    <cfRule type="duplicateValues" dxfId="1" priority="4"/>
  </conditionalFormatting>
  <conditionalFormatting sqref="A241">
    <cfRule type="duplicateValues" dxfId="0" priority="3"/>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41"/>
  <sheetViews>
    <sheetView workbookViewId="0">
      <selection activeCell="F19" sqref="F19"/>
    </sheetView>
  </sheetViews>
  <sheetFormatPr defaultRowHeight="14.4" x14ac:dyDescent="0.3"/>
  <sheetData>
    <row r="2" spans="1:1" ht="23.4" x14ac:dyDescent="0.45">
      <c r="A2" s="124" t="s">
        <v>53</v>
      </c>
    </row>
    <row r="4" spans="1:1" x14ac:dyDescent="0.3">
      <c r="A4" t="s">
        <v>8954</v>
      </c>
    </row>
    <row r="5" spans="1:1" x14ac:dyDescent="0.3">
      <c r="A5" t="s">
        <v>8955</v>
      </c>
    </row>
    <row r="6" spans="1:1" x14ac:dyDescent="0.3">
      <c r="A6" t="s">
        <v>8956</v>
      </c>
    </row>
    <row r="7" spans="1:1" x14ac:dyDescent="0.3">
      <c r="A7" t="s">
        <v>8957</v>
      </c>
    </row>
    <row r="8" spans="1:1" x14ac:dyDescent="0.3">
      <c r="A8" s="258" t="s">
        <v>9173</v>
      </c>
    </row>
    <row r="9" spans="1:1" x14ac:dyDescent="0.3">
      <c r="A9" t="s">
        <v>8958</v>
      </c>
    </row>
    <row r="10" spans="1:1" x14ac:dyDescent="0.3">
      <c r="A10" t="s">
        <v>8959</v>
      </c>
    </row>
    <row r="11" spans="1:1" x14ac:dyDescent="0.3">
      <c r="A11" s="257" t="s">
        <v>8960</v>
      </c>
    </row>
    <row r="12" spans="1:1" x14ac:dyDescent="0.3">
      <c r="A12" t="s">
        <v>8961</v>
      </c>
    </row>
    <row r="13" spans="1:1" x14ac:dyDescent="0.3">
      <c r="A13" s="257" t="s">
        <v>8962</v>
      </c>
    </row>
    <row r="14" spans="1:1" x14ac:dyDescent="0.3">
      <c r="A14" t="s">
        <v>8963</v>
      </c>
    </row>
    <row r="15" spans="1:1" x14ac:dyDescent="0.3">
      <c r="A15" t="s">
        <v>8964</v>
      </c>
    </row>
    <row r="16" spans="1:1" x14ac:dyDescent="0.3">
      <c r="A16" s="218" t="s">
        <v>8965</v>
      </c>
    </row>
    <row r="17" spans="1:1" x14ac:dyDescent="0.3">
      <c r="A17" t="s">
        <v>8966</v>
      </c>
    </row>
    <row r="18" spans="1:1" x14ac:dyDescent="0.3">
      <c r="A18" t="s">
        <v>8967</v>
      </c>
    </row>
    <row r="19" spans="1:1" x14ac:dyDescent="0.3">
      <c r="A19" t="s">
        <v>8968</v>
      </c>
    </row>
    <row r="20" spans="1:1" x14ac:dyDescent="0.3">
      <c r="A20" t="s">
        <v>8969</v>
      </c>
    </row>
    <row r="21" spans="1:1" x14ac:dyDescent="0.3">
      <c r="A21" s="257" t="s">
        <v>8970</v>
      </c>
    </row>
    <row r="22" spans="1:1" x14ac:dyDescent="0.3">
      <c r="A22" t="s">
        <v>8971</v>
      </c>
    </row>
    <row r="23" spans="1:1" x14ac:dyDescent="0.3">
      <c r="A23" s="257" t="s">
        <v>8972</v>
      </c>
    </row>
    <row r="24" spans="1:1" x14ac:dyDescent="0.3">
      <c r="A24" t="s">
        <v>8973</v>
      </c>
    </row>
    <row r="25" spans="1:1" x14ac:dyDescent="0.3">
      <c r="A25" t="s">
        <v>8974</v>
      </c>
    </row>
    <row r="26" spans="1:1" x14ac:dyDescent="0.3">
      <c r="A26" s="257" t="s">
        <v>8975</v>
      </c>
    </row>
    <row r="27" spans="1:1" x14ac:dyDescent="0.3">
      <c r="A27" t="s">
        <v>8976</v>
      </c>
    </row>
    <row r="28" spans="1:1" x14ac:dyDescent="0.3">
      <c r="A28" t="s">
        <v>8977</v>
      </c>
    </row>
    <row r="29" spans="1:1" x14ac:dyDescent="0.3">
      <c r="A29" t="s">
        <v>8978</v>
      </c>
    </row>
    <row r="30" spans="1:1" x14ac:dyDescent="0.3">
      <c r="A30" t="s">
        <v>8979</v>
      </c>
    </row>
    <row r="31" spans="1:1" x14ac:dyDescent="0.3">
      <c r="A31" t="s">
        <v>8980</v>
      </c>
    </row>
    <row r="32" spans="1:1" x14ac:dyDescent="0.3">
      <c r="A32" t="s">
        <v>8981</v>
      </c>
    </row>
    <row r="33" spans="1:2" x14ac:dyDescent="0.3">
      <c r="A33" t="s">
        <v>8982</v>
      </c>
    </row>
    <row r="34" spans="1:2" x14ac:dyDescent="0.3">
      <c r="A34" t="s">
        <v>8983</v>
      </c>
    </row>
    <row r="35" spans="1:2" x14ac:dyDescent="0.3">
      <c r="A35" s="148" t="s">
        <v>8984</v>
      </c>
    </row>
    <row r="36" spans="1:2" x14ac:dyDescent="0.3">
      <c r="A36" t="s">
        <v>8985</v>
      </c>
    </row>
    <row r="37" spans="1:2" x14ac:dyDescent="0.3">
      <c r="A37" t="s">
        <v>8986</v>
      </c>
    </row>
    <row r="38" spans="1:2" x14ac:dyDescent="0.3">
      <c r="A38" s="257" t="s">
        <v>8987</v>
      </c>
      <c r="B38" s="145"/>
    </row>
    <row r="39" spans="1:2" x14ac:dyDescent="0.3">
      <c r="A39" t="s">
        <v>8988</v>
      </c>
    </row>
    <row r="40" spans="1:2" x14ac:dyDescent="0.3">
      <c r="A40" t="s">
        <v>8989</v>
      </c>
    </row>
    <row r="41" spans="1:2" x14ac:dyDescent="0.3">
      <c r="A41" t="s">
        <v>8990</v>
      </c>
    </row>
  </sheetData>
  <sortState ref="A4:A39">
    <sortCondition ref="A4"/>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topLeftCell="A25" workbookViewId="0">
      <selection activeCell="J25" sqref="J25"/>
    </sheetView>
  </sheetViews>
  <sheetFormatPr defaultRowHeight="13.2" x14ac:dyDescent="0.25"/>
  <cols>
    <col min="1" max="1" width="20.5546875" style="58" customWidth="1"/>
    <col min="2" max="2" width="1" style="53" customWidth="1"/>
    <col min="3" max="3" width="29.33203125" style="53" customWidth="1"/>
    <col min="4" max="4" width="1" style="53" customWidth="1"/>
    <col min="5" max="5" width="25.44140625" style="53" customWidth="1"/>
    <col min="6" max="6" width="1" style="53" customWidth="1"/>
    <col min="7" max="7" width="20.33203125" style="53" customWidth="1"/>
    <col min="8" max="8" width="1.33203125" style="53" customWidth="1"/>
    <col min="9" max="9" width="32.33203125" style="53" customWidth="1"/>
    <col min="10" max="256" width="8.6640625" style="53"/>
    <col min="257" max="257" width="20.5546875" style="53" customWidth="1"/>
    <col min="258" max="258" width="1" style="53" customWidth="1"/>
    <col min="259" max="259" width="29.33203125" style="53" customWidth="1"/>
    <col min="260" max="260" width="1" style="53" customWidth="1"/>
    <col min="261" max="261" width="25.44140625" style="53" customWidth="1"/>
    <col min="262" max="262" width="1" style="53" customWidth="1"/>
    <col min="263" max="263" width="20.33203125" style="53" customWidth="1"/>
    <col min="264" max="264" width="1.33203125" style="53" customWidth="1"/>
    <col min="265" max="265" width="32.33203125" style="53" customWidth="1"/>
    <col min="266" max="512" width="8.6640625" style="53"/>
    <col min="513" max="513" width="20.5546875" style="53" customWidth="1"/>
    <col min="514" max="514" width="1" style="53" customWidth="1"/>
    <col min="515" max="515" width="29.33203125" style="53" customWidth="1"/>
    <col min="516" max="516" width="1" style="53" customWidth="1"/>
    <col min="517" max="517" width="25.44140625" style="53" customWidth="1"/>
    <col min="518" max="518" width="1" style="53" customWidth="1"/>
    <col min="519" max="519" width="20.33203125" style="53" customWidth="1"/>
    <col min="520" max="520" width="1.33203125" style="53" customWidth="1"/>
    <col min="521" max="521" width="32.33203125" style="53" customWidth="1"/>
    <col min="522" max="768" width="8.6640625" style="53"/>
    <col min="769" max="769" width="20.5546875" style="53" customWidth="1"/>
    <col min="770" max="770" width="1" style="53" customWidth="1"/>
    <col min="771" max="771" width="29.33203125" style="53" customWidth="1"/>
    <col min="772" max="772" width="1" style="53" customWidth="1"/>
    <col min="773" max="773" width="25.44140625" style="53" customWidth="1"/>
    <col min="774" max="774" width="1" style="53" customWidth="1"/>
    <col min="775" max="775" width="20.33203125" style="53" customWidth="1"/>
    <col min="776" max="776" width="1.33203125" style="53" customWidth="1"/>
    <col min="777" max="777" width="32.33203125" style="53" customWidth="1"/>
    <col min="778" max="1024" width="8.6640625" style="53"/>
    <col min="1025" max="1025" width="20.5546875" style="53" customWidth="1"/>
    <col min="1026" max="1026" width="1" style="53" customWidth="1"/>
    <col min="1027" max="1027" width="29.33203125" style="53" customWidth="1"/>
    <col min="1028" max="1028" width="1" style="53" customWidth="1"/>
    <col min="1029" max="1029" width="25.44140625" style="53" customWidth="1"/>
    <col min="1030" max="1030" width="1" style="53" customWidth="1"/>
    <col min="1031" max="1031" width="20.33203125" style="53" customWidth="1"/>
    <col min="1032" max="1032" width="1.33203125" style="53" customWidth="1"/>
    <col min="1033" max="1033" width="32.33203125" style="53" customWidth="1"/>
    <col min="1034" max="1280" width="8.6640625" style="53"/>
    <col min="1281" max="1281" width="20.5546875" style="53" customWidth="1"/>
    <col min="1282" max="1282" width="1" style="53" customWidth="1"/>
    <col min="1283" max="1283" width="29.33203125" style="53" customWidth="1"/>
    <col min="1284" max="1284" width="1" style="53" customWidth="1"/>
    <col min="1285" max="1285" width="25.44140625" style="53" customWidth="1"/>
    <col min="1286" max="1286" width="1" style="53" customWidth="1"/>
    <col min="1287" max="1287" width="20.33203125" style="53" customWidth="1"/>
    <col min="1288" max="1288" width="1.33203125" style="53" customWidth="1"/>
    <col min="1289" max="1289" width="32.33203125" style="53" customWidth="1"/>
    <col min="1290" max="1536" width="8.6640625" style="53"/>
    <col min="1537" max="1537" width="20.5546875" style="53" customWidth="1"/>
    <col min="1538" max="1538" width="1" style="53" customWidth="1"/>
    <col min="1539" max="1539" width="29.33203125" style="53" customWidth="1"/>
    <col min="1540" max="1540" width="1" style="53" customWidth="1"/>
    <col min="1541" max="1541" width="25.44140625" style="53" customWidth="1"/>
    <col min="1542" max="1542" width="1" style="53" customWidth="1"/>
    <col min="1543" max="1543" width="20.33203125" style="53" customWidth="1"/>
    <col min="1544" max="1544" width="1.33203125" style="53" customWidth="1"/>
    <col min="1545" max="1545" width="32.33203125" style="53" customWidth="1"/>
    <col min="1546" max="1792" width="8.6640625" style="53"/>
    <col min="1793" max="1793" width="20.5546875" style="53" customWidth="1"/>
    <col min="1794" max="1794" width="1" style="53" customWidth="1"/>
    <col min="1795" max="1795" width="29.33203125" style="53" customWidth="1"/>
    <col min="1796" max="1796" width="1" style="53" customWidth="1"/>
    <col min="1797" max="1797" width="25.44140625" style="53" customWidth="1"/>
    <col min="1798" max="1798" width="1" style="53" customWidth="1"/>
    <col min="1799" max="1799" width="20.33203125" style="53" customWidth="1"/>
    <col min="1800" max="1800" width="1.33203125" style="53" customWidth="1"/>
    <col min="1801" max="1801" width="32.33203125" style="53" customWidth="1"/>
    <col min="1802" max="2048" width="8.6640625" style="53"/>
    <col min="2049" max="2049" width="20.5546875" style="53" customWidth="1"/>
    <col min="2050" max="2050" width="1" style="53" customWidth="1"/>
    <col min="2051" max="2051" width="29.33203125" style="53" customWidth="1"/>
    <col min="2052" max="2052" width="1" style="53" customWidth="1"/>
    <col min="2053" max="2053" width="25.44140625" style="53" customWidth="1"/>
    <col min="2054" max="2054" width="1" style="53" customWidth="1"/>
    <col min="2055" max="2055" width="20.33203125" style="53" customWidth="1"/>
    <col min="2056" max="2056" width="1.33203125" style="53" customWidth="1"/>
    <col min="2057" max="2057" width="32.33203125" style="53" customWidth="1"/>
    <col min="2058" max="2304" width="8.6640625" style="53"/>
    <col min="2305" max="2305" width="20.5546875" style="53" customWidth="1"/>
    <col min="2306" max="2306" width="1" style="53" customWidth="1"/>
    <col min="2307" max="2307" width="29.33203125" style="53" customWidth="1"/>
    <col min="2308" max="2308" width="1" style="53" customWidth="1"/>
    <col min="2309" max="2309" width="25.44140625" style="53" customWidth="1"/>
    <col min="2310" max="2310" width="1" style="53" customWidth="1"/>
    <col min="2311" max="2311" width="20.33203125" style="53" customWidth="1"/>
    <col min="2312" max="2312" width="1.33203125" style="53" customWidth="1"/>
    <col min="2313" max="2313" width="32.33203125" style="53" customWidth="1"/>
    <col min="2314" max="2560" width="8.6640625" style="53"/>
    <col min="2561" max="2561" width="20.5546875" style="53" customWidth="1"/>
    <col min="2562" max="2562" width="1" style="53" customWidth="1"/>
    <col min="2563" max="2563" width="29.33203125" style="53" customWidth="1"/>
    <col min="2564" max="2564" width="1" style="53" customWidth="1"/>
    <col min="2565" max="2565" width="25.44140625" style="53" customWidth="1"/>
    <col min="2566" max="2566" width="1" style="53" customWidth="1"/>
    <col min="2567" max="2567" width="20.33203125" style="53" customWidth="1"/>
    <col min="2568" max="2568" width="1.33203125" style="53" customWidth="1"/>
    <col min="2569" max="2569" width="32.33203125" style="53" customWidth="1"/>
    <col min="2570" max="2816" width="8.6640625" style="53"/>
    <col min="2817" max="2817" width="20.5546875" style="53" customWidth="1"/>
    <col min="2818" max="2818" width="1" style="53" customWidth="1"/>
    <col min="2819" max="2819" width="29.33203125" style="53" customWidth="1"/>
    <col min="2820" max="2820" width="1" style="53" customWidth="1"/>
    <col min="2821" max="2821" width="25.44140625" style="53" customWidth="1"/>
    <col min="2822" max="2822" width="1" style="53" customWidth="1"/>
    <col min="2823" max="2823" width="20.33203125" style="53" customWidth="1"/>
    <col min="2824" max="2824" width="1.33203125" style="53" customWidth="1"/>
    <col min="2825" max="2825" width="32.33203125" style="53" customWidth="1"/>
    <col min="2826" max="3072" width="8.6640625" style="53"/>
    <col min="3073" max="3073" width="20.5546875" style="53" customWidth="1"/>
    <col min="3074" max="3074" width="1" style="53" customWidth="1"/>
    <col min="3075" max="3075" width="29.33203125" style="53" customWidth="1"/>
    <col min="3076" max="3076" width="1" style="53" customWidth="1"/>
    <col min="3077" max="3077" width="25.44140625" style="53" customWidth="1"/>
    <col min="3078" max="3078" width="1" style="53" customWidth="1"/>
    <col min="3079" max="3079" width="20.33203125" style="53" customWidth="1"/>
    <col min="3080" max="3080" width="1.33203125" style="53" customWidth="1"/>
    <col min="3081" max="3081" width="32.33203125" style="53" customWidth="1"/>
    <col min="3082" max="3328" width="8.6640625" style="53"/>
    <col min="3329" max="3329" width="20.5546875" style="53" customWidth="1"/>
    <col min="3330" max="3330" width="1" style="53" customWidth="1"/>
    <col min="3331" max="3331" width="29.33203125" style="53" customWidth="1"/>
    <col min="3332" max="3332" width="1" style="53" customWidth="1"/>
    <col min="3333" max="3333" width="25.44140625" style="53" customWidth="1"/>
    <col min="3334" max="3334" width="1" style="53" customWidth="1"/>
    <col min="3335" max="3335" width="20.33203125" style="53" customWidth="1"/>
    <col min="3336" max="3336" width="1.33203125" style="53" customWidth="1"/>
    <col min="3337" max="3337" width="32.33203125" style="53" customWidth="1"/>
    <col min="3338" max="3584" width="8.6640625" style="53"/>
    <col min="3585" max="3585" width="20.5546875" style="53" customWidth="1"/>
    <col min="3586" max="3586" width="1" style="53" customWidth="1"/>
    <col min="3587" max="3587" width="29.33203125" style="53" customWidth="1"/>
    <col min="3588" max="3588" width="1" style="53" customWidth="1"/>
    <col min="3589" max="3589" width="25.44140625" style="53" customWidth="1"/>
    <col min="3590" max="3590" width="1" style="53" customWidth="1"/>
    <col min="3591" max="3591" width="20.33203125" style="53" customWidth="1"/>
    <col min="3592" max="3592" width="1.33203125" style="53" customWidth="1"/>
    <col min="3593" max="3593" width="32.33203125" style="53" customWidth="1"/>
    <col min="3594" max="3840" width="8.6640625" style="53"/>
    <col min="3841" max="3841" width="20.5546875" style="53" customWidth="1"/>
    <col min="3842" max="3842" width="1" style="53" customWidth="1"/>
    <col min="3843" max="3843" width="29.33203125" style="53" customWidth="1"/>
    <col min="3844" max="3844" width="1" style="53" customWidth="1"/>
    <col min="3845" max="3845" width="25.44140625" style="53" customWidth="1"/>
    <col min="3846" max="3846" width="1" style="53" customWidth="1"/>
    <col min="3847" max="3847" width="20.33203125" style="53" customWidth="1"/>
    <col min="3848" max="3848" width="1.33203125" style="53" customWidth="1"/>
    <col min="3849" max="3849" width="32.33203125" style="53" customWidth="1"/>
    <col min="3850" max="4096" width="8.6640625" style="53"/>
    <col min="4097" max="4097" width="20.5546875" style="53" customWidth="1"/>
    <col min="4098" max="4098" width="1" style="53" customWidth="1"/>
    <col min="4099" max="4099" width="29.33203125" style="53" customWidth="1"/>
    <col min="4100" max="4100" width="1" style="53" customWidth="1"/>
    <col min="4101" max="4101" width="25.44140625" style="53" customWidth="1"/>
    <col min="4102" max="4102" width="1" style="53" customWidth="1"/>
    <col min="4103" max="4103" width="20.33203125" style="53" customWidth="1"/>
    <col min="4104" max="4104" width="1.33203125" style="53" customWidth="1"/>
    <col min="4105" max="4105" width="32.33203125" style="53" customWidth="1"/>
    <col min="4106" max="4352" width="8.6640625" style="53"/>
    <col min="4353" max="4353" width="20.5546875" style="53" customWidth="1"/>
    <col min="4354" max="4354" width="1" style="53" customWidth="1"/>
    <col min="4355" max="4355" width="29.33203125" style="53" customWidth="1"/>
    <col min="4356" max="4356" width="1" style="53" customWidth="1"/>
    <col min="4357" max="4357" width="25.44140625" style="53" customWidth="1"/>
    <col min="4358" max="4358" width="1" style="53" customWidth="1"/>
    <col min="4359" max="4359" width="20.33203125" style="53" customWidth="1"/>
    <col min="4360" max="4360" width="1.33203125" style="53" customWidth="1"/>
    <col min="4361" max="4361" width="32.33203125" style="53" customWidth="1"/>
    <col min="4362" max="4608" width="8.6640625" style="53"/>
    <col min="4609" max="4609" width="20.5546875" style="53" customWidth="1"/>
    <col min="4610" max="4610" width="1" style="53" customWidth="1"/>
    <col min="4611" max="4611" width="29.33203125" style="53" customWidth="1"/>
    <col min="4612" max="4612" width="1" style="53" customWidth="1"/>
    <col min="4613" max="4613" width="25.44140625" style="53" customWidth="1"/>
    <col min="4614" max="4614" width="1" style="53" customWidth="1"/>
    <col min="4615" max="4615" width="20.33203125" style="53" customWidth="1"/>
    <col min="4616" max="4616" width="1.33203125" style="53" customWidth="1"/>
    <col min="4617" max="4617" width="32.33203125" style="53" customWidth="1"/>
    <col min="4618" max="4864" width="8.6640625" style="53"/>
    <col min="4865" max="4865" width="20.5546875" style="53" customWidth="1"/>
    <col min="4866" max="4866" width="1" style="53" customWidth="1"/>
    <col min="4867" max="4867" width="29.33203125" style="53" customWidth="1"/>
    <col min="4868" max="4868" width="1" style="53" customWidth="1"/>
    <col min="4869" max="4869" width="25.44140625" style="53" customWidth="1"/>
    <col min="4870" max="4870" width="1" style="53" customWidth="1"/>
    <col min="4871" max="4871" width="20.33203125" style="53" customWidth="1"/>
    <col min="4872" max="4872" width="1.33203125" style="53" customWidth="1"/>
    <col min="4873" max="4873" width="32.33203125" style="53" customWidth="1"/>
    <col min="4874" max="5120" width="8.6640625" style="53"/>
    <col min="5121" max="5121" width="20.5546875" style="53" customWidth="1"/>
    <col min="5122" max="5122" width="1" style="53" customWidth="1"/>
    <col min="5123" max="5123" width="29.33203125" style="53" customWidth="1"/>
    <col min="5124" max="5124" width="1" style="53" customWidth="1"/>
    <col min="5125" max="5125" width="25.44140625" style="53" customWidth="1"/>
    <col min="5126" max="5126" width="1" style="53" customWidth="1"/>
    <col min="5127" max="5127" width="20.33203125" style="53" customWidth="1"/>
    <col min="5128" max="5128" width="1.33203125" style="53" customWidth="1"/>
    <col min="5129" max="5129" width="32.33203125" style="53" customWidth="1"/>
    <col min="5130" max="5376" width="8.6640625" style="53"/>
    <col min="5377" max="5377" width="20.5546875" style="53" customWidth="1"/>
    <col min="5378" max="5378" width="1" style="53" customWidth="1"/>
    <col min="5379" max="5379" width="29.33203125" style="53" customWidth="1"/>
    <col min="5380" max="5380" width="1" style="53" customWidth="1"/>
    <col min="5381" max="5381" width="25.44140625" style="53" customWidth="1"/>
    <col min="5382" max="5382" width="1" style="53" customWidth="1"/>
    <col min="5383" max="5383" width="20.33203125" style="53" customWidth="1"/>
    <col min="5384" max="5384" width="1.33203125" style="53" customWidth="1"/>
    <col min="5385" max="5385" width="32.33203125" style="53" customWidth="1"/>
    <col min="5386" max="5632" width="8.6640625" style="53"/>
    <col min="5633" max="5633" width="20.5546875" style="53" customWidth="1"/>
    <col min="5634" max="5634" width="1" style="53" customWidth="1"/>
    <col min="5635" max="5635" width="29.33203125" style="53" customWidth="1"/>
    <col min="5636" max="5636" width="1" style="53" customWidth="1"/>
    <col min="5637" max="5637" width="25.44140625" style="53" customWidth="1"/>
    <col min="5638" max="5638" width="1" style="53" customWidth="1"/>
    <col min="5639" max="5639" width="20.33203125" style="53" customWidth="1"/>
    <col min="5640" max="5640" width="1.33203125" style="53" customWidth="1"/>
    <col min="5641" max="5641" width="32.33203125" style="53" customWidth="1"/>
    <col min="5642" max="5888" width="8.6640625" style="53"/>
    <col min="5889" max="5889" width="20.5546875" style="53" customWidth="1"/>
    <col min="5890" max="5890" width="1" style="53" customWidth="1"/>
    <col min="5891" max="5891" width="29.33203125" style="53" customWidth="1"/>
    <col min="5892" max="5892" width="1" style="53" customWidth="1"/>
    <col min="5893" max="5893" width="25.44140625" style="53" customWidth="1"/>
    <col min="5894" max="5894" width="1" style="53" customWidth="1"/>
    <col min="5895" max="5895" width="20.33203125" style="53" customWidth="1"/>
    <col min="5896" max="5896" width="1.33203125" style="53" customWidth="1"/>
    <col min="5897" max="5897" width="32.33203125" style="53" customWidth="1"/>
    <col min="5898" max="6144" width="8.6640625" style="53"/>
    <col min="6145" max="6145" width="20.5546875" style="53" customWidth="1"/>
    <col min="6146" max="6146" width="1" style="53" customWidth="1"/>
    <col min="6147" max="6147" width="29.33203125" style="53" customWidth="1"/>
    <col min="6148" max="6148" width="1" style="53" customWidth="1"/>
    <col min="6149" max="6149" width="25.44140625" style="53" customWidth="1"/>
    <col min="6150" max="6150" width="1" style="53" customWidth="1"/>
    <col min="6151" max="6151" width="20.33203125" style="53" customWidth="1"/>
    <col min="6152" max="6152" width="1.33203125" style="53" customWidth="1"/>
    <col min="6153" max="6153" width="32.33203125" style="53" customWidth="1"/>
    <col min="6154" max="6400" width="8.6640625" style="53"/>
    <col min="6401" max="6401" width="20.5546875" style="53" customWidth="1"/>
    <col min="6402" max="6402" width="1" style="53" customWidth="1"/>
    <col min="6403" max="6403" width="29.33203125" style="53" customWidth="1"/>
    <col min="6404" max="6404" width="1" style="53" customWidth="1"/>
    <col min="6405" max="6405" width="25.44140625" style="53" customWidth="1"/>
    <col min="6406" max="6406" width="1" style="53" customWidth="1"/>
    <col min="6407" max="6407" width="20.33203125" style="53" customWidth="1"/>
    <col min="6408" max="6408" width="1.33203125" style="53" customWidth="1"/>
    <col min="6409" max="6409" width="32.33203125" style="53" customWidth="1"/>
    <col min="6410" max="6656" width="8.6640625" style="53"/>
    <col min="6657" max="6657" width="20.5546875" style="53" customWidth="1"/>
    <col min="6658" max="6658" width="1" style="53" customWidth="1"/>
    <col min="6659" max="6659" width="29.33203125" style="53" customWidth="1"/>
    <col min="6660" max="6660" width="1" style="53" customWidth="1"/>
    <col min="6661" max="6661" width="25.44140625" style="53" customWidth="1"/>
    <col min="6662" max="6662" width="1" style="53" customWidth="1"/>
    <col min="6663" max="6663" width="20.33203125" style="53" customWidth="1"/>
    <col min="6664" max="6664" width="1.33203125" style="53" customWidth="1"/>
    <col min="6665" max="6665" width="32.33203125" style="53" customWidth="1"/>
    <col min="6666" max="6912" width="8.6640625" style="53"/>
    <col min="6913" max="6913" width="20.5546875" style="53" customWidth="1"/>
    <col min="6914" max="6914" width="1" style="53" customWidth="1"/>
    <col min="6915" max="6915" width="29.33203125" style="53" customWidth="1"/>
    <col min="6916" max="6916" width="1" style="53" customWidth="1"/>
    <col min="6917" max="6917" width="25.44140625" style="53" customWidth="1"/>
    <col min="6918" max="6918" width="1" style="53" customWidth="1"/>
    <col min="6919" max="6919" width="20.33203125" style="53" customWidth="1"/>
    <col min="6920" max="6920" width="1.33203125" style="53" customWidth="1"/>
    <col min="6921" max="6921" width="32.33203125" style="53" customWidth="1"/>
    <col min="6922" max="7168" width="8.6640625" style="53"/>
    <col min="7169" max="7169" width="20.5546875" style="53" customWidth="1"/>
    <col min="7170" max="7170" width="1" style="53" customWidth="1"/>
    <col min="7171" max="7171" width="29.33203125" style="53" customWidth="1"/>
    <col min="7172" max="7172" width="1" style="53" customWidth="1"/>
    <col min="7173" max="7173" width="25.44140625" style="53" customWidth="1"/>
    <col min="7174" max="7174" width="1" style="53" customWidth="1"/>
    <col min="7175" max="7175" width="20.33203125" style="53" customWidth="1"/>
    <col min="7176" max="7176" width="1.33203125" style="53" customWidth="1"/>
    <col min="7177" max="7177" width="32.33203125" style="53" customWidth="1"/>
    <col min="7178" max="7424" width="8.6640625" style="53"/>
    <col min="7425" max="7425" width="20.5546875" style="53" customWidth="1"/>
    <col min="7426" max="7426" width="1" style="53" customWidth="1"/>
    <col min="7427" max="7427" width="29.33203125" style="53" customWidth="1"/>
    <col min="7428" max="7428" width="1" style="53" customWidth="1"/>
    <col min="7429" max="7429" width="25.44140625" style="53" customWidth="1"/>
    <col min="7430" max="7430" width="1" style="53" customWidth="1"/>
    <col min="7431" max="7431" width="20.33203125" style="53" customWidth="1"/>
    <col min="7432" max="7432" width="1.33203125" style="53" customWidth="1"/>
    <col min="7433" max="7433" width="32.33203125" style="53" customWidth="1"/>
    <col min="7434" max="7680" width="8.6640625" style="53"/>
    <col min="7681" max="7681" width="20.5546875" style="53" customWidth="1"/>
    <col min="7682" max="7682" width="1" style="53" customWidth="1"/>
    <col min="7683" max="7683" width="29.33203125" style="53" customWidth="1"/>
    <col min="7684" max="7684" width="1" style="53" customWidth="1"/>
    <col min="7685" max="7685" width="25.44140625" style="53" customWidth="1"/>
    <col min="7686" max="7686" width="1" style="53" customWidth="1"/>
    <col min="7687" max="7687" width="20.33203125" style="53" customWidth="1"/>
    <col min="7688" max="7688" width="1.33203125" style="53" customWidth="1"/>
    <col min="7689" max="7689" width="32.33203125" style="53" customWidth="1"/>
    <col min="7690" max="7936" width="8.6640625" style="53"/>
    <col min="7937" max="7937" width="20.5546875" style="53" customWidth="1"/>
    <col min="7938" max="7938" width="1" style="53" customWidth="1"/>
    <col min="7939" max="7939" width="29.33203125" style="53" customWidth="1"/>
    <col min="7940" max="7940" width="1" style="53" customWidth="1"/>
    <col min="7941" max="7941" width="25.44140625" style="53" customWidth="1"/>
    <col min="7942" max="7942" width="1" style="53" customWidth="1"/>
    <col min="7943" max="7943" width="20.33203125" style="53" customWidth="1"/>
    <col min="7944" max="7944" width="1.33203125" style="53" customWidth="1"/>
    <col min="7945" max="7945" width="32.33203125" style="53" customWidth="1"/>
    <col min="7946" max="8192" width="8.6640625" style="53"/>
    <col min="8193" max="8193" width="20.5546875" style="53" customWidth="1"/>
    <col min="8194" max="8194" width="1" style="53" customWidth="1"/>
    <col min="8195" max="8195" width="29.33203125" style="53" customWidth="1"/>
    <col min="8196" max="8196" width="1" style="53" customWidth="1"/>
    <col min="8197" max="8197" width="25.44140625" style="53" customWidth="1"/>
    <col min="8198" max="8198" width="1" style="53" customWidth="1"/>
    <col min="8199" max="8199" width="20.33203125" style="53" customWidth="1"/>
    <col min="8200" max="8200" width="1.33203125" style="53" customWidth="1"/>
    <col min="8201" max="8201" width="32.33203125" style="53" customWidth="1"/>
    <col min="8202" max="8448" width="8.6640625" style="53"/>
    <col min="8449" max="8449" width="20.5546875" style="53" customWidth="1"/>
    <col min="8450" max="8450" width="1" style="53" customWidth="1"/>
    <col min="8451" max="8451" width="29.33203125" style="53" customWidth="1"/>
    <col min="8452" max="8452" width="1" style="53" customWidth="1"/>
    <col min="8453" max="8453" width="25.44140625" style="53" customWidth="1"/>
    <col min="8454" max="8454" width="1" style="53" customWidth="1"/>
    <col min="8455" max="8455" width="20.33203125" style="53" customWidth="1"/>
    <col min="8456" max="8456" width="1.33203125" style="53" customWidth="1"/>
    <col min="8457" max="8457" width="32.33203125" style="53" customWidth="1"/>
    <col min="8458" max="8704" width="8.6640625" style="53"/>
    <col min="8705" max="8705" width="20.5546875" style="53" customWidth="1"/>
    <col min="8706" max="8706" width="1" style="53" customWidth="1"/>
    <col min="8707" max="8707" width="29.33203125" style="53" customWidth="1"/>
    <col min="8708" max="8708" width="1" style="53" customWidth="1"/>
    <col min="8709" max="8709" width="25.44140625" style="53" customWidth="1"/>
    <col min="8710" max="8710" width="1" style="53" customWidth="1"/>
    <col min="8711" max="8711" width="20.33203125" style="53" customWidth="1"/>
    <col min="8712" max="8712" width="1.33203125" style="53" customWidth="1"/>
    <col min="8713" max="8713" width="32.33203125" style="53" customWidth="1"/>
    <col min="8714" max="8960" width="8.6640625" style="53"/>
    <col min="8961" max="8961" width="20.5546875" style="53" customWidth="1"/>
    <col min="8962" max="8962" width="1" style="53" customWidth="1"/>
    <col min="8963" max="8963" width="29.33203125" style="53" customWidth="1"/>
    <col min="8964" max="8964" width="1" style="53" customWidth="1"/>
    <col min="8965" max="8965" width="25.44140625" style="53" customWidth="1"/>
    <col min="8966" max="8966" width="1" style="53" customWidth="1"/>
    <col min="8967" max="8967" width="20.33203125" style="53" customWidth="1"/>
    <col min="8968" max="8968" width="1.33203125" style="53" customWidth="1"/>
    <col min="8969" max="8969" width="32.33203125" style="53" customWidth="1"/>
    <col min="8970" max="9216" width="8.6640625" style="53"/>
    <col min="9217" max="9217" width="20.5546875" style="53" customWidth="1"/>
    <col min="9218" max="9218" width="1" style="53" customWidth="1"/>
    <col min="9219" max="9219" width="29.33203125" style="53" customWidth="1"/>
    <col min="9220" max="9220" width="1" style="53" customWidth="1"/>
    <col min="9221" max="9221" width="25.44140625" style="53" customWidth="1"/>
    <col min="9222" max="9222" width="1" style="53" customWidth="1"/>
    <col min="9223" max="9223" width="20.33203125" style="53" customWidth="1"/>
    <col min="9224" max="9224" width="1.33203125" style="53" customWidth="1"/>
    <col min="9225" max="9225" width="32.33203125" style="53" customWidth="1"/>
    <col min="9226" max="9472" width="8.6640625" style="53"/>
    <col min="9473" max="9473" width="20.5546875" style="53" customWidth="1"/>
    <col min="9474" max="9474" width="1" style="53" customWidth="1"/>
    <col min="9475" max="9475" width="29.33203125" style="53" customWidth="1"/>
    <col min="9476" max="9476" width="1" style="53" customWidth="1"/>
    <col min="9477" max="9477" width="25.44140625" style="53" customWidth="1"/>
    <col min="9478" max="9478" width="1" style="53" customWidth="1"/>
    <col min="9479" max="9479" width="20.33203125" style="53" customWidth="1"/>
    <col min="9480" max="9480" width="1.33203125" style="53" customWidth="1"/>
    <col min="9481" max="9481" width="32.33203125" style="53" customWidth="1"/>
    <col min="9482" max="9728" width="8.6640625" style="53"/>
    <col min="9729" max="9729" width="20.5546875" style="53" customWidth="1"/>
    <col min="9730" max="9730" width="1" style="53" customWidth="1"/>
    <col min="9731" max="9731" width="29.33203125" style="53" customWidth="1"/>
    <col min="9732" max="9732" width="1" style="53" customWidth="1"/>
    <col min="9733" max="9733" width="25.44140625" style="53" customWidth="1"/>
    <col min="9734" max="9734" width="1" style="53" customWidth="1"/>
    <col min="9735" max="9735" width="20.33203125" style="53" customWidth="1"/>
    <col min="9736" max="9736" width="1.33203125" style="53" customWidth="1"/>
    <col min="9737" max="9737" width="32.33203125" style="53" customWidth="1"/>
    <col min="9738" max="9984" width="8.6640625" style="53"/>
    <col min="9985" max="9985" width="20.5546875" style="53" customWidth="1"/>
    <col min="9986" max="9986" width="1" style="53" customWidth="1"/>
    <col min="9987" max="9987" width="29.33203125" style="53" customWidth="1"/>
    <col min="9988" max="9988" width="1" style="53" customWidth="1"/>
    <col min="9989" max="9989" width="25.44140625" style="53" customWidth="1"/>
    <col min="9990" max="9990" width="1" style="53" customWidth="1"/>
    <col min="9991" max="9991" width="20.33203125" style="53" customWidth="1"/>
    <col min="9992" max="9992" width="1.33203125" style="53" customWidth="1"/>
    <col min="9993" max="9993" width="32.33203125" style="53" customWidth="1"/>
    <col min="9994" max="10240" width="8.6640625" style="53"/>
    <col min="10241" max="10241" width="20.5546875" style="53" customWidth="1"/>
    <col min="10242" max="10242" width="1" style="53" customWidth="1"/>
    <col min="10243" max="10243" width="29.33203125" style="53" customWidth="1"/>
    <col min="10244" max="10244" width="1" style="53" customWidth="1"/>
    <col min="10245" max="10245" width="25.44140625" style="53" customWidth="1"/>
    <col min="10246" max="10246" width="1" style="53" customWidth="1"/>
    <col min="10247" max="10247" width="20.33203125" style="53" customWidth="1"/>
    <col min="10248" max="10248" width="1.33203125" style="53" customWidth="1"/>
    <col min="10249" max="10249" width="32.33203125" style="53" customWidth="1"/>
    <col min="10250" max="10496" width="8.6640625" style="53"/>
    <col min="10497" max="10497" width="20.5546875" style="53" customWidth="1"/>
    <col min="10498" max="10498" width="1" style="53" customWidth="1"/>
    <col min="10499" max="10499" width="29.33203125" style="53" customWidth="1"/>
    <col min="10500" max="10500" width="1" style="53" customWidth="1"/>
    <col min="10501" max="10501" width="25.44140625" style="53" customWidth="1"/>
    <col min="10502" max="10502" width="1" style="53" customWidth="1"/>
    <col min="10503" max="10503" width="20.33203125" style="53" customWidth="1"/>
    <col min="10504" max="10504" width="1.33203125" style="53" customWidth="1"/>
    <col min="10505" max="10505" width="32.33203125" style="53" customWidth="1"/>
    <col min="10506" max="10752" width="8.6640625" style="53"/>
    <col min="10753" max="10753" width="20.5546875" style="53" customWidth="1"/>
    <col min="10754" max="10754" width="1" style="53" customWidth="1"/>
    <col min="10755" max="10755" width="29.33203125" style="53" customWidth="1"/>
    <col min="10756" max="10756" width="1" style="53" customWidth="1"/>
    <col min="10757" max="10757" width="25.44140625" style="53" customWidth="1"/>
    <col min="10758" max="10758" width="1" style="53" customWidth="1"/>
    <col min="10759" max="10759" width="20.33203125" style="53" customWidth="1"/>
    <col min="10760" max="10760" width="1.33203125" style="53" customWidth="1"/>
    <col min="10761" max="10761" width="32.33203125" style="53" customWidth="1"/>
    <col min="10762" max="11008" width="8.6640625" style="53"/>
    <col min="11009" max="11009" width="20.5546875" style="53" customWidth="1"/>
    <col min="11010" max="11010" width="1" style="53" customWidth="1"/>
    <col min="11011" max="11011" width="29.33203125" style="53" customWidth="1"/>
    <col min="11012" max="11012" width="1" style="53" customWidth="1"/>
    <col min="11013" max="11013" width="25.44140625" style="53" customWidth="1"/>
    <col min="11014" max="11014" width="1" style="53" customWidth="1"/>
    <col min="11015" max="11015" width="20.33203125" style="53" customWidth="1"/>
    <col min="11016" max="11016" width="1.33203125" style="53" customWidth="1"/>
    <col min="11017" max="11017" width="32.33203125" style="53" customWidth="1"/>
    <col min="11018" max="11264" width="8.6640625" style="53"/>
    <col min="11265" max="11265" width="20.5546875" style="53" customWidth="1"/>
    <col min="11266" max="11266" width="1" style="53" customWidth="1"/>
    <col min="11267" max="11267" width="29.33203125" style="53" customWidth="1"/>
    <col min="11268" max="11268" width="1" style="53" customWidth="1"/>
    <col min="11269" max="11269" width="25.44140625" style="53" customWidth="1"/>
    <col min="11270" max="11270" width="1" style="53" customWidth="1"/>
    <col min="11271" max="11271" width="20.33203125" style="53" customWidth="1"/>
    <col min="11272" max="11272" width="1.33203125" style="53" customWidth="1"/>
    <col min="11273" max="11273" width="32.33203125" style="53" customWidth="1"/>
    <col min="11274" max="11520" width="8.6640625" style="53"/>
    <col min="11521" max="11521" width="20.5546875" style="53" customWidth="1"/>
    <col min="11522" max="11522" width="1" style="53" customWidth="1"/>
    <col min="11523" max="11523" width="29.33203125" style="53" customWidth="1"/>
    <col min="11524" max="11524" width="1" style="53" customWidth="1"/>
    <col min="11525" max="11525" width="25.44140625" style="53" customWidth="1"/>
    <col min="11526" max="11526" width="1" style="53" customWidth="1"/>
    <col min="11527" max="11527" width="20.33203125" style="53" customWidth="1"/>
    <col min="11528" max="11528" width="1.33203125" style="53" customWidth="1"/>
    <col min="11529" max="11529" width="32.33203125" style="53" customWidth="1"/>
    <col min="11530" max="11776" width="8.6640625" style="53"/>
    <col min="11777" max="11777" width="20.5546875" style="53" customWidth="1"/>
    <col min="11778" max="11778" width="1" style="53" customWidth="1"/>
    <col min="11779" max="11779" width="29.33203125" style="53" customWidth="1"/>
    <col min="11780" max="11780" width="1" style="53" customWidth="1"/>
    <col min="11781" max="11781" width="25.44140625" style="53" customWidth="1"/>
    <col min="11782" max="11782" width="1" style="53" customWidth="1"/>
    <col min="11783" max="11783" width="20.33203125" style="53" customWidth="1"/>
    <col min="11784" max="11784" width="1.33203125" style="53" customWidth="1"/>
    <col min="11785" max="11785" width="32.33203125" style="53" customWidth="1"/>
    <col min="11786" max="12032" width="8.6640625" style="53"/>
    <col min="12033" max="12033" width="20.5546875" style="53" customWidth="1"/>
    <col min="12034" max="12034" width="1" style="53" customWidth="1"/>
    <col min="12035" max="12035" width="29.33203125" style="53" customWidth="1"/>
    <col min="12036" max="12036" width="1" style="53" customWidth="1"/>
    <col min="12037" max="12037" width="25.44140625" style="53" customWidth="1"/>
    <col min="12038" max="12038" width="1" style="53" customWidth="1"/>
    <col min="12039" max="12039" width="20.33203125" style="53" customWidth="1"/>
    <col min="12040" max="12040" width="1.33203125" style="53" customWidth="1"/>
    <col min="12041" max="12041" width="32.33203125" style="53" customWidth="1"/>
    <col min="12042" max="12288" width="8.6640625" style="53"/>
    <col min="12289" max="12289" width="20.5546875" style="53" customWidth="1"/>
    <col min="12290" max="12290" width="1" style="53" customWidth="1"/>
    <col min="12291" max="12291" width="29.33203125" style="53" customWidth="1"/>
    <col min="12292" max="12292" width="1" style="53" customWidth="1"/>
    <col min="12293" max="12293" width="25.44140625" style="53" customWidth="1"/>
    <col min="12294" max="12294" width="1" style="53" customWidth="1"/>
    <col min="12295" max="12295" width="20.33203125" style="53" customWidth="1"/>
    <col min="12296" max="12296" width="1.33203125" style="53" customWidth="1"/>
    <col min="12297" max="12297" width="32.33203125" style="53" customWidth="1"/>
    <col min="12298" max="12544" width="8.6640625" style="53"/>
    <col min="12545" max="12545" width="20.5546875" style="53" customWidth="1"/>
    <col min="12546" max="12546" width="1" style="53" customWidth="1"/>
    <col min="12547" max="12547" width="29.33203125" style="53" customWidth="1"/>
    <col min="12548" max="12548" width="1" style="53" customWidth="1"/>
    <col min="12549" max="12549" width="25.44140625" style="53" customWidth="1"/>
    <col min="12550" max="12550" width="1" style="53" customWidth="1"/>
    <col min="12551" max="12551" width="20.33203125" style="53" customWidth="1"/>
    <col min="12552" max="12552" width="1.33203125" style="53" customWidth="1"/>
    <col min="12553" max="12553" width="32.33203125" style="53" customWidth="1"/>
    <col min="12554" max="12800" width="8.6640625" style="53"/>
    <col min="12801" max="12801" width="20.5546875" style="53" customWidth="1"/>
    <col min="12802" max="12802" width="1" style="53" customWidth="1"/>
    <col min="12803" max="12803" width="29.33203125" style="53" customWidth="1"/>
    <col min="12804" max="12804" width="1" style="53" customWidth="1"/>
    <col min="12805" max="12805" width="25.44140625" style="53" customWidth="1"/>
    <col min="12806" max="12806" width="1" style="53" customWidth="1"/>
    <col min="12807" max="12807" width="20.33203125" style="53" customWidth="1"/>
    <col min="12808" max="12808" width="1.33203125" style="53" customWidth="1"/>
    <col min="12809" max="12809" width="32.33203125" style="53" customWidth="1"/>
    <col min="12810" max="13056" width="8.6640625" style="53"/>
    <col min="13057" max="13057" width="20.5546875" style="53" customWidth="1"/>
    <col min="13058" max="13058" width="1" style="53" customWidth="1"/>
    <col min="13059" max="13059" width="29.33203125" style="53" customWidth="1"/>
    <col min="13060" max="13060" width="1" style="53" customWidth="1"/>
    <col min="13061" max="13061" width="25.44140625" style="53" customWidth="1"/>
    <col min="13062" max="13062" width="1" style="53" customWidth="1"/>
    <col min="13063" max="13063" width="20.33203125" style="53" customWidth="1"/>
    <col min="13064" max="13064" width="1.33203125" style="53" customWidth="1"/>
    <col min="13065" max="13065" width="32.33203125" style="53" customWidth="1"/>
    <col min="13066" max="13312" width="8.6640625" style="53"/>
    <col min="13313" max="13313" width="20.5546875" style="53" customWidth="1"/>
    <col min="13314" max="13314" width="1" style="53" customWidth="1"/>
    <col min="13315" max="13315" width="29.33203125" style="53" customWidth="1"/>
    <col min="13316" max="13316" width="1" style="53" customWidth="1"/>
    <col min="13317" max="13317" width="25.44140625" style="53" customWidth="1"/>
    <col min="13318" max="13318" width="1" style="53" customWidth="1"/>
    <col min="13319" max="13319" width="20.33203125" style="53" customWidth="1"/>
    <col min="13320" max="13320" width="1.33203125" style="53" customWidth="1"/>
    <col min="13321" max="13321" width="32.33203125" style="53" customWidth="1"/>
    <col min="13322" max="13568" width="8.6640625" style="53"/>
    <col min="13569" max="13569" width="20.5546875" style="53" customWidth="1"/>
    <col min="13570" max="13570" width="1" style="53" customWidth="1"/>
    <col min="13571" max="13571" width="29.33203125" style="53" customWidth="1"/>
    <col min="13572" max="13572" width="1" style="53" customWidth="1"/>
    <col min="13573" max="13573" width="25.44140625" style="53" customWidth="1"/>
    <col min="13574" max="13574" width="1" style="53" customWidth="1"/>
    <col min="13575" max="13575" width="20.33203125" style="53" customWidth="1"/>
    <col min="13576" max="13576" width="1.33203125" style="53" customWidth="1"/>
    <col min="13577" max="13577" width="32.33203125" style="53" customWidth="1"/>
    <col min="13578" max="13824" width="8.6640625" style="53"/>
    <col min="13825" max="13825" width="20.5546875" style="53" customWidth="1"/>
    <col min="13826" max="13826" width="1" style="53" customWidth="1"/>
    <col min="13827" max="13827" width="29.33203125" style="53" customWidth="1"/>
    <col min="13828" max="13828" width="1" style="53" customWidth="1"/>
    <col min="13829" max="13829" width="25.44140625" style="53" customWidth="1"/>
    <col min="13830" max="13830" width="1" style="53" customWidth="1"/>
    <col min="13831" max="13831" width="20.33203125" style="53" customWidth="1"/>
    <col min="13832" max="13832" width="1.33203125" style="53" customWidth="1"/>
    <col min="13833" max="13833" width="32.33203125" style="53" customWidth="1"/>
    <col min="13834" max="14080" width="8.6640625" style="53"/>
    <col min="14081" max="14081" width="20.5546875" style="53" customWidth="1"/>
    <col min="14082" max="14082" width="1" style="53" customWidth="1"/>
    <col min="14083" max="14083" width="29.33203125" style="53" customWidth="1"/>
    <col min="14084" max="14084" width="1" style="53" customWidth="1"/>
    <col min="14085" max="14085" width="25.44140625" style="53" customWidth="1"/>
    <col min="14086" max="14086" width="1" style="53" customWidth="1"/>
    <col min="14087" max="14087" width="20.33203125" style="53" customWidth="1"/>
    <col min="14088" max="14088" width="1.33203125" style="53" customWidth="1"/>
    <col min="14089" max="14089" width="32.33203125" style="53" customWidth="1"/>
    <col min="14090" max="14336" width="8.6640625" style="53"/>
    <col min="14337" max="14337" width="20.5546875" style="53" customWidth="1"/>
    <col min="14338" max="14338" width="1" style="53" customWidth="1"/>
    <col min="14339" max="14339" width="29.33203125" style="53" customWidth="1"/>
    <col min="14340" max="14340" width="1" style="53" customWidth="1"/>
    <col min="14341" max="14341" width="25.44140625" style="53" customWidth="1"/>
    <col min="14342" max="14342" width="1" style="53" customWidth="1"/>
    <col min="14343" max="14343" width="20.33203125" style="53" customWidth="1"/>
    <col min="14344" max="14344" width="1.33203125" style="53" customWidth="1"/>
    <col min="14345" max="14345" width="32.33203125" style="53" customWidth="1"/>
    <col min="14346" max="14592" width="8.6640625" style="53"/>
    <col min="14593" max="14593" width="20.5546875" style="53" customWidth="1"/>
    <col min="14594" max="14594" width="1" style="53" customWidth="1"/>
    <col min="14595" max="14595" width="29.33203125" style="53" customWidth="1"/>
    <col min="14596" max="14596" width="1" style="53" customWidth="1"/>
    <col min="14597" max="14597" width="25.44140625" style="53" customWidth="1"/>
    <col min="14598" max="14598" width="1" style="53" customWidth="1"/>
    <col min="14599" max="14599" width="20.33203125" style="53" customWidth="1"/>
    <col min="14600" max="14600" width="1.33203125" style="53" customWidth="1"/>
    <col min="14601" max="14601" width="32.33203125" style="53" customWidth="1"/>
    <col min="14602" max="14848" width="8.6640625" style="53"/>
    <col min="14849" max="14849" width="20.5546875" style="53" customWidth="1"/>
    <col min="14850" max="14850" width="1" style="53" customWidth="1"/>
    <col min="14851" max="14851" width="29.33203125" style="53" customWidth="1"/>
    <col min="14852" max="14852" width="1" style="53" customWidth="1"/>
    <col min="14853" max="14853" width="25.44140625" style="53" customWidth="1"/>
    <col min="14854" max="14854" width="1" style="53" customWidth="1"/>
    <col min="14855" max="14855" width="20.33203125" style="53" customWidth="1"/>
    <col min="14856" max="14856" width="1.33203125" style="53" customWidth="1"/>
    <col min="14857" max="14857" width="32.33203125" style="53" customWidth="1"/>
    <col min="14858" max="15104" width="8.6640625" style="53"/>
    <col min="15105" max="15105" width="20.5546875" style="53" customWidth="1"/>
    <col min="15106" max="15106" width="1" style="53" customWidth="1"/>
    <col min="15107" max="15107" width="29.33203125" style="53" customWidth="1"/>
    <col min="15108" max="15108" width="1" style="53" customWidth="1"/>
    <col min="15109" max="15109" width="25.44140625" style="53" customWidth="1"/>
    <col min="15110" max="15110" width="1" style="53" customWidth="1"/>
    <col min="15111" max="15111" width="20.33203125" style="53" customWidth="1"/>
    <col min="15112" max="15112" width="1.33203125" style="53" customWidth="1"/>
    <col min="15113" max="15113" width="32.33203125" style="53" customWidth="1"/>
    <col min="15114" max="15360" width="8.6640625" style="53"/>
    <col min="15361" max="15361" width="20.5546875" style="53" customWidth="1"/>
    <col min="15362" max="15362" width="1" style="53" customWidth="1"/>
    <col min="15363" max="15363" width="29.33203125" style="53" customWidth="1"/>
    <col min="15364" max="15364" width="1" style="53" customWidth="1"/>
    <col min="15365" max="15365" width="25.44140625" style="53" customWidth="1"/>
    <col min="15366" max="15366" width="1" style="53" customWidth="1"/>
    <col min="15367" max="15367" width="20.33203125" style="53" customWidth="1"/>
    <col min="15368" max="15368" width="1.33203125" style="53" customWidth="1"/>
    <col min="15369" max="15369" width="32.33203125" style="53" customWidth="1"/>
    <col min="15370" max="15616" width="8.6640625" style="53"/>
    <col min="15617" max="15617" width="20.5546875" style="53" customWidth="1"/>
    <col min="15618" max="15618" width="1" style="53" customWidth="1"/>
    <col min="15619" max="15619" width="29.33203125" style="53" customWidth="1"/>
    <col min="15620" max="15620" width="1" style="53" customWidth="1"/>
    <col min="15621" max="15621" width="25.44140625" style="53" customWidth="1"/>
    <col min="15622" max="15622" width="1" style="53" customWidth="1"/>
    <col min="15623" max="15623" width="20.33203125" style="53" customWidth="1"/>
    <col min="15624" max="15624" width="1.33203125" style="53" customWidth="1"/>
    <col min="15625" max="15625" width="32.33203125" style="53" customWidth="1"/>
    <col min="15626" max="15872" width="8.6640625" style="53"/>
    <col min="15873" max="15873" width="20.5546875" style="53" customWidth="1"/>
    <col min="15874" max="15874" width="1" style="53" customWidth="1"/>
    <col min="15875" max="15875" width="29.33203125" style="53" customWidth="1"/>
    <col min="15876" max="15876" width="1" style="53" customWidth="1"/>
    <col min="15877" max="15877" width="25.44140625" style="53" customWidth="1"/>
    <col min="15878" max="15878" width="1" style="53" customWidth="1"/>
    <col min="15879" max="15879" width="20.33203125" style="53" customWidth="1"/>
    <col min="15880" max="15880" width="1.33203125" style="53" customWidth="1"/>
    <col min="15881" max="15881" width="32.33203125" style="53" customWidth="1"/>
    <col min="15882" max="16128" width="8.6640625" style="53"/>
    <col min="16129" max="16129" width="20.5546875" style="53" customWidth="1"/>
    <col min="16130" max="16130" width="1" style="53" customWidth="1"/>
    <col min="16131" max="16131" width="29.33203125" style="53" customWidth="1"/>
    <col min="16132" max="16132" width="1" style="53" customWidth="1"/>
    <col min="16133" max="16133" width="25.44140625" style="53" customWidth="1"/>
    <col min="16134" max="16134" width="1" style="53" customWidth="1"/>
    <col min="16135" max="16135" width="20.33203125" style="53" customWidth="1"/>
    <col min="16136" max="16136" width="1.33203125" style="53" customWidth="1"/>
    <col min="16137" max="16137" width="32.33203125" style="53" customWidth="1"/>
    <col min="16138" max="16384" width="8.6640625" style="53"/>
  </cols>
  <sheetData>
    <row r="1" spans="1:9" ht="27" customHeight="1" x14ac:dyDescent="0.3">
      <c r="A1" s="274" t="s">
        <v>8991</v>
      </c>
      <c r="B1" s="275"/>
      <c r="C1" s="275"/>
      <c r="D1" s="275"/>
      <c r="E1" s="275"/>
      <c r="F1" s="275"/>
      <c r="G1" s="275"/>
      <c r="H1" s="275"/>
      <c r="I1" s="276"/>
    </row>
    <row r="2" spans="1:9" x14ac:dyDescent="0.25">
      <c r="A2" s="277" t="s">
        <v>8992</v>
      </c>
      <c r="B2" s="278"/>
      <c r="C2" s="278"/>
      <c r="D2" s="278"/>
      <c r="E2" s="278"/>
      <c r="F2" s="278"/>
      <c r="G2" s="278"/>
      <c r="H2" s="278"/>
      <c r="I2" s="279"/>
    </row>
    <row r="3" spans="1:9" ht="13.5" customHeight="1" x14ac:dyDescent="0.3">
      <c r="A3" s="238" t="s">
        <v>8993</v>
      </c>
      <c r="B3" s="239"/>
      <c r="C3" s="238" t="s">
        <v>8994</v>
      </c>
      <c r="D3" s="239"/>
      <c r="E3" s="240" t="s">
        <v>8995</v>
      </c>
      <c r="F3" s="239"/>
      <c r="G3" s="238" t="s">
        <v>8996</v>
      </c>
      <c r="H3" s="239"/>
      <c r="I3" s="241" t="s">
        <v>8997</v>
      </c>
    </row>
    <row r="4" spans="1:9" ht="13.5" customHeight="1" x14ac:dyDescent="0.25">
      <c r="A4" s="242"/>
      <c r="B4" s="243"/>
      <c r="C4" s="54"/>
      <c r="D4" s="55"/>
      <c r="E4" s="54"/>
      <c r="F4" s="55"/>
      <c r="G4" s="56"/>
      <c r="H4" s="55"/>
      <c r="I4" s="57"/>
    </row>
    <row r="5" spans="1:9" x14ac:dyDescent="0.25">
      <c r="A5" s="244" t="s">
        <v>8698</v>
      </c>
      <c r="B5" s="245"/>
      <c r="C5" s="244" t="s">
        <v>8998</v>
      </c>
      <c r="D5" s="245"/>
      <c r="E5" s="244" t="s">
        <v>8685</v>
      </c>
      <c r="F5" s="245"/>
      <c r="G5" s="246" t="s">
        <v>8459</v>
      </c>
      <c r="H5" s="245"/>
      <c r="I5" s="247" t="s">
        <v>8693</v>
      </c>
    </row>
    <row r="6" spans="1:9" x14ac:dyDescent="0.25">
      <c r="A6" s="246" t="s">
        <v>8405</v>
      </c>
      <c r="B6" s="245"/>
      <c r="C6" s="246" t="s">
        <v>8999</v>
      </c>
      <c r="D6" s="245"/>
      <c r="E6" s="246" t="s">
        <v>8838</v>
      </c>
      <c r="F6" s="245"/>
      <c r="G6" s="246" t="s">
        <v>8879</v>
      </c>
      <c r="H6" s="245"/>
      <c r="I6" s="248" t="s">
        <v>9000</v>
      </c>
    </row>
    <row r="7" spans="1:9" x14ac:dyDescent="0.25">
      <c r="A7" s="246" t="s">
        <v>8571</v>
      </c>
      <c r="B7" s="245"/>
      <c r="C7" s="246" t="s">
        <v>9001</v>
      </c>
      <c r="D7" s="245"/>
      <c r="E7" s="246" t="s">
        <v>8413</v>
      </c>
      <c r="F7" s="245"/>
      <c r="G7" s="246" t="s">
        <v>8880</v>
      </c>
      <c r="H7" s="245"/>
      <c r="I7" s="248" t="s">
        <v>8430</v>
      </c>
    </row>
    <row r="8" spans="1:9" x14ac:dyDescent="0.25">
      <c r="A8" s="246" t="s">
        <v>9002</v>
      </c>
      <c r="B8" s="245"/>
      <c r="C8" s="246" t="s">
        <v>9003</v>
      </c>
      <c r="D8" s="245"/>
      <c r="E8" s="246" t="s">
        <v>8417</v>
      </c>
      <c r="F8" s="245"/>
      <c r="G8" s="246" t="s">
        <v>9004</v>
      </c>
      <c r="H8" s="245"/>
      <c r="I8" s="248" t="s">
        <v>9005</v>
      </c>
    </row>
    <row r="9" spans="1:9" x14ac:dyDescent="0.25">
      <c r="A9" s="246" t="s">
        <v>8514</v>
      </c>
      <c r="B9" s="245"/>
      <c r="C9" s="246" t="s">
        <v>9006</v>
      </c>
      <c r="D9" s="245"/>
      <c r="E9" s="246" t="s">
        <v>8446</v>
      </c>
      <c r="F9" s="245"/>
      <c r="G9" s="246" t="s">
        <v>8520</v>
      </c>
      <c r="H9" s="245"/>
      <c r="I9" s="248" t="s">
        <v>8427</v>
      </c>
    </row>
    <row r="10" spans="1:9" x14ac:dyDescent="0.25">
      <c r="A10" s="246" t="s">
        <v>8565</v>
      </c>
      <c r="B10" s="245"/>
      <c r="C10" s="246" t="s">
        <v>9007</v>
      </c>
      <c r="D10" s="245"/>
      <c r="E10" s="246" t="s">
        <v>8452</v>
      </c>
      <c r="F10" s="245"/>
      <c r="G10" s="246" t="s">
        <v>8529</v>
      </c>
      <c r="H10" s="245"/>
      <c r="I10" s="248" t="s">
        <v>9008</v>
      </c>
    </row>
    <row r="11" spans="1:9" x14ac:dyDescent="0.25">
      <c r="A11" s="246" t="s">
        <v>8554</v>
      </c>
      <c r="B11" s="245"/>
      <c r="C11" s="244"/>
      <c r="D11" s="245"/>
      <c r="E11" s="246" t="s">
        <v>8470</v>
      </c>
      <c r="F11" s="245"/>
      <c r="G11" s="246" t="s">
        <v>8886</v>
      </c>
      <c r="H11" s="245"/>
      <c r="I11" s="248" t="s">
        <v>9009</v>
      </c>
    </row>
    <row r="12" spans="1:9" x14ac:dyDescent="0.25">
      <c r="A12" s="249"/>
      <c r="B12" s="245"/>
      <c r="C12" s="244" t="s">
        <v>8692</v>
      </c>
      <c r="D12" s="245"/>
      <c r="E12" s="246" t="s">
        <v>8471</v>
      </c>
      <c r="F12" s="245"/>
      <c r="G12" s="246" t="s">
        <v>8425</v>
      </c>
      <c r="H12" s="245"/>
      <c r="I12" s="248" t="s">
        <v>9010</v>
      </c>
    </row>
    <row r="13" spans="1:9" x14ac:dyDescent="0.25">
      <c r="A13" s="244" t="s">
        <v>9011</v>
      </c>
      <c r="B13" s="245"/>
      <c r="C13" s="246" t="s">
        <v>8689</v>
      </c>
      <c r="D13" s="245"/>
      <c r="E13" s="246" t="s">
        <v>8475</v>
      </c>
      <c r="F13" s="245"/>
      <c r="G13" s="246" t="s">
        <v>8888</v>
      </c>
      <c r="H13" s="245"/>
      <c r="I13" s="248" t="s">
        <v>9012</v>
      </c>
    </row>
    <row r="14" spans="1:9" x14ac:dyDescent="0.25">
      <c r="A14" s="244" t="s">
        <v>8691</v>
      </c>
      <c r="B14" s="245"/>
      <c r="C14" s="246" t="s">
        <v>9013</v>
      </c>
      <c r="D14" s="245"/>
      <c r="E14" s="246" t="s">
        <v>8487</v>
      </c>
      <c r="F14" s="245"/>
      <c r="G14" s="246" t="s">
        <v>8521</v>
      </c>
      <c r="H14" s="245"/>
      <c r="I14" s="248" t="s">
        <v>8477</v>
      </c>
    </row>
    <row r="15" spans="1:9" x14ac:dyDescent="0.25">
      <c r="A15" s="246" t="s">
        <v>8429</v>
      </c>
      <c r="B15" s="245"/>
      <c r="C15" s="246" t="s">
        <v>9014</v>
      </c>
      <c r="D15" s="245"/>
      <c r="E15" s="246" t="s">
        <v>8508</v>
      </c>
      <c r="F15" s="245"/>
      <c r="G15" s="250"/>
      <c r="H15" s="245"/>
      <c r="I15" s="248" t="s">
        <v>9015</v>
      </c>
    </row>
    <row r="16" spans="1:9" x14ac:dyDescent="0.25">
      <c r="A16" s="246" t="s">
        <v>8441</v>
      </c>
      <c r="B16" s="245"/>
      <c r="C16" s="246" t="s">
        <v>9016</v>
      </c>
      <c r="D16" s="245"/>
      <c r="E16" s="246" t="s">
        <v>8882</v>
      </c>
      <c r="F16" s="245"/>
      <c r="G16" s="250"/>
      <c r="H16" s="245"/>
      <c r="I16" s="248" t="s">
        <v>9017</v>
      </c>
    </row>
    <row r="17" spans="1:9" x14ac:dyDescent="0.25">
      <c r="A17" s="246" t="s">
        <v>8463</v>
      </c>
      <c r="B17" s="245"/>
      <c r="C17" s="246" t="s">
        <v>8511</v>
      </c>
      <c r="D17" s="245"/>
      <c r="E17" s="246" t="s">
        <v>8537</v>
      </c>
      <c r="F17" s="245"/>
      <c r="G17" s="250"/>
      <c r="H17" s="245"/>
      <c r="I17" s="248" t="s">
        <v>9018</v>
      </c>
    </row>
    <row r="18" spans="1:9" x14ac:dyDescent="0.25">
      <c r="A18" s="246" t="s">
        <v>8457</v>
      </c>
      <c r="B18" s="245"/>
      <c r="C18" s="246" t="s">
        <v>8492</v>
      </c>
      <c r="D18" s="245"/>
      <c r="E18" s="246" t="s">
        <v>8543</v>
      </c>
      <c r="F18" s="245"/>
      <c r="G18" s="250"/>
      <c r="H18" s="245"/>
      <c r="I18" s="248" t="s">
        <v>8533</v>
      </c>
    </row>
    <row r="19" spans="1:9" x14ac:dyDescent="0.25">
      <c r="A19" s="246" t="s">
        <v>8456</v>
      </c>
      <c r="B19" s="245"/>
      <c r="C19" s="244"/>
      <c r="D19" s="245"/>
      <c r="E19" s="246" t="s">
        <v>8874</v>
      </c>
      <c r="F19" s="245"/>
      <c r="G19" s="250"/>
      <c r="H19" s="245"/>
      <c r="I19" s="248" t="s">
        <v>8512</v>
      </c>
    </row>
    <row r="20" spans="1:9" x14ac:dyDescent="0.25">
      <c r="A20" s="246" t="s">
        <v>8491</v>
      </c>
      <c r="B20" s="245"/>
      <c r="C20" s="244" t="s">
        <v>9019</v>
      </c>
      <c r="D20" s="245"/>
      <c r="E20" s="246" t="s">
        <v>8563</v>
      </c>
      <c r="F20" s="245"/>
      <c r="G20" s="250"/>
      <c r="H20" s="245"/>
      <c r="I20" s="248" t="s">
        <v>8539</v>
      </c>
    </row>
    <row r="21" spans="1:9" x14ac:dyDescent="0.25">
      <c r="A21" s="246" t="s">
        <v>8504</v>
      </c>
      <c r="B21" s="245"/>
      <c r="C21" s="246" t="s">
        <v>8426</v>
      </c>
      <c r="D21" s="245"/>
      <c r="E21" s="246" t="s">
        <v>8575</v>
      </c>
      <c r="F21" s="245"/>
      <c r="G21" s="250"/>
      <c r="H21" s="245"/>
      <c r="I21" s="248" t="s">
        <v>8540</v>
      </c>
    </row>
    <row r="22" spans="1:9" x14ac:dyDescent="0.25">
      <c r="A22" s="246" t="s">
        <v>8505</v>
      </c>
      <c r="B22" s="245"/>
      <c r="C22" s="246" t="s">
        <v>8431</v>
      </c>
      <c r="D22" s="245"/>
      <c r="E22" s="244"/>
      <c r="F22" s="245"/>
      <c r="G22" s="250"/>
      <c r="H22" s="245"/>
      <c r="I22" s="248" t="s">
        <v>9020</v>
      </c>
    </row>
    <row r="23" spans="1:9" x14ac:dyDescent="0.25">
      <c r="A23" s="246" t="s">
        <v>8857</v>
      </c>
      <c r="B23" s="245"/>
      <c r="C23" s="246" t="s">
        <v>8480</v>
      </c>
      <c r="D23" s="245"/>
      <c r="E23" s="244" t="s">
        <v>8688</v>
      </c>
      <c r="F23" s="245"/>
      <c r="G23" s="250"/>
      <c r="H23" s="245"/>
      <c r="I23" s="248" t="s">
        <v>8547</v>
      </c>
    </row>
    <row r="24" spans="1:9" x14ac:dyDescent="0.25">
      <c r="A24" s="246" t="s">
        <v>9021</v>
      </c>
      <c r="B24" s="245"/>
      <c r="C24" s="246" t="s">
        <v>8495</v>
      </c>
      <c r="D24" s="245"/>
      <c r="E24" s="246" t="s">
        <v>8424</v>
      </c>
      <c r="F24" s="245"/>
      <c r="G24" s="250"/>
      <c r="H24" s="245"/>
      <c r="I24" s="248" t="s">
        <v>9022</v>
      </c>
    </row>
    <row r="25" spans="1:9" x14ac:dyDescent="0.25">
      <c r="A25" s="246" t="s">
        <v>8515</v>
      </c>
      <c r="B25" s="245"/>
      <c r="C25" s="246" t="s">
        <v>8506</v>
      </c>
      <c r="D25" s="245"/>
      <c r="E25" s="246" t="s">
        <v>8444</v>
      </c>
      <c r="F25" s="245"/>
      <c r="G25" s="250"/>
      <c r="H25" s="245"/>
      <c r="I25" s="248" t="s">
        <v>9023</v>
      </c>
    </row>
    <row r="26" spans="1:9" x14ac:dyDescent="0.25">
      <c r="A26" s="246" t="s">
        <v>8861</v>
      </c>
      <c r="B26" s="245"/>
      <c r="C26" s="246" t="s">
        <v>8428</v>
      </c>
      <c r="D26" s="245"/>
      <c r="E26" s="246" t="s">
        <v>8454</v>
      </c>
      <c r="F26" s="245"/>
      <c r="G26" s="250"/>
      <c r="H26" s="245"/>
      <c r="I26" s="248" t="s">
        <v>8569</v>
      </c>
    </row>
    <row r="27" spans="1:9" x14ac:dyDescent="0.25">
      <c r="A27" s="246" t="s">
        <v>8541</v>
      </c>
      <c r="B27" s="245"/>
      <c r="C27" s="246" t="s">
        <v>8532</v>
      </c>
      <c r="D27" s="245"/>
      <c r="E27" s="246" t="s">
        <v>8472</v>
      </c>
      <c r="F27" s="245"/>
      <c r="G27" s="250"/>
      <c r="H27" s="245"/>
      <c r="I27" s="247"/>
    </row>
    <row r="28" spans="1:9" x14ac:dyDescent="0.25">
      <c r="A28" s="246" t="s">
        <v>8550</v>
      </c>
      <c r="B28" s="245"/>
      <c r="C28" s="246" t="s">
        <v>8863</v>
      </c>
      <c r="D28" s="245"/>
      <c r="E28" s="246" t="s">
        <v>8476</v>
      </c>
      <c r="F28" s="245"/>
      <c r="G28" s="250"/>
      <c r="H28" s="245"/>
      <c r="I28" s="247" t="s">
        <v>9024</v>
      </c>
    </row>
    <row r="29" spans="1:9" x14ac:dyDescent="0.25">
      <c r="A29" s="246" t="s">
        <v>9025</v>
      </c>
      <c r="B29" s="245"/>
      <c r="C29" s="246" t="s">
        <v>8561</v>
      </c>
      <c r="D29" s="245"/>
      <c r="E29" s="246" t="s">
        <v>8510</v>
      </c>
      <c r="F29" s="245"/>
      <c r="G29" s="250"/>
      <c r="H29" s="245"/>
      <c r="I29" s="248" t="s">
        <v>8412</v>
      </c>
    </row>
    <row r="30" spans="1:9" x14ac:dyDescent="0.25">
      <c r="A30" s="246" t="s">
        <v>8568</v>
      </c>
      <c r="B30" s="245"/>
      <c r="C30" s="246" t="s">
        <v>8536</v>
      </c>
      <c r="D30" s="245"/>
      <c r="E30" s="246" t="s">
        <v>8523</v>
      </c>
      <c r="F30" s="245"/>
      <c r="G30" s="250"/>
      <c r="H30" s="245"/>
      <c r="I30" s="248" t="s">
        <v>8418</v>
      </c>
    </row>
    <row r="31" spans="1:9" x14ac:dyDescent="0.25">
      <c r="A31" s="246" t="s">
        <v>8573</v>
      </c>
      <c r="B31" s="245"/>
      <c r="C31" s="246" t="s">
        <v>8548</v>
      </c>
      <c r="D31" s="245"/>
      <c r="E31" s="246" t="s">
        <v>8528</v>
      </c>
      <c r="F31" s="245"/>
      <c r="G31" s="250"/>
      <c r="H31" s="245"/>
      <c r="I31" s="248" t="s">
        <v>9026</v>
      </c>
    </row>
    <row r="32" spans="1:9" x14ac:dyDescent="0.25">
      <c r="A32" s="246" t="s">
        <v>8581</v>
      </c>
      <c r="B32" s="245"/>
      <c r="C32" s="244"/>
      <c r="D32" s="245"/>
      <c r="E32" s="244"/>
      <c r="F32" s="245"/>
      <c r="G32" s="250"/>
      <c r="H32" s="245"/>
      <c r="I32" s="248" t="s">
        <v>9027</v>
      </c>
    </row>
    <row r="33" spans="1:9" x14ac:dyDescent="0.25">
      <c r="A33" s="246" t="s">
        <v>8552</v>
      </c>
      <c r="B33" s="245"/>
      <c r="C33" s="244" t="s">
        <v>9028</v>
      </c>
      <c r="D33" s="245"/>
      <c r="E33" s="244" t="s">
        <v>8700</v>
      </c>
      <c r="F33" s="245"/>
      <c r="G33" s="250"/>
      <c r="H33" s="245"/>
      <c r="I33" s="248" t="s">
        <v>9029</v>
      </c>
    </row>
    <row r="34" spans="1:9" x14ac:dyDescent="0.25">
      <c r="A34" s="244" t="s">
        <v>9030</v>
      </c>
      <c r="B34" s="245"/>
      <c r="C34" s="246" t="s">
        <v>8401</v>
      </c>
      <c r="D34" s="245"/>
      <c r="E34" s="246" t="s">
        <v>8410</v>
      </c>
      <c r="F34" s="245"/>
      <c r="G34" s="250"/>
      <c r="H34" s="245"/>
      <c r="I34" s="248" t="s">
        <v>8461</v>
      </c>
    </row>
    <row r="35" spans="1:9" x14ac:dyDescent="0.25">
      <c r="A35" s="246" t="s">
        <v>8407</v>
      </c>
      <c r="B35" s="245"/>
      <c r="C35" s="246" t="s">
        <v>8415</v>
      </c>
      <c r="D35" s="245"/>
      <c r="E35" s="246" t="s">
        <v>8420</v>
      </c>
      <c r="F35" s="245"/>
      <c r="G35" s="250"/>
      <c r="H35" s="245"/>
      <c r="I35" s="248" t="s">
        <v>8467</v>
      </c>
    </row>
    <row r="36" spans="1:9" x14ac:dyDescent="0.25">
      <c r="A36" s="246" t="s">
        <v>8432</v>
      </c>
      <c r="B36" s="245"/>
      <c r="C36" s="246" t="s">
        <v>8419</v>
      </c>
      <c r="D36" s="245"/>
      <c r="E36" s="246" t="s">
        <v>8423</v>
      </c>
      <c r="F36" s="245"/>
      <c r="G36" s="250"/>
      <c r="H36" s="245"/>
      <c r="I36" s="248" t="s">
        <v>9031</v>
      </c>
    </row>
    <row r="37" spans="1:9" x14ac:dyDescent="0.25">
      <c r="A37" s="246" t="s">
        <v>8434</v>
      </c>
      <c r="B37" s="245"/>
      <c r="C37" s="246" t="s">
        <v>8479</v>
      </c>
      <c r="D37" s="245"/>
      <c r="E37" s="246" t="s">
        <v>8437</v>
      </c>
      <c r="F37" s="245"/>
      <c r="G37" s="250"/>
      <c r="H37" s="245"/>
      <c r="I37" s="248" t="s">
        <v>9032</v>
      </c>
    </row>
    <row r="38" spans="1:9" x14ac:dyDescent="0.25">
      <c r="A38" s="246" t="s">
        <v>8436</v>
      </c>
      <c r="B38" s="245"/>
      <c r="C38" s="246" t="s">
        <v>8481</v>
      </c>
      <c r="D38" s="245"/>
      <c r="E38" s="246" t="s">
        <v>8440</v>
      </c>
      <c r="F38" s="245"/>
      <c r="G38" s="250"/>
      <c r="H38" s="245"/>
      <c r="I38" s="248" t="s">
        <v>9033</v>
      </c>
    </row>
    <row r="39" spans="1:9" x14ac:dyDescent="0.25">
      <c r="A39" s="246" t="s">
        <v>8442</v>
      </c>
      <c r="B39" s="245"/>
      <c r="C39" s="246" t="s">
        <v>8855</v>
      </c>
      <c r="D39" s="245"/>
      <c r="E39" s="246" t="s">
        <v>8453</v>
      </c>
      <c r="F39" s="245"/>
      <c r="G39" s="250"/>
      <c r="H39" s="245"/>
      <c r="I39" s="248" t="s">
        <v>8503</v>
      </c>
    </row>
    <row r="40" spans="1:9" x14ac:dyDescent="0.25">
      <c r="A40" s="246" t="s">
        <v>8443</v>
      </c>
      <c r="B40" s="245"/>
      <c r="C40" s="246" t="s">
        <v>8518</v>
      </c>
      <c r="D40" s="245"/>
      <c r="E40" s="246" t="s">
        <v>9034</v>
      </c>
      <c r="F40" s="245"/>
      <c r="G40" s="250"/>
      <c r="H40" s="245"/>
      <c r="I40" s="248" t="s">
        <v>9035</v>
      </c>
    </row>
    <row r="41" spans="1:9" x14ac:dyDescent="0.25">
      <c r="A41" s="246" t="s">
        <v>8455</v>
      </c>
      <c r="B41" s="245"/>
      <c r="C41" s="246" t="s">
        <v>8527</v>
      </c>
      <c r="D41" s="245"/>
      <c r="E41" s="246" t="s">
        <v>8474</v>
      </c>
      <c r="F41" s="245"/>
      <c r="G41" s="250"/>
      <c r="H41" s="245"/>
      <c r="I41" s="248" t="s">
        <v>8519</v>
      </c>
    </row>
    <row r="42" spans="1:9" x14ac:dyDescent="0.25">
      <c r="A42" s="246" t="s">
        <v>8464</v>
      </c>
      <c r="B42" s="245"/>
      <c r="C42" s="246" t="s">
        <v>8435</v>
      </c>
      <c r="D42" s="245"/>
      <c r="E42" s="246" t="s">
        <v>8530</v>
      </c>
      <c r="F42" s="245"/>
      <c r="G42" s="250"/>
      <c r="H42" s="245"/>
      <c r="I42" s="248" t="s">
        <v>9036</v>
      </c>
    </row>
    <row r="43" spans="1:9" x14ac:dyDescent="0.25">
      <c r="A43" s="246" t="s">
        <v>8868</v>
      </c>
      <c r="B43" s="245"/>
      <c r="C43" s="244"/>
      <c r="D43" s="245"/>
      <c r="E43" s="246" t="s">
        <v>8531</v>
      </c>
      <c r="F43" s="245"/>
      <c r="G43" s="250"/>
      <c r="H43" s="245"/>
      <c r="I43" s="248" t="s">
        <v>9037</v>
      </c>
    </row>
    <row r="44" spans="1:9" x14ac:dyDescent="0.25">
      <c r="A44" s="244" t="s">
        <v>8701</v>
      </c>
      <c r="B44" s="245"/>
      <c r="C44" s="244" t="s">
        <v>8704</v>
      </c>
      <c r="D44" s="245"/>
      <c r="E44" s="246" t="s">
        <v>8555</v>
      </c>
      <c r="F44" s="245"/>
      <c r="G44" s="250"/>
      <c r="H44" s="245"/>
      <c r="I44" s="248" t="s">
        <v>9038</v>
      </c>
    </row>
    <row r="45" spans="1:9" x14ac:dyDescent="0.25">
      <c r="A45" s="246" t="s">
        <v>8422</v>
      </c>
      <c r="B45" s="245"/>
      <c r="C45" s="246" t="s">
        <v>9039</v>
      </c>
      <c r="D45" s="245"/>
      <c r="E45" s="246" t="s">
        <v>8577</v>
      </c>
      <c r="F45" s="245"/>
      <c r="G45" s="250"/>
      <c r="H45" s="245"/>
      <c r="I45" s="248" t="s">
        <v>9040</v>
      </c>
    </row>
    <row r="46" spans="1:9" x14ac:dyDescent="0.25">
      <c r="A46" s="246" t="s">
        <v>8497</v>
      </c>
      <c r="B46" s="245"/>
      <c r="C46" s="246" t="s">
        <v>9041</v>
      </c>
      <c r="D46" s="245"/>
      <c r="E46" s="246" t="s">
        <v>8579</v>
      </c>
      <c r="F46" s="245"/>
      <c r="G46" s="250"/>
      <c r="H46" s="245"/>
      <c r="I46" s="248" t="s">
        <v>8558</v>
      </c>
    </row>
    <row r="47" spans="1:9" x14ac:dyDescent="0.25">
      <c r="A47" s="246" t="s">
        <v>8517</v>
      </c>
      <c r="B47" s="245"/>
      <c r="C47" s="246" t="s">
        <v>8414</v>
      </c>
      <c r="D47" s="245"/>
      <c r="E47" s="250"/>
      <c r="F47" s="245"/>
      <c r="G47" s="250"/>
      <c r="H47" s="245"/>
      <c r="I47" s="248" t="s">
        <v>9042</v>
      </c>
    </row>
    <row r="48" spans="1:9" x14ac:dyDescent="0.25">
      <c r="A48" s="246" t="s">
        <v>8551</v>
      </c>
      <c r="B48" s="245"/>
      <c r="C48" s="246" t="s">
        <v>8447</v>
      </c>
      <c r="D48" s="245"/>
      <c r="E48" s="250"/>
      <c r="F48" s="245"/>
      <c r="G48" s="250"/>
      <c r="H48" s="245"/>
      <c r="I48" s="247"/>
    </row>
    <row r="49" spans="1:9" x14ac:dyDescent="0.25">
      <c r="A49" s="246" t="s">
        <v>9043</v>
      </c>
      <c r="B49" s="245"/>
      <c r="C49" s="246" t="s">
        <v>9044</v>
      </c>
      <c r="D49" s="245"/>
      <c r="E49" s="250"/>
      <c r="F49" s="245"/>
      <c r="G49" s="250"/>
      <c r="H49" s="245"/>
      <c r="I49" s="247" t="s">
        <v>9045</v>
      </c>
    </row>
    <row r="50" spans="1:9" x14ac:dyDescent="0.25">
      <c r="A50" s="244" t="s">
        <v>8703</v>
      </c>
      <c r="B50" s="245"/>
      <c r="C50" s="246" t="s">
        <v>8482</v>
      </c>
      <c r="D50" s="245"/>
      <c r="E50" s="250"/>
      <c r="F50" s="245"/>
      <c r="G50" s="250"/>
      <c r="H50" s="245"/>
      <c r="I50" s="248" t="s">
        <v>9046</v>
      </c>
    </row>
    <row r="51" spans="1:9" x14ac:dyDescent="0.25">
      <c r="A51" s="246" t="s">
        <v>8449</v>
      </c>
      <c r="B51" s="245"/>
      <c r="C51" s="246" t="s">
        <v>8484</v>
      </c>
      <c r="D51" s="245"/>
      <c r="E51" s="250"/>
      <c r="F51" s="245"/>
      <c r="G51" s="250"/>
      <c r="H51" s="245"/>
      <c r="I51" s="248" t="s">
        <v>9047</v>
      </c>
    </row>
    <row r="52" spans="1:9" x14ac:dyDescent="0.25">
      <c r="A52" s="246" t="s">
        <v>8576</v>
      </c>
      <c r="B52" s="245"/>
      <c r="C52" s="246" t="s">
        <v>8490</v>
      </c>
      <c r="D52" s="245"/>
      <c r="E52" s="250"/>
      <c r="F52" s="245"/>
      <c r="G52" s="250"/>
      <c r="H52" s="245"/>
      <c r="I52" s="248" t="s">
        <v>9048</v>
      </c>
    </row>
    <row r="53" spans="1:9" x14ac:dyDescent="0.25">
      <c r="A53" s="246" t="s">
        <v>9049</v>
      </c>
      <c r="B53" s="245"/>
      <c r="C53" s="246" t="s">
        <v>8493</v>
      </c>
      <c r="D53" s="245"/>
      <c r="E53" s="250"/>
      <c r="F53" s="245"/>
      <c r="G53" s="250"/>
      <c r="H53" s="245"/>
      <c r="I53" s="248" t="s">
        <v>9050</v>
      </c>
    </row>
    <row r="54" spans="1:9" x14ac:dyDescent="0.25">
      <c r="A54" s="246" t="s">
        <v>8486</v>
      </c>
      <c r="B54" s="245"/>
      <c r="C54" s="246" t="s">
        <v>8496</v>
      </c>
      <c r="D54" s="245"/>
      <c r="E54" s="250"/>
      <c r="F54" s="245"/>
      <c r="G54" s="250"/>
      <c r="H54" s="245"/>
      <c r="I54" s="248" t="s">
        <v>9051</v>
      </c>
    </row>
    <row r="55" spans="1:9" x14ac:dyDescent="0.25">
      <c r="A55" s="246" t="s">
        <v>8466</v>
      </c>
      <c r="B55" s="245"/>
      <c r="C55" s="246" t="s">
        <v>9052</v>
      </c>
      <c r="D55" s="245"/>
      <c r="E55" s="250"/>
      <c r="F55" s="245"/>
      <c r="G55" s="250"/>
      <c r="H55" s="245"/>
      <c r="I55" s="245"/>
    </row>
    <row r="56" spans="1:9" x14ac:dyDescent="0.25">
      <c r="A56" s="246" t="s">
        <v>8468</v>
      </c>
      <c r="B56" s="245"/>
      <c r="C56" s="246" t="s">
        <v>8516</v>
      </c>
      <c r="D56" s="245"/>
      <c r="E56" s="250"/>
      <c r="F56" s="245"/>
      <c r="G56" s="250"/>
      <c r="H56" s="245"/>
      <c r="I56" s="245"/>
    </row>
    <row r="57" spans="1:9" x14ac:dyDescent="0.25">
      <c r="A57" s="246" t="s">
        <v>8473</v>
      </c>
      <c r="B57" s="245"/>
      <c r="C57" s="246" t="s">
        <v>8538</v>
      </c>
      <c r="D57" s="245"/>
      <c r="E57" s="250"/>
      <c r="F57" s="245"/>
      <c r="G57" s="250"/>
      <c r="H57" s="245"/>
      <c r="I57" s="245"/>
    </row>
    <row r="58" spans="1:9" x14ac:dyDescent="0.25">
      <c r="A58" s="246" t="s">
        <v>8535</v>
      </c>
      <c r="B58" s="245"/>
      <c r="C58" s="246" t="s">
        <v>8544</v>
      </c>
      <c r="D58" s="245"/>
      <c r="E58" s="250"/>
      <c r="F58" s="245"/>
      <c r="G58" s="250"/>
      <c r="H58" s="245"/>
      <c r="I58" s="245"/>
    </row>
    <row r="59" spans="1:9" x14ac:dyDescent="0.25">
      <c r="A59" s="246" t="s">
        <v>8499</v>
      </c>
      <c r="B59" s="245"/>
      <c r="C59" s="246" t="s">
        <v>8559</v>
      </c>
      <c r="D59" s="245"/>
      <c r="E59" s="250"/>
      <c r="F59" s="245"/>
      <c r="G59" s="250"/>
      <c r="H59" s="245"/>
      <c r="I59" s="245"/>
    </row>
    <row r="60" spans="1:9" x14ac:dyDescent="0.25">
      <c r="A60" s="246" t="s">
        <v>8507</v>
      </c>
      <c r="B60" s="245"/>
      <c r="C60" s="246" t="s">
        <v>9053</v>
      </c>
      <c r="D60" s="245"/>
      <c r="E60" s="250"/>
      <c r="F60" s="245"/>
      <c r="G60" s="250"/>
      <c r="H60" s="245"/>
      <c r="I60" s="245"/>
    </row>
    <row r="61" spans="1:9" x14ac:dyDescent="0.25">
      <c r="A61" s="246" t="s">
        <v>8509</v>
      </c>
      <c r="B61" s="245"/>
      <c r="C61" s="246" t="s">
        <v>8564</v>
      </c>
      <c r="D61" s="245"/>
      <c r="E61" s="250"/>
      <c r="F61" s="245"/>
      <c r="G61" s="250"/>
      <c r="H61" s="245"/>
      <c r="I61" s="245"/>
    </row>
    <row r="62" spans="1:9" x14ac:dyDescent="0.25">
      <c r="A62" s="246" t="s">
        <v>8524</v>
      </c>
      <c r="B62" s="245"/>
      <c r="C62" s="246" t="s">
        <v>8580</v>
      </c>
      <c r="D62" s="245"/>
      <c r="E62" s="250"/>
      <c r="F62" s="245"/>
      <c r="G62" s="250"/>
      <c r="H62" s="245"/>
      <c r="I62" s="245"/>
    </row>
    <row r="63" spans="1:9" x14ac:dyDescent="0.25">
      <c r="A63" s="246" t="s">
        <v>8525</v>
      </c>
      <c r="B63" s="245"/>
      <c r="C63" s="250"/>
      <c r="D63" s="245"/>
      <c r="E63" s="250"/>
      <c r="F63" s="245"/>
      <c r="G63" s="250"/>
      <c r="H63" s="245"/>
      <c r="I63" s="245"/>
    </row>
    <row r="64" spans="1:9" x14ac:dyDescent="0.25">
      <c r="A64" s="246" t="s">
        <v>8545</v>
      </c>
      <c r="B64" s="245"/>
      <c r="C64" s="250"/>
      <c r="D64" s="245"/>
      <c r="E64" s="250"/>
      <c r="F64" s="245"/>
      <c r="G64" s="250"/>
      <c r="H64" s="245"/>
      <c r="I64" s="245"/>
    </row>
    <row r="65" spans="1:9" x14ac:dyDescent="0.25">
      <c r="A65" s="246" t="s">
        <v>8546</v>
      </c>
      <c r="B65" s="245"/>
      <c r="C65" s="250"/>
      <c r="D65" s="245"/>
      <c r="E65" s="250"/>
      <c r="F65" s="245"/>
      <c r="G65" s="250"/>
      <c r="H65" s="245"/>
      <c r="I65" s="245"/>
    </row>
    <row r="66" spans="1:9" x14ac:dyDescent="0.25">
      <c r="A66" s="251" t="s">
        <v>8562</v>
      </c>
      <c r="B66" s="252"/>
      <c r="C66" s="253"/>
      <c r="D66" s="252"/>
      <c r="E66" s="253"/>
      <c r="F66" s="252"/>
      <c r="G66" s="253"/>
      <c r="H66" s="252"/>
      <c r="I66" s="252"/>
    </row>
    <row r="67" spans="1:9" x14ac:dyDescent="0.25">
      <c r="A67" s="280"/>
      <c r="B67" s="281"/>
      <c r="C67" s="281"/>
      <c r="D67" s="281"/>
      <c r="E67" s="281"/>
      <c r="F67" s="281"/>
      <c r="G67" s="281"/>
      <c r="H67" s="281"/>
      <c r="I67" s="282"/>
    </row>
    <row r="68" spans="1:9" x14ac:dyDescent="0.25">
      <c r="A68" s="283" t="s">
        <v>2128</v>
      </c>
      <c r="B68" s="284"/>
      <c r="C68" s="284"/>
      <c r="D68" s="284"/>
      <c r="E68" s="284"/>
      <c r="F68" s="284"/>
      <c r="G68" s="284"/>
      <c r="H68" s="284"/>
      <c r="I68" s="285"/>
    </row>
    <row r="69" spans="1:9" ht="13.5" customHeight="1" x14ac:dyDescent="0.25">
      <c r="A69" s="286" t="s">
        <v>9054</v>
      </c>
      <c r="B69" s="284"/>
      <c r="C69" s="284"/>
      <c r="D69" s="284"/>
      <c r="E69" s="284"/>
      <c r="F69" s="284"/>
      <c r="G69" s="284"/>
      <c r="H69" s="284"/>
      <c r="I69" s="285"/>
    </row>
    <row r="70" spans="1:9" ht="13.5" customHeight="1" x14ac:dyDescent="0.25">
      <c r="A70" s="286" t="s">
        <v>9055</v>
      </c>
      <c r="B70" s="284"/>
      <c r="C70" s="284"/>
      <c r="D70" s="284"/>
      <c r="E70" s="284"/>
      <c r="F70" s="284"/>
      <c r="G70" s="284"/>
      <c r="H70" s="284"/>
      <c r="I70" s="285"/>
    </row>
    <row r="71" spans="1:9" ht="13.5" customHeight="1" x14ac:dyDescent="0.25">
      <c r="A71" s="286" t="s">
        <v>9056</v>
      </c>
      <c r="B71" s="284"/>
      <c r="C71" s="284"/>
      <c r="D71" s="284"/>
      <c r="E71" s="284"/>
      <c r="F71" s="284"/>
      <c r="G71" s="284"/>
      <c r="H71" s="284"/>
      <c r="I71" s="285"/>
    </row>
    <row r="72" spans="1:9" ht="13.5" customHeight="1" x14ac:dyDescent="0.25">
      <c r="A72" s="286" t="s">
        <v>9057</v>
      </c>
      <c r="B72" s="284"/>
      <c r="C72" s="284"/>
      <c r="D72" s="284"/>
      <c r="E72" s="284"/>
      <c r="F72" s="284"/>
      <c r="G72" s="284"/>
      <c r="H72" s="284"/>
      <c r="I72" s="285"/>
    </row>
    <row r="73" spans="1:9" ht="13.5" customHeight="1" x14ac:dyDescent="0.25">
      <c r="A73" s="286" t="s">
        <v>9058</v>
      </c>
      <c r="B73" s="284"/>
      <c r="C73" s="284"/>
      <c r="D73" s="284"/>
      <c r="E73" s="284"/>
      <c r="F73" s="284"/>
      <c r="G73" s="284"/>
      <c r="H73" s="284"/>
      <c r="I73" s="285"/>
    </row>
    <row r="74" spans="1:9" ht="13.5" customHeight="1" x14ac:dyDescent="0.25">
      <c r="A74" s="286" t="s">
        <v>9059</v>
      </c>
      <c r="B74" s="284"/>
      <c r="C74" s="284"/>
      <c r="D74" s="284"/>
      <c r="E74" s="284"/>
      <c r="F74" s="284"/>
      <c r="G74" s="284"/>
      <c r="H74" s="284"/>
      <c r="I74" s="285"/>
    </row>
    <row r="75" spans="1:9" ht="13.5" customHeight="1" x14ac:dyDescent="0.25">
      <c r="A75" s="286" t="s">
        <v>9060</v>
      </c>
      <c r="B75" s="284"/>
      <c r="C75" s="284"/>
      <c r="D75" s="284"/>
      <c r="E75" s="284"/>
      <c r="F75" s="284"/>
      <c r="G75" s="284"/>
      <c r="H75" s="284"/>
      <c r="I75" s="285"/>
    </row>
    <row r="76" spans="1:9" ht="13.5" customHeight="1" x14ac:dyDescent="0.25">
      <c r="A76" s="271" t="s">
        <v>9061</v>
      </c>
      <c r="B76" s="272"/>
      <c r="C76" s="272"/>
      <c r="D76" s="272"/>
      <c r="E76" s="272"/>
      <c r="F76" s="272"/>
      <c r="G76" s="272"/>
      <c r="H76" s="272"/>
      <c r="I76" s="273"/>
    </row>
  </sheetData>
  <mergeCells count="12">
    <mergeCell ref="A76:I76"/>
    <mergeCell ref="A1:I1"/>
    <mergeCell ref="A2:I2"/>
    <mergeCell ref="A67:I67"/>
    <mergeCell ref="A68:I68"/>
    <mergeCell ref="A69:I69"/>
    <mergeCell ref="A70:I70"/>
    <mergeCell ref="A71:I71"/>
    <mergeCell ref="A72:I72"/>
    <mergeCell ref="A73:I73"/>
    <mergeCell ref="A74:I74"/>
    <mergeCell ref="A75:I75"/>
  </mergeCell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255"/>
  <sheetViews>
    <sheetView topLeftCell="K1" zoomScale="70" zoomScaleNormal="70" workbookViewId="0">
      <selection activeCell="J25" sqref="J25"/>
    </sheetView>
  </sheetViews>
  <sheetFormatPr defaultColWidth="8.6640625" defaultRowHeight="14.4" x14ac:dyDescent="0.3"/>
  <cols>
    <col min="1" max="1" width="15.44140625" customWidth="1"/>
    <col min="2" max="2" width="13.5546875" customWidth="1"/>
    <col min="3" max="3" width="21.33203125" customWidth="1"/>
    <col min="4" max="4" width="31.33203125" customWidth="1"/>
    <col min="5" max="5" width="13.33203125" customWidth="1"/>
    <col min="6" max="6" width="54.44140625" customWidth="1"/>
    <col min="7" max="7" width="36.5546875" customWidth="1"/>
    <col min="8" max="9" width="21.6640625" customWidth="1"/>
    <col min="10" max="11" width="15.5546875" customWidth="1"/>
    <col min="12" max="12" width="36.33203125" customWidth="1"/>
    <col min="13" max="13" width="24.6640625" customWidth="1"/>
    <col min="14" max="15" width="22.44140625" customWidth="1"/>
    <col min="16" max="16" width="15.6640625" customWidth="1"/>
    <col min="27" max="27" width="18.44140625" customWidth="1"/>
  </cols>
  <sheetData>
    <row r="1" spans="1:30" x14ac:dyDescent="0.3">
      <c r="AA1" s="287" t="s">
        <v>9062</v>
      </c>
      <c r="AB1" s="287"/>
      <c r="AC1" s="287"/>
      <c r="AD1" s="287"/>
    </row>
    <row r="2" spans="1:30" ht="25.8" x14ac:dyDescent="0.5">
      <c r="A2" s="103" t="s">
        <v>9063</v>
      </c>
    </row>
    <row r="3" spans="1:30" ht="15.6" x14ac:dyDescent="0.3">
      <c r="A3" s="21" t="s">
        <v>9064</v>
      </c>
      <c r="H3" s="287" t="s">
        <v>9065</v>
      </c>
      <c r="I3" s="287"/>
      <c r="J3" s="287"/>
      <c r="K3" s="287"/>
      <c r="L3" s="287"/>
      <c r="M3" s="287"/>
      <c r="N3" s="287"/>
      <c r="O3" s="287"/>
      <c r="P3" s="287"/>
      <c r="Q3" s="287"/>
      <c r="R3" s="287"/>
      <c r="S3" s="287"/>
      <c r="T3" s="287"/>
      <c r="U3" s="287"/>
      <c r="V3" s="287"/>
      <c r="W3" s="287"/>
      <c r="X3" s="287"/>
      <c r="Y3" s="287"/>
      <c r="Z3" s="287"/>
      <c r="AA3" s="16">
        <v>1001</v>
      </c>
      <c r="AB3" s="65" t="s">
        <v>1369</v>
      </c>
      <c r="AC3" s="65" t="s">
        <v>295</v>
      </c>
      <c r="AD3">
        <v>1703</v>
      </c>
    </row>
    <row r="4" spans="1:30" ht="31.2" x14ac:dyDescent="0.3">
      <c r="A4" s="61" t="s">
        <v>57</v>
      </c>
      <c r="B4" s="61" t="s">
        <v>58</v>
      </c>
      <c r="C4" s="61" t="s">
        <v>59</v>
      </c>
      <c r="D4" s="61" t="s">
        <v>60</v>
      </c>
      <c r="E4" s="61" t="s">
        <v>8652</v>
      </c>
      <c r="F4" s="61" t="s">
        <v>8397</v>
      </c>
      <c r="G4" s="61" t="s">
        <v>7705</v>
      </c>
      <c r="H4" s="61" t="s">
        <v>8411</v>
      </c>
      <c r="I4" s="61" t="s">
        <v>8433</v>
      </c>
      <c r="J4" s="61" t="s">
        <v>8685</v>
      </c>
      <c r="K4" s="61" t="s">
        <v>8688</v>
      </c>
      <c r="L4" s="61" t="s">
        <v>8689</v>
      </c>
      <c r="M4" s="61" t="s">
        <v>8691</v>
      </c>
      <c r="N4" s="61" t="s">
        <v>8692</v>
      </c>
      <c r="O4" s="61" t="s">
        <v>8821</v>
      </c>
      <c r="P4" s="61" t="s">
        <v>9066</v>
      </c>
      <c r="Q4" s="61" t="s">
        <v>8687</v>
      </c>
      <c r="R4" s="61" t="s">
        <v>8696</v>
      </c>
      <c r="S4" s="61" t="s">
        <v>8522</v>
      </c>
      <c r="T4" s="61" t="s">
        <v>8698</v>
      </c>
      <c r="U4" s="61" t="s">
        <v>8700</v>
      </c>
      <c r="V4" s="61" t="s">
        <v>8701</v>
      </c>
      <c r="W4" s="61" t="s">
        <v>8702</v>
      </c>
      <c r="X4" s="61" t="s">
        <v>8822</v>
      </c>
      <c r="Y4" s="61" t="s">
        <v>8703</v>
      </c>
      <c r="Z4" s="61" t="s">
        <v>8704</v>
      </c>
      <c r="AA4" s="43" t="s">
        <v>7763</v>
      </c>
      <c r="AB4" s="43" t="s">
        <v>9067</v>
      </c>
      <c r="AC4" s="43" t="s">
        <v>9068</v>
      </c>
      <c r="AD4" s="43" t="s">
        <v>7909</v>
      </c>
    </row>
    <row r="5" spans="1:30" x14ac:dyDescent="0.3">
      <c r="A5" s="1" t="s">
        <v>64</v>
      </c>
      <c r="B5" s="1" t="s">
        <v>2129</v>
      </c>
      <c r="C5" s="1" t="s">
        <v>65</v>
      </c>
      <c r="D5" s="1" t="s">
        <v>65</v>
      </c>
      <c r="E5" s="39">
        <f>C101</f>
        <v>7.2368421052631575</v>
      </c>
      <c r="F5" t="s">
        <v>9069</v>
      </c>
      <c r="G5" s="1" t="s">
        <v>9070</v>
      </c>
      <c r="H5" s="1"/>
      <c r="I5" s="1"/>
      <c r="J5" s="1"/>
      <c r="K5" s="1"/>
      <c r="L5" s="1"/>
      <c r="M5" s="1"/>
      <c r="AA5" s="254">
        <v>0.41</v>
      </c>
      <c r="AB5" s="255">
        <v>0.13</v>
      </c>
      <c r="AC5" s="255">
        <v>0.28000000000000003</v>
      </c>
      <c r="AD5" s="256">
        <v>0.18</v>
      </c>
    </row>
    <row r="6" spans="1:30" x14ac:dyDescent="0.3">
      <c r="A6" s="1" t="s">
        <v>67</v>
      </c>
      <c r="B6" s="1" t="s">
        <v>2129</v>
      </c>
      <c r="C6" s="1" t="s">
        <v>68</v>
      </c>
      <c r="D6" s="1" t="s">
        <v>68</v>
      </c>
      <c r="E6" s="39">
        <f>47*B65</f>
        <v>26.367000000000001</v>
      </c>
      <c r="F6" t="s">
        <v>9071</v>
      </c>
      <c r="G6" t="s">
        <v>9072</v>
      </c>
      <c r="H6" s="24">
        <v>0.31</v>
      </c>
      <c r="I6" s="24">
        <v>0.18</v>
      </c>
      <c r="J6" s="24">
        <v>0.31</v>
      </c>
      <c r="K6" s="24">
        <v>0.36</v>
      </c>
      <c r="L6" s="24">
        <v>0.1</v>
      </c>
      <c r="M6" s="24">
        <v>0.56000000000000005</v>
      </c>
      <c r="N6" s="24">
        <v>0.1</v>
      </c>
      <c r="O6" s="24">
        <v>0.15</v>
      </c>
      <c r="P6" s="24">
        <v>0.37</v>
      </c>
      <c r="Q6" s="24">
        <v>0.56000000000000005</v>
      </c>
      <c r="R6" s="24">
        <v>0.46</v>
      </c>
      <c r="S6" s="24">
        <v>0.31</v>
      </c>
      <c r="T6" s="24">
        <v>0.46</v>
      </c>
      <c r="U6" s="24">
        <v>0.36</v>
      </c>
      <c r="V6" s="24">
        <v>0.56000000000000005</v>
      </c>
      <c r="W6" s="24">
        <v>0.09</v>
      </c>
      <c r="X6" s="24">
        <v>0.18</v>
      </c>
      <c r="Y6" s="24">
        <v>0.56000000000000005</v>
      </c>
      <c r="Z6" s="24">
        <v>0.46</v>
      </c>
      <c r="AA6" s="120">
        <v>0.41</v>
      </c>
      <c r="AB6">
        <v>0.13</v>
      </c>
      <c r="AC6">
        <v>0.28000000000000003</v>
      </c>
      <c r="AD6" s="121">
        <v>0.18</v>
      </c>
    </row>
    <row r="7" spans="1:30" x14ac:dyDescent="0.3">
      <c r="A7" s="1" t="s">
        <v>70</v>
      </c>
      <c r="B7" s="1" t="s">
        <v>2129</v>
      </c>
      <c r="C7" s="1" t="s">
        <v>71</v>
      </c>
      <c r="D7" s="1" t="s">
        <v>71</v>
      </c>
      <c r="E7" s="39">
        <f>5.8*D65</f>
        <v>4.5414000000000003</v>
      </c>
      <c r="F7" t="s">
        <v>9071</v>
      </c>
      <c r="G7" t="s">
        <v>9072</v>
      </c>
      <c r="AA7" s="120">
        <v>0.41</v>
      </c>
      <c r="AB7">
        <v>0.13</v>
      </c>
      <c r="AC7">
        <v>0.28000000000000003</v>
      </c>
      <c r="AD7" s="121">
        <v>0.18</v>
      </c>
    </row>
    <row r="8" spans="1:30" x14ac:dyDescent="0.3">
      <c r="A8" s="1" t="s">
        <v>73</v>
      </c>
      <c r="B8" s="1" t="s">
        <v>2129</v>
      </c>
      <c r="C8" s="1" t="s">
        <v>74</v>
      </c>
      <c r="D8" s="1" t="s">
        <v>74</v>
      </c>
      <c r="E8" s="39">
        <f>30.2*C65</f>
        <v>17.364999999999998</v>
      </c>
      <c r="F8" t="s">
        <v>9071</v>
      </c>
      <c r="G8" t="s">
        <v>9072</v>
      </c>
      <c r="H8" s="24">
        <v>0.31</v>
      </c>
      <c r="I8" s="24">
        <v>0.18</v>
      </c>
      <c r="J8" s="24">
        <v>0.31</v>
      </c>
      <c r="K8" s="24">
        <v>0.36</v>
      </c>
      <c r="L8" s="24">
        <v>0.1</v>
      </c>
      <c r="M8" s="24">
        <v>0.56000000000000005</v>
      </c>
      <c r="N8" s="24">
        <v>0.1</v>
      </c>
      <c r="O8" s="24">
        <v>0.15</v>
      </c>
      <c r="P8" s="24">
        <v>0.37</v>
      </c>
      <c r="Q8" s="24">
        <v>0.56000000000000005</v>
      </c>
      <c r="R8" s="24">
        <v>0.46</v>
      </c>
      <c r="S8" s="24">
        <v>0.31</v>
      </c>
      <c r="T8" s="24">
        <v>0.46</v>
      </c>
      <c r="U8" s="24">
        <v>0.36</v>
      </c>
      <c r="V8" s="24">
        <v>0.56000000000000005</v>
      </c>
      <c r="W8" s="24">
        <v>0.09</v>
      </c>
      <c r="X8" s="24">
        <v>0.18</v>
      </c>
      <c r="Y8" s="24">
        <v>0.56000000000000005</v>
      </c>
      <c r="Z8" s="24">
        <v>0.46</v>
      </c>
      <c r="AA8" s="120">
        <v>0.41</v>
      </c>
      <c r="AB8">
        <v>0.13</v>
      </c>
      <c r="AC8">
        <v>0.28000000000000003</v>
      </c>
      <c r="AD8" s="121">
        <v>0.18</v>
      </c>
    </row>
    <row r="9" spans="1:30" x14ac:dyDescent="0.3">
      <c r="A9" s="1" t="s">
        <v>76</v>
      </c>
      <c r="B9" s="1" t="s">
        <v>2129</v>
      </c>
      <c r="C9" s="1" t="s">
        <v>77</v>
      </c>
      <c r="D9" s="1" t="s">
        <v>78</v>
      </c>
      <c r="E9" s="39">
        <f>4.2*E65</f>
        <v>2.9441999999999999</v>
      </c>
      <c r="F9" t="s">
        <v>9071</v>
      </c>
      <c r="G9" t="s">
        <v>9072</v>
      </c>
      <c r="AA9" s="120">
        <v>0.41</v>
      </c>
      <c r="AB9">
        <v>0.13</v>
      </c>
      <c r="AC9">
        <v>0.28000000000000003</v>
      </c>
      <c r="AD9" s="121">
        <v>0.18</v>
      </c>
    </row>
    <row r="10" spans="1:30" x14ac:dyDescent="0.3">
      <c r="A10" s="1" t="s">
        <v>8683</v>
      </c>
      <c r="C10" s="1" t="s">
        <v>8651</v>
      </c>
      <c r="E10">
        <f>1.9</f>
        <v>1.9</v>
      </c>
      <c r="F10" t="s">
        <v>8635</v>
      </c>
      <c r="H10" s="24">
        <v>0.31</v>
      </c>
      <c r="I10" s="24">
        <v>0.18</v>
      </c>
      <c r="J10" s="24">
        <v>0.31</v>
      </c>
      <c r="K10" s="24">
        <v>0.36</v>
      </c>
      <c r="L10" s="24">
        <v>0.1</v>
      </c>
      <c r="M10" s="24">
        <v>0.56000000000000005</v>
      </c>
      <c r="N10" s="24">
        <v>0.1</v>
      </c>
      <c r="O10" s="24">
        <v>0.15</v>
      </c>
      <c r="P10" s="24">
        <v>0.37</v>
      </c>
      <c r="Q10" s="24">
        <v>0.56000000000000005</v>
      </c>
      <c r="R10" s="24">
        <v>0.46</v>
      </c>
      <c r="S10" s="24">
        <v>0.31</v>
      </c>
      <c r="T10" s="24">
        <v>0.46</v>
      </c>
      <c r="U10" s="24">
        <v>0.36</v>
      </c>
      <c r="V10" s="24">
        <v>0.56000000000000005</v>
      </c>
      <c r="W10" s="24">
        <v>0.09</v>
      </c>
      <c r="X10" s="24">
        <v>0.18</v>
      </c>
      <c r="Y10" s="24">
        <v>0.56000000000000005</v>
      </c>
      <c r="Z10" s="24">
        <v>0.46</v>
      </c>
      <c r="AA10" s="120">
        <v>0.41</v>
      </c>
      <c r="AB10">
        <v>0.13</v>
      </c>
      <c r="AC10">
        <v>0.28000000000000003</v>
      </c>
      <c r="AD10" s="121">
        <v>0.18</v>
      </c>
    </row>
    <row r="11" spans="1:30" x14ac:dyDescent="0.3">
      <c r="A11" s="1" t="s">
        <v>113</v>
      </c>
      <c r="B11" s="1" t="s">
        <v>2134</v>
      </c>
      <c r="C11" s="1" t="s">
        <v>114</v>
      </c>
      <c r="D11" s="1" t="s">
        <v>114</v>
      </c>
      <c r="E11">
        <f>3.1</f>
        <v>3.1</v>
      </c>
      <c r="F11" t="s">
        <v>8635</v>
      </c>
      <c r="AA11" s="122">
        <v>0.41</v>
      </c>
      <c r="AB11" s="69">
        <v>0.13</v>
      </c>
      <c r="AC11" s="69">
        <v>0.28000000000000003</v>
      </c>
      <c r="AD11" s="123">
        <v>0.18</v>
      </c>
    </row>
    <row r="13" spans="1:30" ht="26.4" thickBot="1" x14ac:dyDescent="0.55000000000000004">
      <c r="A13" s="103" t="s">
        <v>9073</v>
      </c>
      <c r="R13" t="s">
        <v>9074</v>
      </c>
    </row>
    <row r="14" spans="1:30" s="38" customFormat="1" ht="31.2" x14ac:dyDescent="0.3">
      <c r="A14" s="106" t="s">
        <v>57</v>
      </c>
      <c r="B14" s="107"/>
      <c r="C14" s="107"/>
      <c r="D14" s="107"/>
      <c r="E14" s="108" t="s">
        <v>2124</v>
      </c>
      <c r="F14" s="108" t="s">
        <v>2125</v>
      </c>
      <c r="G14" s="108" t="s">
        <v>2126</v>
      </c>
      <c r="H14" s="108" t="s">
        <v>8591</v>
      </c>
      <c r="I14" s="108" t="s">
        <v>8397</v>
      </c>
      <c r="J14" s="108" t="s">
        <v>8592</v>
      </c>
      <c r="K14" s="108" t="s">
        <v>8397</v>
      </c>
      <c r="L14" s="109" t="s">
        <v>9075</v>
      </c>
      <c r="M14" s="61" t="s">
        <v>9076</v>
      </c>
      <c r="N14" s="61" t="s">
        <v>9077</v>
      </c>
      <c r="O14" s="61" t="s">
        <v>2128</v>
      </c>
    </row>
    <row r="15" spans="1:30" x14ac:dyDescent="0.3">
      <c r="A15" s="110" t="s">
        <v>64</v>
      </c>
      <c r="B15" s="1" t="s">
        <v>2129</v>
      </c>
      <c r="C15" s="1" t="s">
        <v>65</v>
      </c>
      <c r="D15" s="1" t="s">
        <v>65</v>
      </c>
      <c r="E15" s="15" t="s">
        <v>448</v>
      </c>
      <c r="F15" s="1" t="s">
        <v>2130</v>
      </c>
      <c r="G15" s="1" t="s">
        <v>9078</v>
      </c>
      <c r="H15" s="39">
        <v>1</v>
      </c>
      <c r="I15" s="39"/>
      <c r="J15" s="39">
        <v>1</v>
      </c>
      <c r="K15" s="39"/>
      <c r="L15" s="111" t="s">
        <v>64</v>
      </c>
      <c r="M15" s="45">
        <f>E5</f>
        <v>7.2368421052631575</v>
      </c>
      <c r="N15" s="45">
        <f t="shared" ref="N15:N27" si="0">(VLOOKUP(L15,FCR_table,13,FALSE)/H15)*J15</f>
        <v>7.2368421052631575</v>
      </c>
    </row>
    <row r="16" spans="1:30" x14ac:dyDescent="0.3">
      <c r="A16" s="110" t="s">
        <v>67</v>
      </c>
      <c r="B16" s="1" t="s">
        <v>2129</v>
      </c>
      <c r="C16" s="1" t="s">
        <v>68</v>
      </c>
      <c r="D16" s="1" t="s">
        <v>68</v>
      </c>
      <c r="E16" s="15" t="s">
        <v>448</v>
      </c>
      <c r="F16" s="1" t="s">
        <v>2130</v>
      </c>
      <c r="G16" s="1" t="s">
        <v>9078</v>
      </c>
      <c r="H16" s="39">
        <v>1</v>
      </c>
      <c r="I16" s="39"/>
      <c r="J16" s="39">
        <v>1</v>
      </c>
      <c r="K16" s="39"/>
      <c r="L16" s="111" t="s">
        <v>67</v>
      </c>
      <c r="M16" s="39">
        <f>E6</f>
        <v>26.367000000000001</v>
      </c>
      <c r="N16" s="39">
        <f t="shared" si="0"/>
        <v>26.367000000000001</v>
      </c>
      <c r="O16" s="39"/>
    </row>
    <row r="17" spans="1:35" x14ac:dyDescent="0.3">
      <c r="A17" s="110" t="s">
        <v>70</v>
      </c>
      <c r="B17" s="1" t="s">
        <v>2129</v>
      </c>
      <c r="C17" s="1" t="s">
        <v>71</v>
      </c>
      <c r="D17" s="1" t="s">
        <v>71</v>
      </c>
      <c r="E17" s="15" t="s">
        <v>448</v>
      </c>
      <c r="F17" s="1" t="s">
        <v>2130</v>
      </c>
      <c r="G17" s="1" t="s">
        <v>9078</v>
      </c>
      <c r="H17" s="39">
        <v>1</v>
      </c>
      <c r="I17" s="39"/>
      <c r="J17" s="39">
        <v>1</v>
      </c>
      <c r="K17" s="39"/>
      <c r="L17" s="111" t="s">
        <v>70</v>
      </c>
      <c r="M17" s="39">
        <f>E7</f>
        <v>4.5414000000000003</v>
      </c>
      <c r="N17" s="39">
        <f t="shared" si="0"/>
        <v>4.5414000000000003</v>
      </c>
      <c r="O17" s="39"/>
    </row>
    <row r="18" spans="1:35" x14ac:dyDescent="0.3">
      <c r="A18" s="110" t="s">
        <v>73</v>
      </c>
      <c r="B18" s="1" t="s">
        <v>2129</v>
      </c>
      <c r="C18" s="1" t="s">
        <v>74</v>
      </c>
      <c r="D18" s="1" t="s">
        <v>74</v>
      </c>
      <c r="E18" s="15" t="s">
        <v>448</v>
      </c>
      <c r="F18" s="1" t="s">
        <v>2130</v>
      </c>
      <c r="G18" s="1" t="s">
        <v>9078</v>
      </c>
      <c r="H18" s="39">
        <v>1</v>
      </c>
      <c r="I18" s="39"/>
      <c r="J18" s="39">
        <v>1</v>
      </c>
      <c r="K18" s="39"/>
      <c r="L18" s="111" t="s">
        <v>73</v>
      </c>
      <c r="M18" s="39">
        <f>E8</f>
        <v>17.364999999999998</v>
      </c>
      <c r="N18" s="39">
        <f t="shared" si="0"/>
        <v>17.364999999999998</v>
      </c>
      <c r="O18" s="39"/>
    </row>
    <row r="19" spans="1:35" x14ac:dyDescent="0.3">
      <c r="A19" s="110" t="s">
        <v>76</v>
      </c>
      <c r="B19" s="1" t="s">
        <v>2129</v>
      </c>
      <c r="C19" s="1" t="s">
        <v>77</v>
      </c>
      <c r="D19" s="1" t="s">
        <v>78</v>
      </c>
      <c r="E19" s="15" t="s">
        <v>448</v>
      </c>
      <c r="F19" s="1" t="s">
        <v>2130</v>
      </c>
      <c r="G19" s="1" t="s">
        <v>9078</v>
      </c>
      <c r="H19" s="39">
        <v>1</v>
      </c>
      <c r="I19" s="39"/>
      <c r="J19" s="39">
        <v>1</v>
      </c>
      <c r="K19" s="39"/>
      <c r="L19" s="111" t="s">
        <v>76</v>
      </c>
      <c r="M19" s="39">
        <f>E9</f>
        <v>2.9441999999999999</v>
      </c>
      <c r="N19" s="39">
        <f t="shared" si="0"/>
        <v>2.9441999999999999</v>
      </c>
      <c r="O19" s="39"/>
    </row>
    <row r="20" spans="1:35" x14ac:dyDescent="0.3">
      <c r="A20" s="110" t="s">
        <v>85</v>
      </c>
      <c r="B20" s="1" t="s">
        <v>2131</v>
      </c>
      <c r="C20" s="1" t="s">
        <v>86</v>
      </c>
      <c r="D20" s="1" t="s">
        <v>86</v>
      </c>
      <c r="E20" s="15" t="s">
        <v>448</v>
      </c>
      <c r="F20" s="1" t="s">
        <v>2130</v>
      </c>
      <c r="G20" s="1" t="s">
        <v>9078</v>
      </c>
      <c r="H20" s="39">
        <f>B65</f>
        <v>0.56100000000000005</v>
      </c>
      <c r="I20" s="39" t="s">
        <v>9079</v>
      </c>
      <c r="J20" s="39">
        <f>B73</f>
        <v>0.83</v>
      </c>
      <c r="K20" t="s">
        <v>8635</v>
      </c>
      <c r="L20" s="111" t="s">
        <v>67</v>
      </c>
      <c r="M20" s="1"/>
      <c r="N20" s="39">
        <f t="shared" si="0"/>
        <v>39.01</v>
      </c>
      <c r="O20" s="39"/>
    </row>
    <row r="21" spans="1:35" x14ac:dyDescent="0.3">
      <c r="A21" s="110" t="s">
        <v>91</v>
      </c>
      <c r="B21" s="1" t="s">
        <v>2131</v>
      </c>
      <c r="C21" s="1" t="s">
        <v>92</v>
      </c>
      <c r="D21" s="1" t="s">
        <v>92</v>
      </c>
      <c r="E21" s="15" t="s">
        <v>448</v>
      </c>
      <c r="F21" s="1" t="s">
        <v>2130</v>
      </c>
      <c r="G21" s="1" t="s">
        <v>9078</v>
      </c>
      <c r="H21" s="39">
        <f>D65</f>
        <v>0.78300000000000003</v>
      </c>
      <c r="I21" s="39" t="s">
        <v>9079</v>
      </c>
      <c r="J21" s="39">
        <f>D73</f>
        <v>0.86</v>
      </c>
      <c r="K21" t="s">
        <v>8635</v>
      </c>
      <c r="L21" s="111" t="s">
        <v>70</v>
      </c>
      <c r="M21" s="1"/>
      <c r="N21" s="39">
        <f t="shared" si="0"/>
        <v>4.9879999999999995</v>
      </c>
      <c r="O21" s="39"/>
      <c r="AH21" t="s">
        <v>9080</v>
      </c>
      <c r="AI21">
        <f>(4374/5312)*(0.41)</f>
        <v>0.33760165662650599</v>
      </c>
    </row>
    <row r="22" spans="1:35" x14ac:dyDescent="0.3">
      <c r="A22" s="110" t="s">
        <v>94</v>
      </c>
      <c r="B22" s="1" t="s">
        <v>2131</v>
      </c>
      <c r="C22" s="1" t="s">
        <v>95</v>
      </c>
      <c r="D22" s="1" t="s">
        <v>95</v>
      </c>
      <c r="E22" s="15" t="s">
        <v>448</v>
      </c>
      <c r="F22" s="1" t="s">
        <v>2130</v>
      </c>
      <c r="G22" s="1" t="s">
        <v>9078</v>
      </c>
      <c r="H22" s="39">
        <f>C65</f>
        <v>0.57499999999999996</v>
      </c>
      <c r="I22" s="39" t="s">
        <v>9079</v>
      </c>
      <c r="J22" s="39">
        <f>C73</f>
        <v>0.89</v>
      </c>
      <c r="K22" t="s">
        <v>8635</v>
      </c>
      <c r="L22" s="111" t="s">
        <v>73</v>
      </c>
      <c r="M22" s="1"/>
      <c r="N22" s="39">
        <f t="shared" si="0"/>
        <v>26.878</v>
      </c>
      <c r="O22" s="39"/>
      <c r="AH22" t="s">
        <v>9081</v>
      </c>
      <c r="AI22">
        <f>(764/5312)*(0.41)</f>
        <v>5.8968373493975906E-2</v>
      </c>
    </row>
    <row r="23" spans="1:35" x14ac:dyDescent="0.3">
      <c r="A23" s="110" t="s">
        <v>97</v>
      </c>
      <c r="B23" s="1" t="s">
        <v>2131</v>
      </c>
      <c r="C23" s="1" t="s">
        <v>98</v>
      </c>
      <c r="D23" s="1" t="s">
        <v>98</v>
      </c>
      <c r="E23" s="15" t="s">
        <v>448</v>
      </c>
      <c r="F23" s="1" t="s">
        <v>2130</v>
      </c>
      <c r="G23" s="1" t="s">
        <v>9078</v>
      </c>
      <c r="H23" s="39">
        <f>F65</f>
        <v>0.59299999999999997</v>
      </c>
      <c r="I23" s="39" t="s">
        <v>9079</v>
      </c>
      <c r="J23" s="45">
        <v>1</v>
      </c>
      <c r="K23" t="s">
        <v>8635</v>
      </c>
      <c r="L23" s="111" t="s">
        <v>64</v>
      </c>
      <c r="N23" s="39">
        <f t="shared" si="0"/>
        <v>12.203780953226236</v>
      </c>
      <c r="O23" s="39"/>
      <c r="AH23" t="s">
        <v>9082</v>
      </c>
      <c r="AI23">
        <f>(60/5312)*(0.41)</f>
        <v>4.631024096385542E-3</v>
      </c>
    </row>
    <row r="24" spans="1:35" x14ac:dyDescent="0.3">
      <c r="A24" s="110" t="s">
        <v>100</v>
      </c>
      <c r="B24" s="1" t="s">
        <v>2131</v>
      </c>
      <c r="C24" s="1" t="s">
        <v>101</v>
      </c>
      <c r="D24" s="1" t="s">
        <v>102</v>
      </c>
      <c r="E24" s="15" t="s">
        <v>448</v>
      </c>
      <c r="F24" s="1" t="s">
        <v>2130</v>
      </c>
      <c r="G24" s="1" t="s">
        <v>9078</v>
      </c>
      <c r="H24" s="39">
        <f>E65</f>
        <v>0.70099999999999996</v>
      </c>
      <c r="I24" s="39" t="s">
        <v>9079</v>
      </c>
      <c r="J24" s="39">
        <v>1</v>
      </c>
      <c r="K24" t="s">
        <v>8635</v>
      </c>
      <c r="L24" s="111" t="s">
        <v>76</v>
      </c>
      <c r="M24" s="1"/>
      <c r="N24" s="39">
        <f t="shared" si="0"/>
        <v>4.2</v>
      </c>
      <c r="O24" s="39"/>
      <c r="AH24" t="s">
        <v>9083</v>
      </c>
      <c r="AI24">
        <f>(114/5312)*(0.41)</f>
        <v>8.79894578313253E-3</v>
      </c>
    </row>
    <row r="25" spans="1:35" x14ac:dyDescent="0.3">
      <c r="A25" s="110" t="s">
        <v>2075</v>
      </c>
      <c r="B25" s="44">
        <v>206</v>
      </c>
      <c r="C25" t="s">
        <v>2076</v>
      </c>
      <c r="D25" t="s">
        <v>2077</v>
      </c>
      <c r="E25" s="15" t="s">
        <v>448</v>
      </c>
      <c r="F25" s="1" t="s">
        <v>2130</v>
      </c>
      <c r="G25" s="1" t="s">
        <v>9078</v>
      </c>
      <c r="H25" s="39">
        <f>B66</f>
        <v>0.04</v>
      </c>
      <c r="I25" s="39" t="s">
        <v>9079</v>
      </c>
      <c r="J25" s="39">
        <f>B74</f>
        <v>0.1</v>
      </c>
      <c r="K25" t="s">
        <v>8635</v>
      </c>
      <c r="L25" s="111" t="s">
        <v>67</v>
      </c>
      <c r="M25" s="1"/>
      <c r="N25" s="39">
        <f t="shared" si="0"/>
        <v>65.917500000000004</v>
      </c>
      <c r="O25" s="39"/>
    </row>
    <row r="26" spans="1:35" x14ac:dyDescent="0.3">
      <c r="A26" s="110" t="s">
        <v>2094</v>
      </c>
      <c r="B26" s="44">
        <v>206</v>
      </c>
      <c r="C26" t="s">
        <v>2095</v>
      </c>
      <c r="D26" t="s">
        <v>2096</v>
      </c>
      <c r="E26" s="15" t="s">
        <v>448</v>
      </c>
      <c r="F26" s="1" t="s">
        <v>2130</v>
      </c>
      <c r="G26" s="1" t="s">
        <v>9078</v>
      </c>
      <c r="H26" s="39">
        <f>D66</f>
        <v>0.06</v>
      </c>
      <c r="I26" s="39" t="s">
        <v>9079</v>
      </c>
      <c r="J26" s="39">
        <f>D74</f>
        <v>0.01</v>
      </c>
      <c r="K26" t="s">
        <v>8635</v>
      </c>
      <c r="L26" s="111" t="s">
        <v>70</v>
      </c>
      <c r="M26" s="1"/>
      <c r="N26" s="39">
        <f t="shared" si="0"/>
        <v>0.75690000000000013</v>
      </c>
      <c r="O26" s="39"/>
    </row>
    <row r="27" spans="1:35" x14ac:dyDescent="0.3">
      <c r="A27" s="110" t="s">
        <v>2107</v>
      </c>
      <c r="B27" s="44">
        <v>206</v>
      </c>
      <c r="C27" t="s">
        <v>2108</v>
      </c>
      <c r="D27" t="s">
        <v>2109</v>
      </c>
      <c r="E27" s="15" t="s">
        <v>448</v>
      </c>
      <c r="F27" s="1" t="s">
        <v>2130</v>
      </c>
      <c r="G27" s="1" t="s">
        <v>9078</v>
      </c>
      <c r="H27" s="39">
        <f>C66</f>
        <v>6.0999999999999999E-2</v>
      </c>
      <c r="I27" s="39" t="s">
        <v>9079</v>
      </c>
      <c r="J27" s="39">
        <f>C74</f>
        <v>0.06</v>
      </c>
      <c r="K27" t="s">
        <v>8635</v>
      </c>
      <c r="L27" s="111" t="s">
        <v>73</v>
      </c>
      <c r="M27" s="1"/>
      <c r="N27" s="39">
        <f t="shared" si="0"/>
        <v>17.080327868852457</v>
      </c>
      <c r="O27" s="39"/>
    </row>
    <row r="28" spans="1:35" x14ac:dyDescent="0.3">
      <c r="A28" s="110" t="s">
        <v>2182</v>
      </c>
      <c r="B28" s="1" t="s">
        <v>2131</v>
      </c>
      <c r="C28" t="s">
        <v>2183</v>
      </c>
      <c r="D28" t="s">
        <v>2183</v>
      </c>
      <c r="E28" s="16" t="s">
        <v>448</v>
      </c>
      <c r="F28" t="s">
        <v>2130</v>
      </c>
      <c r="G28" s="1" t="s">
        <v>9078</v>
      </c>
      <c r="H28" s="39"/>
      <c r="I28" s="39"/>
      <c r="J28" s="39"/>
      <c r="K28" s="39"/>
      <c r="L28" s="112"/>
      <c r="N28">
        <v>0</v>
      </c>
    </row>
    <row r="29" spans="1:35" x14ac:dyDescent="0.3">
      <c r="A29" s="110" t="s">
        <v>1172</v>
      </c>
      <c r="B29" s="1">
        <v>401</v>
      </c>
      <c r="C29" t="s">
        <v>1173</v>
      </c>
      <c r="D29" t="s">
        <v>1174</v>
      </c>
      <c r="E29" s="15" t="s">
        <v>448</v>
      </c>
      <c r="F29" s="1" t="s">
        <v>2130</v>
      </c>
      <c r="G29" s="1" t="s">
        <v>9078</v>
      </c>
      <c r="H29" s="39">
        <v>0.93</v>
      </c>
      <c r="I29" t="s">
        <v>8635</v>
      </c>
      <c r="J29" s="39">
        <v>1</v>
      </c>
      <c r="K29" t="s">
        <v>8635</v>
      </c>
      <c r="L29" s="111" t="s">
        <v>8683</v>
      </c>
      <c r="N29" s="39">
        <f>($E$10/H29)*J29</f>
        <v>2.043010752688172</v>
      </c>
      <c r="O29" t="s">
        <v>9084</v>
      </c>
    </row>
    <row r="30" spans="1:35" x14ac:dyDescent="0.3">
      <c r="A30" s="110" t="s">
        <v>1177</v>
      </c>
      <c r="B30" s="1">
        <v>401</v>
      </c>
      <c r="C30" t="s">
        <v>1178</v>
      </c>
      <c r="D30" t="s">
        <v>1179</v>
      </c>
      <c r="E30" s="15" t="s">
        <v>448</v>
      </c>
      <c r="F30" s="1" t="s">
        <v>2130</v>
      </c>
      <c r="G30" s="1" t="s">
        <v>9078</v>
      </c>
      <c r="H30" s="39">
        <v>0.9</v>
      </c>
      <c r="I30" t="s">
        <v>8635</v>
      </c>
      <c r="J30" s="39">
        <v>1</v>
      </c>
      <c r="K30" t="s">
        <v>8635</v>
      </c>
      <c r="L30" s="111" t="s">
        <v>8683</v>
      </c>
      <c r="N30" s="39">
        <f t="shared" ref="N30:N42" si="1">($E$10/H30)*J30</f>
        <v>2.1111111111111112</v>
      </c>
    </row>
    <row r="31" spans="1:35" x14ac:dyDescent="0.3">
      <c r="A31" s="110" t="s">
        <v>1182</v>
      </c>
      <c r="B31" s="1">
        <v>401</v>
      </c>
      <c r="C31" t="s">
        <v>8637</v>
      </c>
      <c r="D31" t="s">
        <v>1184</v>
      </c>
      <c r="E31" s="15" t="s">
        <v>448</v>
      </c>
      <c r="F31" s="1" t="s">
        <v>2130</v>
      </c>
      <c r="G31" s="1" t="s">
        <v>9078</v>
      </c>
      <c r="H31" s="39">
        <v>0.5</v>
      </c>
      <c r="I31" t="s">
        <v>8635</v>
      </c>
      <c r="J31" s="39">
        <v>1</v>
      </c>
      <c r="K31" t="s">
        <v>8635</v>
      </c>
      <c r="L31" s="111" t="s">
        <v>8683</v>
      </c>
      <c r="N31" s="39">
        <f t="shared" si="1"/>
        <v>3.8</v>
      </c>
    </row>
    <row r="32" spans="1:35" x14ac:dyDescent="0.3">
      <c r="A32" s="110" t="s">
        <v>1191</v>
      </c>
      <c r="B32" s="1">
        <v>402</v>
      </c>
      <c r="C32" t="s">
        <v>1192</v>
      </c>
      <c r="D32" t="s">
        <v>1193</v>
      </c>
      <c r="E32" s="15" t="s">
        <v>448</v>
      </c>
      <c r="F32" s="1" t="s">
        <v>2130</v>
      </c>
      <c r="G32" s="1" t="s">
        <v>9078</v>
      </c>
      <c r="H32" s="39">
        <v>0.2</v>
      </c>
      <c r="I32" t="s">
        <v>8635</v>
      </c>
      <c r="J32" s="39">
        <v>1</v>
      </c>
      <c r="K32" t="s">
        <v>8635</v>
      </c>
      <c r="L32" s="111" t="s">
        <v>8683</v>
      </c>
      <c r="N32" s="39">
        <f t="shared" si="1"/>
        <v>9.4999999999999982</v>
      </c>
    </row>
    <row r="33" spans="1:15" x14ac:dyDescent="0.3">
      <c r="A33" s="110" t="s">
        <v>1196</v>
      </c>
      <c r="B33" s="1">
        <v>402</v>
      </c>
      <c r="C33" t="s">
        <v>1197</v>
      </c>
      <c r="D33" t="s">
        <v>1198</v>
      </c>
      <c r="E33" s="15" t="s">
        <v>448</v>
      </c>
      <c r="F33" s="1" t="s">
        <v>2130</v>
      </c>
      <c r="G33" s="1" t="s">
        <v>9078</v>
      </c>
      <c r="H33" s="39">
        <v>0.2</v>
      </c>
      <c r="I33" t="s">
        <v>8635</v>
      </c>
      <c r="J33" s="39">
        <v>1</v>
      </c>
      <c r="K33" t="s">
        <v>8635</v>
      </c>
      <c r="L33" s="111" t="s">
        <v>8683</v>
      </c>
      <c r="N33" s="39">
        <f t="shared" si="1"/>
        <v>9.4999999999999982</v>
      </c>
    </row>
    <row r="34" spans="1:15" x14ac:dyDescent="0.3">
      <c r="A34" s="110" t="s">
        <v>1201</v>
      </c>
      <c r="B34" s="1">
        <v>402</v>
      </c>
      <c r="C34" t="s">
        <v>1202</v>
      </c>
      <c r="D34" t="s">
        <v>1203</v>
      </c>
      <c r="E34" s="15" t="s">
        <v>448</v>
      </c>
      <c r="F34" s="1" t="s">
        <v>2130</v>
      </c>
      <c r="G34" s="1" t="s">
        <v>9078</v>
      </c>
      <c r="H34" s="39">
        <v>1</v>
      </c>
      <c r="I34" t="s">
        <v>8635</v>
      </c>
      <c r="J34" s="39">
        <v>1</v>
      </c>
      <c r="K34" t="s">
        <v>8635</v>
      </c>
      <c r="L34" s="111" t="s">
        <v>1196</v>
      </c>
      <c r="N34" s="39">
        <f>($N$33/H34)*J34</f>
        <v>9.4999999999999982</v>
      </c>
    </row>
    <row r="35" spans="1:15" x14ac:dyDescent="0.3">
      <c r="A35" s="110" t="s">
        <v>1206</v>
      </c>
      <c r="B35" s="1">
        <v>402</v>
      </c>
      <c r="C35" t="s">
        <v>1197</v>
      </c>
      <c r="D35" t="s">
        <v>1207</v>
      </c>
      <c r="E35" s="15" t="s">
        <v>448</v>
      </c>
      <c r="F35" s="1" t="s">
        <v>2130</v>
      </c>
      <c r="G35" s="1" t="s">
        <v>9078</v>
      </c>
      <c r="H35" s="39">
        <v>0.5</v>
      </c>
      <c r="I35" t="s">
        <v>8635</v>
      </c>
      <c r="J35" s="39">
        <v>0.83148809143355251</v>
      </c>
      <c r="K35" t="s">
        <v>8635</v>
      </c>
      <c r="L35" s="111" t="s">
        <v>8683</v>
      </c>
      <c r="N35" s="39">
        <f t="shared" si="1"/>
        <v>3.1596547474474992</v>
      </c>
    </row>
    <row r="36" spans="1:15" x14ac:dyDescent="0.3">
      <c r="A36" s="110" t="s">
        <v>1210</v>
      </c>
      <c r="B36" s="1">
        <v>402</v>
      </c>
      <c r="C36" t="s">
        <v>1202</v>
      </c>
      <c r="D36" t="s">
        <v>1211</v>
      </c>
      <c r="E36" s="15" t="s">
        <v>448</v>
      </c>
      <c r="F36" s="1" t="s">
        <v>2130</v>
      </c>
      <c r="G36" s="1" t="s">
        <v>9078</v>
      </c>
      <c r="H36" s="39">
        <v>1</v>
      </c>
      <c r="I36" t="s">
        <v>8635</v>
      </c>
      <c r="J36" s="39">
        <v>1</v>
      </c>
      <c r="K36" t="s">
        <v>8635</v>
      </c>
      <c r="L36" s="111" t="s">
        <v>9085</v>
      </c>
      <c r="N36" s="39">
        <f>($N$31/H36)*J36</f>
        <v>3.8</v>
      </c>
    </row>
    <row r="37" spans="1:15" x14ac:dyDescent="0.3">
      <c r="A37" s="110" t="s">
        <v>1215</v>
      </c>
      <c r="B37" s="1">
        <v>403</v>
      </c>
      <c r="C37" t="s">
        <v>1216</v>
      </c>
      <c r="D37" t="s">
        <v>1217</v>
      </c>
      <c r="E37" s="15" t="s">
        <v>448</v>
      </c>
      <c r="F37" s="1" t="s">
        <v>2130</v>
      </c>
      <c r="G37" s="1" t="s">
        <v>9078</v>
      </c>
      <c r="H37" s="39">
        <v>0.8</v>
      </c>
      <c r="I37" t="s">
        <v>8635</v>
      </c>
      <c r="J37" s="39">
        <v>1</v>
      </c>
      <c r="K37" t="s">
        <v>8635</v>
      </c>
      <c r="L37" s="111" t="s">
        <v>8683</v>
      </c>
      <c r="N37" s="39">
        <f t="shared" si="1"/>
        <v>2.3749999999999996</v>
      </c>
    </row>
    <row r="38" spans="1:15" x14ac:dyDescent="0.3">
      <c r="A38" s="110" t="s">
        <v>1220</v>
      </c>
      <c r="B38" s="1">
        <v>403</v>
      </c>
      <c r="C38" t="s">
        <v>1221</v>
      </c>
      <c r="D38" t="s">
        <v>1222</v>
      </c>
      <c r="E38" s="15" t="s">
        <v>448</v>
      </c>
      <c r="F38" s="1" t="s">
        <v>2130</v>
      </c>
      <c r="G38" s="1" t="s">
        <v>9078</v>
      </c>
      <c r="H38" s="39">
        <v>0.1</v>
      </c>
      <c r="I38" t="s">
        <v>8635</v>
      </c>
      <c r="J38" s="39">
        <v>0.1685119085664476</v>
      </c>
      <c r="K38" t="s">
        <v>8635</v>
      </c>
      <c r="L38" s="111" t="s">
        <v>8683</v>
      </c>
      <c r="N38" s="39">
        <f t="shared" si="1"/>
        <v>3.2017262627625036</v>
      </c>
    </row>
    <row r="39" spans="1:15" x14ac:dyDescent="0.3">
      <c r="A39" s="110" t="s">
        <v>1226</v>
      </c>
      <c r="B39" s="1">
        <v>404</v>
      </c>
      <c r="C39" t="s">
        <v>1227</v>
      </c>
      <c r="D39" t="s">
        <v>1228</v>
      </c>
      <c r="E39" s="15" t="s">
        <v>448</v>
      </c>
      <c r="F39" s="1" t="s">
        <v>2130</v>
      </c>
      <c r="G39" s="1" t="s">
        <v>9078</v>
      </c>
      <c r="H39" s="39">
        <v>0.73</v>
      </c>
      <c r="I39" t="s">
        <v>8635</v>
      </c>
      <c r="J39" s="39">
        <v>0.49768157156436071</v>
      </c>
      <c r="K39" t="s">
        <v>8635</v>
      </c>
      <c r="L39" s="111" t="s">
        <v>8683</v>
      </c>
      <c r="N39" s="39">
        <f t="shared" si="1"/>
        <v>1.2953355972223086</v>
      </c>
    </row>
    <row r="40" spans="1:15" x14ac:dyDescent="0.3">
      <c r="A40" s="110" t="s">
        <v>1231</v>
      </c>
      <c r="B40" s="1">
        <v>404</v>
      </c>
      <c r="C40" t="s">
        <v>1221</v>
      </c>
      <c r="D40" t="s">
        <v>1232</v>
      </c>
      <c r="E40" s="15" t="s">
        <v>448</v>
      </c>
      <c r="F40" s="1" t="s">
        <v>2130</v>
      </c>
      <c r="G40" s="1" t="s">
        <v>9078</v>
      </c>
      <c r="H40" s="39">
        <v>0.8</v>
      </c>
      <c r="I40" t="s">
        <v>8635</v>
      </c>
      <c r="J40" s="39">
        <v>1</v>
      </c>
      <c r="K40" t="s">
        <v>8635</v>
      </c>
      <c r="L40" s="111" t="s">
        <v>8683</v>
      </c>
      <c r="N40" s="39">
        <f t="shared" si="1"/>
        <v>2.3749999999999996</v>
      </c>
    </row>
    <row r="41" spans="1:15" x14ac:dyDescent="0.3">
      <c r="A41" s="110" t="s">
        <v>1236</v>
      </c>
      <c r="B41" s="1">
        <v>405</v>
      </c>
      <c r="C41" t="s">
        <v>1237</v>
      </c>
      <c r="D41" t="s">
        <v>1238</v>
      </c>
      <c r="E41" s="15" t="s">
        <v>448</v>
      </c>
      <c r="F41" s="1" t="s">
        <v>2130</v>
      </c>
      <c r="G41" s="1" t="s">
        <v>9078</v>
      </c>
      <c r="H41" s="39">
        <v>4.7E-2</v>
      </c>
      <c r="I41" t="s">
        <v>8635</v>
      </c>
      <c r="J41" s="39">
        <v>0.27503882958715858</v>
      </c>
      <c r="K41" t="s">
        <v>8635</v>
      </c>
      <c r="L41" s="111" t="s">
        <v>8683</v>
      </c>
      <c r="N41" s="39">
        <f t="shared" si="1"/>
        <v>11.118590983310666</v>
      </c>
    </row>
    <row r="42" spans="1:15" x14ac:dyDescent="0.3">
      <c r="A42" s="110" t="s">
        <v>1242</v>
      </c>
      <c r="B42" s="1">
        <v>406</v>
      </c>
      <c r="C42" t="s">
        <v>1243</v>
      </c>
      <c r="D42" t="s">
        <v>1244</v>
      </c>
      <c r="E42" s="15" t="s">
        <v>448</v>
      </c>
      <c r="F42" s="1" t="s">
        <v>2130</v>
      </c>
      <c r="G42" s="1" t="s">
        <v>9078</v>
      </c>
      <c r="H42" s="39">
        <v>0.15</v>
      </c>
      <c r="I42" t="s">
        <v>8635</v>
      </c>
      <c r="J42" s="39">
        <v>0.50231842843563923</v>
      </c>
      <c r="K42" t="s">
        <v>8635</v>
      </c>
      <c r="L42" s="111" t="s">
        <v>8683</v>
      </c>
      <c r="N42" s="39">
        <f t="shared" si="1"/>
        <v>6.3627000935180966</v>
      </c>
    </row>
    <row r="43" spans="1:15" x14ac:dyDescent="0.3">
      <c r="A43" s="110" t="s">
        <v>1247</v>
      </c>
      <c r="B43" s="1">
        <v>406</v>
      </c>
      <c r="C43" t="s">
        <v>1248</v>
      </c>
      <c r="D43" t="s">
        <v>1249</v>
      </c>
      <c r="E43" s="15" t="s">
        <v>448</v>
      </c>
      <c r="F43" s="1" t="s">
        <v>2130</v>
      </c>
      <c r="G43" s="1" t="s">
        <v>9078</v>
      </c>
      <c r="H43" s="39">
        <v>0.63</v>
      </c>
      <c r="I43" t="s">
        <v>8635</v>
      </c>
      <c r="J43" s="39">
        <v>1</v>
      </c>
      <c r="K43" t="s">
        <v>8635</v>
      </c>
      <c r="L43" s="111" t="s">
        <v>1242</v>
      </c>
      <c r="N43" s="39">
        <f>($N$42/H43)*J43</f>
        <v>10.099523957965232</v>
      </c>
    </row>
    <row r="44" spans="1:15" x14ac:dyDescent="0.3">
      <c r="A44" s="110" t="s">
        <v>1252</v>
      </c>
      <c r="B44" s="1">
        <v>406</v>
      </c>
      <c r="C44" t="s">
        <v>1253</v>
      </c>
      <c r="D44" t="s">
        <v>1254</v>
      </c>
      <c r="E44" s="15" t="s">
        <v>448</v>
      </c>
      <c r="F44" s="1" t="s">
        <v>2130</v>
      </c>
      <c r="G44" s="1" t="s">
        <v>9078</v>
      </c>
      <c r="H44" s="39">
        <v>0.63</v>
      </c>
      <c r="I44" t="s">
        <v>8635</v>
      </c>
      <c r="J44" s="39">
        <v>1</v>
      </c>
      <c r="K44" t="s">
        <v>8635</v>
      </c>
      <c r="L44" s="111" t="s">
        <v>1242</v>
      </c>
      <c r="N44" s="39">
        <f t="shared" ref="N44:N46" si="2">($N$42/H44)*J44</f>
        <v>10.099523957965232</v>
      </c>
    </row>
    <row r="45" spans="1:15" x14ac:dyDescent="0.3">
      <c r="A45" s="110" t="s">
        <v>1257</v>
      </c>
      <c r="B45" s="1">
        <v>406</v>
      </c>
      <c r="C45" t="s">
        <v>1258</v>
      </c>
      <c r="D45" t="s">
        <v>1259</v>
      </c>
      <c r="E45" s="15" t="s">
        <v>448</v>
      </c>
      <c r="F45" s="1" t="s">
        <v>2130</v>
      </c>
      <c r="G45" s="1" t="s">
        <v>9078</v>
      </c>
      <c r="H45" s="39">
        <v>0.63</v>
      </c>
      <c r="I45" t="s">
        <v>8635</v>
      </c>
      <c r="J45" s="39">
        <v>1</v>
      </c>
      <c r="K45" t="s">
        <v>8635</v>
      </c>
      <c r="L45" s="111" t="s">
        <v>1242</v>
      </c>
      <c r="N45" s="39">
        <f t="shared" si="2"/>
        <v>10.099523957965232</v>
      </c>
    </row>
    <row r="46" spans="1:15" x14ac:dyDescent="0.3">
      <c r="A46" s="110" t="s">
        <v>1262</v>
      </c>
      <c r="B46" s="1">
        <v>406</v>
      </c>
      <c r="C46" t="s">
        <v>1263</v>
      </c>
      <c r="D46" t="s">
        <v>1264</v>
      </c>
      <c r="E46" s="15" t="s">
        <v>448</v>
      </c>
      <c r="F46" s="1" t="s">
        <v>2130</v>
      </c>
      <c r="G46" s="1" t="s">
        <v>9078</v>
      </c>
      <c r="H46" s="39">
        <v>0.63</v>
      </c>
      <c r="I46" t="s">
        <v>8635</v>
      </c>
      <c r="J46" s="39">
        <v>1</v>
      </c>
      <c r="K46" t="s">
        <v>8635</v>
      </c>
      <c r="L46" s="111" t="s">
        <v>1242</v>
      </c>
      <c r="N46" s="39">
        <f t="shared" si="2"/>
        <v>10.099523957965232</v>
      </c>
    </row>
    <row r="47" spans="1:15" x14ac:dyDescent="0.3">
      <c r="A47" s="110" t="s">
        <v>113</v>
      </c>
      <c r="B47" s="1" t="s">
        <v>2134</v>
      </c>
      <c r="C47" s="1" t="s">
        <v>114</v>
      </c>
      <c r="D47" s="1" t="s">
        <v>114</v>
      </c>
      <c r="E47" s="15" t="s">
        <v>448</v>
      </c>
      <c r="F47" s="1" t="s">
        <v>2130</v>
      </c>
      <c r="G47" s="1" t="s">
        <v>9078</v>
      </c>
      <c r="H47" s="39">
        <v>1</v>
      </c>
      <c r="I47" s="39"/>
      <c r="J47" s="39">
        <v>1</v>
      </c>
      <c r="K47" s="39"/>
      <c r="L47" s="111" t="s">
        <v>113</v>
      </c>
      <c r="M47">
        <f>E11</f>
        <v>3.1</v>
      </c>
      <c r="N47" s="39">
        <f>(VLOOKUP(L47,FCR_table,13,FALSE)/H47)*J47</f>
        <v>3.1</v>
      </c>
    </row>
    <row r="48" spans="1:15" x14ac:dyDescent="0.3">
      <c r="A48" s="110" t="s">
        <v>116</v>
      </c>
      <c r="B48" s="1" t="s">
        <v>2134</v>
      </c>
      <c r="C48" s="1" t="s">
        <v>117</v>
      </c>
      <c r="D48" s="1" t="s">
        <v>117</v>
      </c>
      <c r="E48" s="15" t="s">
        <v>448</v>
      </c>
      <c r="F48" s="1" t="s">
        <v>2130</v>
      </c>
      <c r="G48" s="1" t="s">
        <v>9078</v>
      </c>
      <c r="H48" s="39">
        <v>0.88</v>
      </c>
      <c r="I48" s="39" t="s">
        <v>9086</v>
      </c>
      <c r="J48" s="39">
        <v>1</v>
      </c>
      <c r="K48" t="s">
        <v>8635</v>
      </c>
      <c r="L48" s="111" t="s">
        <v>113</v>
      </c>
      <c r="M48" s="1"/>
      <c r="N48" s="39">
        <f>(VLOOKUP(L48,FCR_table,13,FALSE)/H48)*J48</f>
        <v>3.5227272727272729</v>
      </c>
      <c r="O48" s="39"/>
    </row>
    <row r="49" spans="1:30" x14ac:dyDescent="0.3">
      <c r="A49" s="110" t="s">
        <v>349</v>
      </c>
      <c r="B49" s="1" t="s">
        <v>2145</v>
      </c>
      <c r="C49" s="1" t="s">
        <v>350</v>
      </c>
      <c r="D49" s="1" t="s">
        <v>351</v>
      </c>
      <c r="E49" s="15" t="s">
        <v>448</v>
      </c>
      <c r="F49" s="1" t="s">
        <v>2130</v>
      </c>
      <c r="G49" s="1" t="s">
        <v>9078</v>
      </c>
      <c r="H49" s="39">
        <f>D65</f>
        <v>0.78300000000000003</v>
      </c>
      <c r="I49" s="39" t="s">
        <v>9079</v>
      </c>
      <c r="J49" s="39">
        <f>D73</f>
        <v>0.86</v>
      </c>
      <c r="K49" t="s">
        <v>8635</v>
      </c>
      <c r="L49" s="111" t="s">
        <v>70</v>
      </c>
      <c r="M49" s="1"/>
      <c r="N49" s="39">
        <f>(VLOOKUP(L49,FCR_table,13,FALSE)/H49)*J49</f>
        <v>4.9879999999999995</v>
      </c>
      <c r="O49" s="39"/>
      <c r="Q49" s="1"/>
    </row>
    <row r="50" spans="1:30" x14ac:dyDescent="0.3">
      <c r="A50" s="110" t="s">
        <v>470</v>
      </c>
      <c r="B50" s="1" t="s">
        <v>2155</v>
      </c>
      <c r="C50" s="1" t="s">
        <v>471</v>
      </c>
      <c r="D50" s="1" t="s">
        <v>472</v>
      </c>
      <c r="E50" s="15" t="s">
        <v>448</v>
      </c>
      <c r="F50" s="1" t="s">
        <v>2130</v>
      </c>
      <c r="G50" s="1" t="s">
        <v>9078</v>
      </c>
      <c r="H50" s="39">
        <f>B67</f>
        <v>0.10100000000000001</v>
      </c>
      <c r="I50" s="39" t="s">
        <v>9087</v>
      </c>
      <c r="J50" s="39">
        <f>B75</f>
        <v>0.05</v>
      </c>
      <c r="K50" t="s">
        <v>8635</v>
      </c>
      <c r="L50" s="111" t="s">
        <v>67</v>
      </c>
      <c r="M50" s="1"/>
      <c r="N50" s="39">
        <f>(VLOOKUP(L50,FCR_table,13,FALSE)/H50)*J50</f>
        <v>13.052970297029702</v>
      </c>
      <c r="O50" s="39"/>
    </row>
    <row r="51" spans="1:30" x14ac:dyDescent="0.3">
      <c r="A51" s="110" t="s">
        <v>474</v>
      </c>
      <c r="B51" s="1" t="s">
        <v>2155</v>
      </c>
      <c r="C51" s="1" t="s">
        <v>475</v>
      </c>
      <c r="D51" s="1" t="s">
        <v>476</v>
      </c>
      <c r="E51" s="15" t="s">
        <v>448</v>
      </c>
      <c r="F51" s="1" t="s">
        <v>2130</v>
      </c>
      <c r="G51" s="1" t="s">
        <v>9078</v>
      </c>
      <c r="H51" s="39">
        <f>C67</f>
        <v>0.06</v>
      </c>
      <c r="I51" s="39" t="s">
        <v>9088</v>
      </c>
      <c r="J51" s="39">
        <f>C75</f>
        <v>0.08</v>
      </c>
      <c r="K51" t="s">
        <v>8635</v>
      </c>
      <c r="L51" s="111" t="s">
        <v>73</v>
      </c>
      <c r="M51" s="1"/>
      <c r="N51" s="39">
        <f>(VLOOKUP(L51,FCR_table,13,FALSE)/H51)*J51</f>
        <v>23.153333333333332</v>
      </c>
      <c r="O51" s="39"/>
    </row>
    <row r="52" spans="1:30" x14ac:dyDescent="0.3">
      <c r="A52" s="110" t="s">
        <v>482</v>
      </c>
      <c r="B52" s="1" t="s">
        <v>2155</v>
      </c>
      <c r="C52" s="1" t="s">
        <v>483</v>
      </c>
      <c r="D52" s="1" t="s">
        <v>484</v>
      </c>
      <c r="E52" s="15" t="s">
        <v>448</v>
      </c>
      <c r="F52" s="1" t="s">
        <v>2130</v>
      </c>
      <c r="G52" s="1" t="s">
        <v>9078</v>
      </c>
      <c r="H52" s="39">
        <f>H107</f>
        <v>0.57099999999999995</v>
      </c>
      <c r="I52" s="39" t="s">
        <v>9089</v>
      </c>
      <c r="J52" s="39">
        <v>1</v>
      </c>
      <c r="K52" t="s">
        <v>8635</v>
      </c>
      <c r="L52" s="111" t="s">
        <v>470</v>
      </c>
      <c r="M52" s="1"/>
      <c r="N52" s="39">
        <f>(N50/H52)*J52</f>
        <v>22.859842901978464</v>
      </c>
      <c r="O52" s="39"/>
    </row>
    <row r="53" spans="1:30" x14ac:dyDescent="0.3">
      <c r="A53" s="110" t="s">
        <v>486</v>
      </c>
      <c r="B53" s="1" t="s">
        <v>2155</v>
      </c>
      <c r="C53" s="1" t="s">
        <v>487</v>
      </c>
      <c r="D53" s="1" t="s">
        <v>488</v>
      </c>
      <c r="E53" s="15" t="s">
        <v>448</v>
      </c>
      <c r="F53" s="1" t="s">
        <v>2130</v>
      </c>
      <c r="G53" s="1" t="s">
        <v>9078</v>
      </c>
      <c r="H53" s="39">
        <f>H107</f>
        <v>0.57099999999999995</v>
      </c>
      <c r="I53" s="39" t="s">
        <v>9089</v>
      </c>
      <c r="J53" s="39">
        <v>1</v>
      </c>
      <c r="K53" t="s">
        <v>8635</v>
      </c>
      <c r="L53" s="111" t="s">
        <v>474</v>
      </c>
      <c r="M53" s="1"/>
      <c r="N53" s="39">
        <f>(N50/H53)*J53</f>
        <v>22.859842901978464</v>
      </c>
      <c r="O53" s="39"/>
    </row>
    <row r="54" spans="1:30" x14ac:dyDescent="0.3">
      <c r="A54" s="110" t="s">
        <v>752</v>
      </c>
      <c r="B54" s="1" t="s">
        <v>2163</v>
      </c>
      <c r="C54" s="1" t="s">
        <v>753</v>
      </c>
      <c r="D54" s="1" t="s">
        <v>754</v>
      </c>
      <c r="E54" s="15" t="s">
        <v>448</v>
      </c>
      <c r="F54" s="1" t="s">
        <v>2130</v>
      </c>
      <c r="G54" s="1" t="s">
        <v>9078</v>
      </c>
      <c r="H54" s="39">
        <v>1</v>
      </c>
      <c r="I54" s="39"/>
      <c r="J54" s="39">
        <v>1</v>
      </c>
      <c r="K54" s="39"/>
      <c r="L54" s="111" t="s">
        <v>474</v>
      </c>
      <c r="M54" s="1"/>
      <c r="N54" s="39">
        <f>(N51/H54)*J54</f>
        <v>23.153333333333332</v>
      </c>
      <c r="O54" t="s">
        <v>9090</v>
      </c>
    </row>
    <row r="55" spans="1:30" x14ac:dyDescent="0.3">
      <c r="A55" s="110" t="s">
        <v>768</v>
      </c>
      <c r="B55" s="1" t="s">
        <v>2163</v>
      </c>
      <c r="C55" s="1" t="s">
        <v>769</v>
      </c>
      <c r="D55" s="1" t="s">
        <v>770</v>
      </c>
      <c r="E55" s="15" t="s">
        <v>448</v>
      </c>
      <c r="F55" s="1" t="s">
        <v>2130</v>
      </c>
      <c r="G55" s="1" t="s">
        <v>9078</v>
      </c>
      <c r="H55" s="39">
        <f>H110</f>
        <v>0.88495575221238942</v>
      </c>
      <c r="I55" s="39" t="s">
        <v>9091</v>
      </c>
      <c r="J55" s="39">
        <v>1</v>
      </c>
      <c r="K55" t="s">
        <v>8635</v>
      </c>
      <c r="L55" s="111" t="s">
        <v>752</v>
      </c>
      <c r="M55" s="1"/>
      <c r="N55" s="39">
        <f>(N54/H55)*J55</f>
        <v>26.163266666666665</v>
      </c>
      <c r="O55" s="39"/>
      <c r="P55" s="1"/>
    </row>
    <row r="56" spans="1:30" x14ac:dyDescent="0.3">
      <c r="A56" s="110" t="s">
        <v>494</v>
      </c>
      <c r="B56" s="1" t="s">
        <v>2155</v>
      </c>
      <c r="C56" t="s">
        <v>495</v>
      </c>
      <c r="D56" t="s">
        <v>496</v>
      </c>
      <c r="E56" s="15" t="s">
        <v>448</v>
      </c>
      <c r="F56" s="1" t="s">
        <v>2130</v>
      </c>
      <c r="G56" s="1" t="s">
        <v>9078</v>
      </c>
      <c r="H56" s="39">
        <f>H108</f>
        <v>0.2</v>
      </c>
      <c r="I56" s="39" t="s">
        <v>9089</v>
      </c>
      <c r="J56" s="39">
        <v>1</v>
      </c>
      <c r="K56" t="s">
        <v>8635</v>
      </c>
      <c r="L56" s="111" t="s">
        <v>470</v>
      </c>
      <c r="M56" s="1"/>
      <c r="N56" s="39">
        <f>(N50/H56)*J56</f>
        <v>65.264851485148512</v>
      </c>
      <c r="O56" s="39"/>
    </row>
    <row r="57" spans="1:30" ht="15" thickBot="1" x14ac:dyDescent="0.35">
      <c r="A57" s="113" t="s">
        <v>498</v>
      </c>
      <c r="B57" s="114" t="s">
        <v>2155</v>
      </c>
      <c r="C57" s="115" t="s">
        <v>499</v>
      </c>
      <c r="D57" s="115" t="s">
        <v>500</v>
      </c>
      <c r="E57" s="116" t="s">
        <v>448</v>
      </c>
      <c r="F57" s="114" t="s">
        <v>2130</v>
      </c>
      <c r="G57" s="114" t="s">
        <v>9078</v>
      </c>
      <c r="H57" s="117">
        <f>H108</f>
        <v>0.2</v>
      </c>
      <c r="I57" s="117" t="s">
        <v>9089</v>
      </c>
      <c r="J57" s="117">
        <v>1</v>
      </c>
      <c r="K57" s="115" t="s">
        <v>8635</v>
      </c>
      <c r="L57" s="118" t="s">
        <v>474</v>
      </c>
      <c r="M57" s="1"/>
      <c r="N57" s="39">
        <f>(N51/H57)*J57</f>
        <v>115.76666666666665</v>
      </c>
      <c r="O57" s="39"/>
    </row>
    <row r="58" spans="1:30" x14ac:dyDescent="0.3">
      <c r="A58" s="24"/>
    </row>
    <row r="59" spans="1:30" x14ac:dyDescent="0.3">
      <c r="A59" s="101" t="s">
        <v>9092</v>
      </c>
      <c r="B59" s="100"/>
      <c r="C59" s="100"/>
      <c r="D59" s="100"/>
      <c r="E59" s="100"/>
      <c r="F59" s="100"/>
      <c r="G59" s="100"/>
      <c r="H59" s="100"/>
      <c r="I59" s="100"/>
      <c r="J59" s="100"/>
      <c r="K59" s="100"/>
      <c r="L59" s="100"/>
    </row>
    <row r="60" spans="1:30" x14ac:dyDescent="0.3">
      <c r="A60" s="100"/>
      <c r="B60" s="100" t="s">
        <v>9093</v>
      </c>
      <c r="C60" s="100"/>
      <c r="D60" s="100"/>
      <c r="E60" s="100"/>
      <c r="F60" s="100"/>
      <c r="G60" s="100"/>
      <c r="H60" s="100"/>
      <c r="I60" s="100"/>
      <c r="J60" s="100"/>
      <c r="K60" s="100"/>
      <c r="L60" s="100"/>
    </row>
    <row r="62" spans="1:30" x14ac:dyDescent="0.3">
      <c r="A62" t="s">
        <v>9094</v>
      </c>
    </row>
    <row r="63" spans="1:30" x14ac:dyDescent="0.3">
      <c r="AC63" s="119"/>
      <c r="AD63" s="119"/>
    </row>
    <row r="64" spans="1:30" x14ac:dyDescent="0.3">
      <c r="A64" s="198"/>
      <c r="B64" s="198" t="s">
        <v>9095</v>
      </c>
      <c r="C64" s="198" t="s">
        <v>9096</v>
      </c>
      <c r="D64" s="198" t="s">
        <v>9097</v>
      </c>
      <c r="E64" s="198" t="s">
        <v>9098</v>
      </c>
      <c r="F64" s="41" t="s">
        <v>9099</v>
      </c>
    </row>
    <row r="65" spans="1:39" x14ac:dyDescent="0.3">
      <c r="A65" s="25" t="s">
        <v>9100</v>
      </c>
      <c r="B65" s="26">
        <v>0.56100000000000005</v>
      </c>
      <c r="C65" s="26">
        <v>0.57499999999999996</v>
      </c>
      <c r="D65" s="27">
        <v>0.78300000000000003</v>
      </c>
      <c r="E65" s="26">
        <v>0.70099999999999996</v>
      </c>
      <c r="F65" s="42">
        <v>0.59299999999999997</v>
      </c>
      <c r="H65">
        <f>248/478</f>
        <v>0.51882845188284521</v>
      </c>
    </row>
    <row r="66" spans="1:39" x14ac:dyDescent="0.3">
      <c r="A66" s="25" t="s">
        <v>9101</v>
      </c>
      <c r="B66" s="26">
        <v>0.04</v>
      </c>
      <c r="C66" s="26">
        <v>6.0999999999999999E-2</v>
      </c>
      <c r="D66" s="27">
        <v>0.06</v>
      </c>
      <c r="E66" s="26">
        <v>0.02</v>
      </c>
      <c r="H66">
        <f>60.8/478</f>
        <v>0.12719665271966527</v>
      </c>
    </row>
    <row r="67" spans="1:39" x14ac:dyDescent="0.3">
      <c r="A67" s="28" t="s">
        <v>9102</v>
      </c>
      <c r="B67" s="29">
        <v>0.10100000000000001</v>
      </c>
      <c r="C67" s="29">
        <v>0.06</v>
      </c>
      <c r="D67" s="30"/>
      <c r="E67" s="29"/>
      <c r="H67">
        <f>35.7/478</f>
        <v>7.4686192468619253E-2</v>
      </c>
    </row>
    <row r="68" spans="1:39" x14ac:dyDescent="0.3">
      <c r="A68" s="28" t="s">
        <v>9103</v>
      </c>
      <c r="B68" s="29">
        <v>0.123</v>
      </c>
      <c r="C68" s="29"/>
      <c r="D68" s="30">
        <v>0.14000000000000001</v>
      </c>
      <c r="E68" s="29"/>
      <c r="H68">
        <f>20/478</f>
        <v>4.1841004184100417E-2</v>
      </c>
    </row>
    <row r="69" spans="1:39" x14ac:dyDescent="0.3">
      <c r="A69" s="28" t="s">
        <v>8699</v>
      </c>
      <c r="B69" s="29"/>
      <c r="C69" s="29">
        <v>0.26</v>
      </c>
      <c r="D69" s="30"/>
      <c r="E69" s="29">
        <v>0.27</v>
      </c>
    </row>
    <row r="70" spans="1:39" x14ac:dyDescent="0.3">
      <c r="A70" s="31" t="s">
        <v>9104</v>
      </c>
      <c r="B70" s="32">
        <v>8.7999999999999995E-2</v>
      </c>
      <c r="C70" s="32"/>
      <c r="D70" s="33"/>
      <c r="E70" s="32"/>
      <c r="L70" t="s">
        <v>9105</v>
      </c>
    </row>
    <row r="71" spans="1:39" x14ac:dyDescent="0.3">
      <c r="A71" s="34" t="s">
        <v>9106</v>
      </c>
      <c r="B71" s="35">
        <v>8.6999999999999994E-2</v>
      </c>
      <c r="C71" s="35">
        <v>0.03</v>
      </c>
      <c r="D71" s="36">
        <v>0.02</v>
      </c>
      <c r="E71" s="35">
        <v>0.01</v>
      </c>
    </row>
    <row r="72" spans="1:39" x14ac:dyDescent="0.3">
      <c r="A72" s="288" t="s">
        <v>9107</v>
      </c>
      <c r="B72" s="288"/>
      <c r="C72" s="288"/>
      <c r="D72" s="288"/>
      <c r="E72" s="288"/>
    </row>
    <row r="73" spans="1:39" x14ac:dyDescent="0.3">
      <c r="A73" s="46" t="s">
        <v>9100</v>
      </c>
      <c r="B73" s="47">
        <v>0.83</v>
      </c>
      <c r="C73" s="47">
        <v>0.89</v>
      </c>
      <c r="D73" s="48">
        <v>0.86</v>
      </c>
      <c r="E73" s="47"/>
      <c r="G73" t="s">
        <v>9108</v>
      </c>
      <c r="H73" t="s">
        <v>9109</v>
      </c>
      <c r="AD73" t="s">
        <v>9110</v>
      </c>
      <c r="AM73" t="s">
        <v>9111</v>
      </c>
    </row>
    <row r="74" spans="1:39" x14ac:dyDescent="0.3">
      <c r="A74" t="s">
        <v>9112</v>
      </c>
      <c r="B74" s="47">
        <v>0.1</v>
      </c>
      <c r="C74" s="47">
        <v>0.06</v>
      </c>
      <c r="D74" s="48">
        <v>0.01</v>
      </c>
      <c r="E74" s="47"/>
      <c r="G74" t="s">
        <v>9113</v>
      </c>
      <c r="AD74" t="s">
        <v>9114</v>
      </c>
      <c r="AM74" t="s">
        <v>9115</v>
      </c>
    </row>
    <row r="75" spans="1:39" x14ac:dyDescent="0.3">
      <c r="A75" s="46" t="s">
        <v>9102</v>
      </c>
      <c r="B75" s="47">
        <v>0.05</v>
      </c>
      <c r="C75" s="47">
        <v>0.08</v>
      </c>
      <c r="D75" s="48">
        <v>0.1</v>
      </c>
      <c r="E75" s="47"/>
    </row>
    <row r="77" spans="1:39" x14ac:dyDescent="0.3">
      <c r="AM77" t="s">
        <v>9116</v>
      </c>
    </row>
    <row r="78" spans="1:39" x14ac:dyDescent="0.3">
      <c r="A78" t="s">
        <v>9117</v>
      </c>
    </row>
    <row r="80" spans="1:39" s="38" customFormat="1" ht="43.2" x14ac:dyDescent="0.3">
      <c r="A80" s="38" t="s">
        <v>9118</v>
      </c>
      <c r="B80" s="38" t="s">
        <v>9119</v>
      </c>
      <c r="C80" s="38" t="s">
        <v>9120</v>
      </c>
    </row>
    <row r="81" spans="1:4" x14ac:dyDescent="0.3">
      <c r="A81" t="s">
        <v>9121</v>
      </c>
      <c r="B81">
        <v>3.6</v>
      </c>
      <c r="C81" s="37">
        <v>0</v>
      </c>
      <c r="D81" t="s">
        <v>9122</v>
      </c>
    </row>
    <row r="82" spans="1:4" x14ac:dyDescent="0.3">
      <c r="A82" t="s">
        <v>9123</v>
      </c>
      <c r="B82">
        <v>2</v>
      </c>
      <c r="C82" s="37">
        <v>0</v>
      </c>
      <c r="D82" t="s">
        <v>9122</v>
      </c>
    </row>
    <row r="83" spans="1:4" x14ac:dyDescent="0.3">
      <c r="A83" t="s">
        <v>9124</v>
      </c>
      <c r="B83">
        <v>1.1000000000000001</v>
      </c>
      <c r="C83" s="37">
        <v>0.75</v>
      </c>
      <c r="D83" t="s">
        <v>9122</v>
      </c>
    </row>
    <row r="84" spans="1:4" x14ac:dyDescent="0.3">
      <c r="A84" t="s">
        <v>9125</v>
      </c>
      <c r="B84">
        <v>18.5</v>
      </c>
      <c r="C84" s="37">
        <v>0.75</v>
      </c>
      <c r="D84" t="s">
        <v>9122</v>
      </c>
    </row>
    <row r="85" spans="1:4" x14ac:dyDescent="0.3">
      <c r="A85" t="s">
        <v>9126</v>
      </c>
      <c r="B85">
        <v>2.2000000000000002</v>
      </c>
      <c r="C85" s="37">
        <v>0</v>
      </c>
      <c r="D85" t="s">
        <v>9122</v>
      </c>
    </row>
    <row r="86" spans="1:4" x14ac:dyDescent="0.3">
      <c r="A86" t="s">
        <v>9127</v>
      </c>
      <c r="B86">
        <v>31.7</v>
      </c>
      <c r="C86" s="37">
        <v>0.9</v>
      </c>
      <c r="D86" t="s">
        <v>9122</v>
      </c>
    </row>
    <row r="87" spans="1:4" x14ac:dyDescent="0.3">
      <c r="A87" t="s">
        <v>9128</v>
      </c>
      <c r="B87" s="43"/>
    </row>
    <row r="88" spans="1:4" x14ac:dyDescent="0.3">
      <c r="A88" t="s">
        <v>9129</v>
      </c>
      <c r="B88">
        <v>59</v>
      </c>
      <c r="D88" t="s">
        <v>9130</v>
      </c>
    </row>
    <row r="89" spans="1:4" x14ac:dyDescent="0.3">
      <c r="A89" t="s">
        <v>9131</v>
      </c>
      <c r="B89">
        <v>53</v>
      </c>
      <c r="D89" t="s">
        <v>9130</v>
      </c>
    </row>
    <row r="90" spans="1:4" x14ac:dyDescent="0.3">
      <c r="A90" t="s">
        <v>9132</v>
      </c>
    </row>
    <row r="92" spans="1:4" x14ac:dyDescent="0.3">
      <c r="A92" t="s">
        <v>9133</v>
      </c>
    </row>
    <row r="94" spans="1:4" x14ac:dyDescent="0.3">
      <c r="A94" t="s">
        <v>9134</v>
      </c>
    </row>
    <row r="96" spans="1:4" ht="43.2" x14ac:dyDescent="0.3">
      <c r="A96" t="s">
        <v>9135</v>
      </c>
      <c r="B96" s="38" t="s">
        <v>9136</v>
      </c>
      <c r="C96" s="59" t="s">
        <v>9137</v>
      </c>
      <c r="D96" s="49"/>
    </row>
    <row r="97" spans="1:30" x14ac:dyDescent="0.3">
      <c r="A97" t="s">
        <v>9138</v>
      </c>
      <c r="B97" s="40">
        <f>B81</f>
        <v>3.6</v>
      </c>
      <c r="C97" s="60">
        <f>B97*D65</f>
        <v>2.8188</v>
      </c>
      <c r="D97" s="50"/>
    </row>
    <row r="98" spans="1:30" x14ac:dyDescent="0.3">
      <c r="A98" t="s">
        <v>9139</v>
      </c>
      <c r="B98" s="40">
        <f>B82</f>
        <v>2</v>
      </c>
      <c r="C98" s="60">
        <f>B98*E65</f>
        <v>1.4019999999999999</v>
      </c>
      <c r="D98" s="50"/>
    </row>
    <row r="99" spans="1:30" x14ac:dyDescent="0.3">
      <c r="A99" t="s">
        <v>9140</v>
      </c>
      <c r="B99" s="40">
        <v>28</v>
      </c>
      <c r="C99" s="60">
        <f>B99*B65</f>
        <v>15.708000000000002</v>
      </c>
      <c r="D99" s="84" t="s">
        <v>9141</v>
      </c>
    </row>
    <row r="100" spans="1:30" x14ac:dyDescent="0.3">
      <c r="A100" t="s">
        <v>9142</v>
      </c>
      <c r="B100" s="40">
        <f>B86</f>
        <v>31.7</v>
      </c>
      <c r="C100" s="60">
        <f>B100*C65</f>
        <v>18.227499999999999</v>
      </c>
      <c r="D100" s="50"/>
    </row>
    <row r="101" spans="1:30" x14ac:dyDescent="0.3">
      <c r="A101" t="s">
        <v>9128</v>
      </c>
      <c r="B101" s="71">
        <f>C101/F65</f>
        <v>12.203780953226236</v>
      </c>
      <c r="C101" s="72">
        <f>J208</f>
        <v>7.2368421052631575</v>
      </c>
      <c r="D101" t="s">
        <v>9143</v>
      </c>
    </row>
    <row r="103" spans="1:30" x14ac:dyDescent="0.3">
      <c r="A103" t="s">
        <v>9144</v>
      </c>
    </row>
    <row r="104" spans="1:30" x14ac:dyDescent="0.3">
      <c r="A104" t="s">
        <v>9145</v>
      </c>
    </row>
    <row r="106" spans="1:30" x14ac:dyDescent="0.3">
      <c r="A106" t="s">
        <v>9146</v>
      </c>
      <c r="AD106" s="105" t="s">
        <v>9147</v>
      </c>
    </row>
    <row r="107" spans="1:30" x14ac:dyDescent="0.3">
      <c r="G107" t="s">
        <v>9148</v>
      </c>
      <c r="H107" s="39">
        <f>571/1000</f>
        <v>0.57099999999999995</v>
      </c>
      <c r="I107" s="39"/>
      <c r="J107" s="39"/>
      <c r="K107" s="39"/>
    </row>
    <row r="108" spans="1:30" x14ac:dyDescent="0.3">
      <c r="G108" t="s">
        <v>9149</v>
      </c>
      <c r="H108">
        <f>200/1000</f>
        <v>0.2</v>
      </c>
    </row>
    <row r="110" spans="1:30" x14ac:dyDescent="0.3">
      <c r="G110" t="s">
        <v>9150</v>
      </c>
      <c r="H110" s="39">
        <f>1/1.13</f>
        <v>0.88495575221238942</v>
      </c>
      <c r="I110" s="39"/>
      <c r="L110" t="s">
        <v>9151</v>
      </c>
    </row>
    <row r="201" spans="1:12" x14ac:dyDescent="0.3">
      <c r="A201" t="s">
        <v>9152</v>
      </c>
    </row>
    <row r="203" spans="1:12" ht="15" thickBot="1" x14ac:dyDescent="0.35">
      <c r="A203" t="s">
        <v>9153</v>
      </c>
      <c r="C203" s="20" t="s">
        <v>9154</v>
      </c>
    </row>
    <row r="204" spans="1:12" x14ac:dyDescent="0.3">
      <c r="H204" s="74"/>
      <c r="I204" s="75"/>
      <c r="J204" s="75"/>
      <c r="K204" s="75"/>
      <c r="L204" s="76"/>
    </row>
    <row r="205" spans="1:12" x14ac:dyDescent="0.3">
      <c r="H205" s="77" t="s">
        <v>9155</v>
      </c>
      <c r="I205" s="78"/>
      <c r="J205" s="85">
        <v>10</v>
      </c>
      <c r="K205" s="85"/>
      <c r="L205" s="79" t="s">
        <v>9156</v>
      </c>
    </row>
    <row r="206" spans="1:12" x14ac:dyDescent="0.3">
      <c r="H206" s="77" t="s">
        <v>9157</v>
      </c>
      <c r="I206" s="78"/>
      <c r="J206" s="78">
        <f>30*11</f>
        <v>330</v>
      </c>
      <c r="K206" s="78"/>
      <c r="L206" s="79"/>
    </row>
    <row r="207" spans="1:12" x14ac:dyDescent="0.3">
      <c r="H207" s="77" t="s">
        <v>9158</v>
      </c>
      <c r="I207" s="78"/>
      <c r="J207" s="78">
        <v>456</v>
      </c>
      <c r="K207" s="78"/>
      <c r="L207" s="79" t="s">
        <v>9159</v>
      </c>
    </row>
    <row r="208" spans="1:12" x14ac:dyDescent="0.3">
      <c r="H208" s="77" t="s">
        <v>9160</v>
      </c>
      <c r="I208" s="78"/>
      <c r="J208" s="80">
        <f>J205*J206/J207</f>
        <v>7.2368421052631575</v>
      </c>
      <c r="K208" s="80"/>
      <c r="L208" s="79" t="s">
        <v>9161</v>
      </c>
    </row>
    <row r="209" spans="8:12" x14ac:dyDescent="0.3">
      <c r="H209" s="77"/>
      <c r="I209" s="78"/>
      <c r="J209" s="78"/>
      <c r="K209" s="78"/>
      <c r="L209" s="79"/>
    </row>
    <row r="210" spans="8:12" x14ac:dyDescent="0.3">
      <c r="H210" s="77" t="s">
        <v>9162</v>
      </c>
      <c r="I210" s="78"/>
      <c r="J210" s="81">
        <v>0.35</v>
      </c>
      <c r="K210" s="81"/>
      <c r="L210" s="79"/>
    </row>
    <row r="211" spans="8:12" x14ac:dyDescent="0.3">
      <c r="H211" s="77" t="s">
        <v>9163</v>
      </c>
      <c r="I211" s="78"/>
      <c r="J211" s="81">
        <v>0.65</v>
      </c>
      <c r="K211" s="81"/>
      <c r="L211" s="79"/>
    </row>
    <row r="212" spans="8:12" x14ac:dyDescent="0.3">
      <c r="H212" s="77"/>
      <c r="I212" s="78"/>
      <c r="J212" s="78"/>
      <c r="K212" s="78"/>
      <c r="L212" s="79"/>
    </row>
    <row r="213" spans="8:12" x14ac:dyDescent="0.3">
      <c r="H213" s="77" t="s">
        <v>9164</v>
      </c>
      <c r="I213" s="78"/>
      <c r="J213" s="86">
        <f>$J$208*J210</f>
        <v>2.5328947368421049</v>
      </c>
      <c r="K213" s="86"/>
      <c r="L213" s="79" t="s">
        <v>9161</v>
      </c>
    </row>
    <row r="214" spans="8:12" x14ac:dyDescent="0.3">
      <c r="H214" s="77" t="s">
        <v>9165</v>
      </c>
      <c r="I214" s="78"/>
      <c r="J214" s="86">
        <f t="shared" ref="J214" si="3">$J$208*J211</f>
        <v>4.7039473684210522</v>
      </c>
      <c r="K214" s="86"/>
      <c r="L214" s="79" t="s">
        <v>9161</v>
      </c>
    </row>
    <row r="215" spans="8:12" x14ac:dyDescent="0.3">
      <c r="H215" s="77"/>
      <c r="I215" s="78"/>
      <c r="J215" s="86"/>
      <c r="K215" s="86"/>
      <c r="L215" s="79"/>
    </row>
    <row r="216" spans="8:12" x14ac:dyDescent="0.3">
      <c r="H216" s="77" t="s">
        <v>9164</v>
      </c>
      <c r="I216" s="78"/>
      <c r="J216" s="86">
        <f>J213/0.89</f>
        <v>2.8459491425192187</v>
      </c>
      <c r="K216" s="86"/>
      <c r="L216" s="79" t="s">
        <v>9166</v>
      </c>
    </row>
    <row r="217" spans="8:12" ht="15" thickBot="1" x14ac:dyDescent="0.35">
      <c r="H217" s="82" t="s">
        <v>9165</v>
      </c>
      <c r="I217" s="102"/>
      <c r="J217" s="87">
        <f>J214/0.8</f>
        <v>5.879934210526315</v>
      </c>
      <c r="K217" s="87"/>
      <c r="L217" s="83" t="s">
        <v>9166</v>
      </c>
    </row>
    <row r="231" spans="1:12" ht="15" thickBot="1" x14ac:dyDescent="0.35"/>
    <row r="232" spans="1:12" ht="15" thickBot="1" x14ac:dyDescent="0.35">
      <c r="L232" s="73"/>
    </row>
    <row r="233" spans="1:12" x14ac:dyDescent="0.3">
      <c r="A233" t="s">
        <v>9167</v>
      </c>
      <c r="C233" t="s">
        <v>9168</v>
      </c>
    </row>
    <row r="235" spans="1:12" x14ac:dyDescent="0.3">
      <c r="A235" t="s">
        <v>9169</v>
      </c>
    </row>
    <row r="255" ht="21.6" customHeight="1" x14ac:dyDescent="0.3"/>
  </sheetData>
  <mergeCells count="3">
    <mergeCell ref="AA1:AD1"/>
    <mergeCell ref="H3:Z3"/>
    <mergeCell ref="A72:E72"/>
  </mergeCells>
  <hyperlinks>
    <hyperlink ref="C203" r:id="rId1"/>
  </hyperlinks>
  <pageMargins left="0.7" right="0.7" top="0.75" bottom="0.75" header="0.3" footer="0.3"/>
  <pageSetup orientation="portrait" r:id="rId2"/>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3"/>
  <sheetViews>
    <sheetView topLeftCell="D1" zoomScale="70" zoomScaleNormal="70" workbookViewId="0">
      <pane ySplit="3" topLeftCell="A4" activePane="bottomLeft" state="frozen"/>
      <selection activeCell="E21" sqref="E21"/>
      <selection pane="bottomLeft" activeCell="E21" sqref="E21"/>
    </sheetView>
  </sheetViews>
  <sheetFormatPr defaultRowHeight="14.4" x14ac:dyDescent="0.3"/>
  <cols>
    <col min="1" max="1" width="8.6640625" hidden="1" customWidth="1"/>
    <col min="2" max="2" width="0" hidden="1" customWidth="1"/>
    <col min="3" max="3" width="8.6640625" hidden="1" customWidth="1"/>
    <col min="4" max="4" width="15.5546875" bestFit="1" customWidth="1"/>
    <col min="6" max="6" width="13.6640625" customWidth="1"/>
    <col min="7" max="7" width="20.5546875" customWidth="1"/>
    <col min="8" max="8" width="81" customWidth="1"/>
  </cols>
  <sheetData>
    <row r="1" spans="1:9" ht="54.6" customHeight="1" x14ac:dyDescent="0.35">
      <c r="E1" s="10" t="s">
        <v>54</v>
      </c>
    </row>
    <row r="2" spans="1:9" ht="15" customHeight="1" x14ac:dyDescent="0.35">
      <c r="I2" s="13">
        <f>COUNTA(E5:E221,E223:E503)</f>
        <v>498</v>
      </c>
    </row>
    <row r="3" spans="1:9" ht="15.6" x14ac:dyDescent="0.3">
      <c r="A3" s="21" t="s">
        <v>55</v>
      </c>
      <c r="B3" s="21" t="s">
        <v>56</v>
      </c>
      <c r="C3" s="14" t="s">
        <v>57</v>
      </c>
      <c r="D3" s="14" t="s">
        <v>58</v>
      </c>
      <c r="E3" s="14" t="s">
        <v>57</v>
      </c>
      <c r="F3" s="21" t="s">
        <v>58</v>
      </c>
      <c r="G3" s="21" t="s">
        <v>59</v>
      </c>
      <c r="H3" s="21" t="s">
        <v>60</v>
      </c>
    </row>
    <row r="4" spans="1:9" s="62" customFormat="1" ht="18" x14ac:dyDescent="0.35">
      <c r="A4" s="259" t="s">
        <v>61</v>
      </c>
      <c r="B4" s="259"/>
      <c r="C4" s="259"/>
      <c r="D4" s="259"/>
      <c r="E4" s="259"/>
      <c r="F4" s="259"/>
      <c r="G4" s="259"/>
      <c r="H4" s="259"/>
    </row>
    <row r="5" spans="1:9" x14ac:dyDescent="0.3">
      <c r="A5">
        <v>152694</v>
      </c>
      <c r="B5">
        <v>3</v>
      </c>
      <c r="C5" s="1" t="s">
        <v>62</v>
      </c>
      <c r="D5" s="1" t="s">
        <v>63</v>
      </c>
      <c r="E5" s="1" t="s">
        <v>64</v>
      </c>
      <c r="F5">
        <v>1</v>
      </c>
      <c r="G5" t="s">
        <v>65</v>
      </c>
      <c r="H5" t="s">
        <v>65</v>
      </c>
    </row>
    <row r="6" spans="1:9" x14ac:dyDescent="0.3">
      <c r="A6">
        <v>152697</v>
      </c>
      <c r="B6">
        <v>3</v>
      </c>
      <c r="C6" s="1" t="s">
        <v>66</v>
      </c>
      <c r="D6" s="1" t="s">
        <v>63</v>
      </c>
      <c r="E6" s="1" t="s">
        <v>67</v>
      </c>
      <c r="F6">
        <v>1</v>
      </c>
      <c r="G6" t="s">
        <v>68</v>
      </c>
      <c r="H6" t="s">
        <v>68</v>
      </c>
    </row>
    <row r="7" spans="1:9" x14ac:dyDescent="0.3">
      <c r="A7">
        <v>152700</v>
      </c>
      <c r="B7">
        <v>3</v>
      </c>
      <c r="C7" s="1" t="s">
        <v>69</v>
      </c>
      <c r="D7" s="1" t="s">
        <v>63</v>
      </c>
      <c r="E7" s="1" t="s">
        <v>70</v>
      </c>
      <c r="F7">
        <v>1</v>
      </c>
      <c r="G7" t="s">
        <v>71</v>
      </c>
      <c r="H7" t="s">
        <v>71</v>
      </c>
    </row>
    <row r="8" spans="1:9" x14ac:dyDescent="0.3">
      <c r="A8">
        <v>152705</v>
      </c>
      <c r="B8">
        <v>3</v>
      </c>
      <c r="C8" s="1" t="s">
        <v>72</v>
      </c>
      <c r="D8" s="1" t="s">
        <v>63</v>
      </c>
      <c r="E8" s="1" t="s">
        <v>73</v>
      </c>
      <c r="F8">
        <v>1</v>
      </c>
      <c r="G8" t="s">
        <v>74</v>
      </c>
      <c r="H8" t="s">
        <v>74</v>
      </c>
    </row>
    <row r="9" spans="1:9" x14ac:dyDescent="0.3">
      <c r="A9">
        <v>152708</v>
      </c>
      <c r="B9">
        <v>3</v>
      </c>
      <c r="C9" s="1" t="s">
        <v>75</v>
      </c>
      <c r="D9" s="1" t="s">
        <v>63</v>
      </c>
      <c r="E9" s="1" t="s">
        <v>76</v>
      </c>
      <c r="F9">
        <v>1</v>
      </c>
      <c r="G9" t="s">
        <v>77</v>
      </c>
      <c r="H9" t="s">
        <v>78</v>
      </c>
    </row>
    <row r="10" spans="1:9" x14ac:dyDescent="0.3">
      <c r="A10">
        <v>152717</v>
      </c>
      <c r="B10">
        <v>3</v>
      </c>
      <c r="C10" s="1" t="s">
        <v>79</v>
      </c>
      <c r="D10" s="1" t="s">
        <v>63</v>
      </c>
      <c r="E10" s="1" t="s">
        <v>80</v>
      </c>
      <c r="F10">
        <v>1</v>
      </c>
      <c r="G10" t="s">
        <v>81</v>
      </c>
      <c r="H10" t="s">
        <v>82</v>
      </c>
    </row>
    <row r="11" spans="1:9" x14ac:dyDescent="0.3">
      <c r="A11">
        <v>152729</v>
      </c>
      <c r="B11">
        <v>3</v>
      </c>
      <c r="C11" s="1" t="s">
        <v>83</v>
      </c>
      <c r="D11" s="1" t="s">
        <v>84</v>
      </c>
      <c r="E11" s="1" t="s">
        <v>85</v>
      </c>
      <c r="F11">
        <v>2</v>
      </c>
      <c r="G11" t="s">
        <v>86</v>
      </c>
      <c r="H11" t="s">
        <v>86</v>
      </c>
    </row>
    <row r="12" spans="1:9" x14ac:dyDescent="0.3">
      <c r="A12">
        <v>152733</v>
      </c>
      <c r="B12">
        <v>3</v>
      </c>
      <c r="C12" s="1" t="s">
        <v>87</v>
      </c>
      <c r="D12" s="1" t="s">
        <v>84</v>
      </c>
      <c r="E12" s="1" t="s">
        <v>88</v>
      </c>
      <c r="F12">
        <v>2</v>
      </c>
      <c r="G12" t="s">
        <v>89</v>
      </c>
      <c r="H12" t="s">
        <v>89</v>
      </c>
    </row>
    <row r="13" spans="1:9" x14ac:dyDescent="0.3">
      <c r="A13">
        <v>152737</v>
      </c>
      <c r="B13">
        <v>3</v>
      </c>
      <c r="C13" s="1" t="s">
        <v>90</v>
      </c>
      <c r="D13" s="1" t="s">
        <v>84</v>
      </c>
      <c r="E13" s="1" t="s">
        <v>91</v>
      </c>
      <c r="F13">
        <v>2</v>
      </c>
      <c r="G13" t="s">
        <v>92</v>
      </c>
      <c r="H13" t="s">
        <v>92</v>
      </c>
    </row>
    <row r="14" spans="1:9" x14ac:dyDescent="0.3">
      <c r="A14">
        <v>152746</v>
      </c>
      <c r="B14">
        <v>3</v>
      </c>
      <c r="C14" s="1" t="s">
        <v>93</v>
      </c>
      <c r="D14" s="1" t="s">
        <v>84</v>
      </c>
      <c r="E14" s="1" t="s">
        <v>94</v>
      </c>
      <c r="F14">
        <v>2</v>
      </c>
      <c r="G14" t="s">
        <v>95</v>
      </c>
      <c r="H14" t="s">
        <v>95</v>
      </c>
    </row>
    <row r="15" spans="1:9" x14ac:dyDescent="0.3">
      <c r="A15">
        <v>152758</v>
      </c>
      <c r="B15">
        <v>3</v>
      </c>
      <c r="C15" s="1" t="s">
        <v>96</v>
      </c>
      <c r="D15" s="1" t="s">
        <v>84</v>
      </c>
      <c r="E15" s="1" t="s">
        <v>97</v>
      </c>
      <c r="F15">
        <v>2</v>
      </c>
      <c r="G15" t="s">
        <v>98</v>
      </c>
      <c r="H15" t="s">
        <v>98</v>
      </c>
    </row>
    <row r="16" spans="1:9" x14ac:dyDescent="0.3">
      <c r="A16">
        <v>152771</v>
      </c>
      <c r="B16">
        <v>3</v>
      </c>
      <c r="C16" s="1" t="s">
        <v>99</v>
      </c>
      <c r="D16" s="1" t="s">
        <v>84</v>
      </c>
      <c r="E16" s="1" t="s">
        <v>100</v>
      </c>
      <c r="F16">
        <v>2</v>
      </c>
      <c r="G16" t="s">
        <v>101</v>
      </c>
      <c r="H16" t="s">
        <v>102</v>
      </c>
    </row>
    <row r="17" spans="1:8" x14ac:dyDescent="0.3">
      <c r="A17">
        <v>152788</v>
      </c>
      <c r="B17">
        <v>3</v>
      </c>
      <c r="C17" s="1" t="s">
        <v>103</v>
      </c>
      <c r="D17" s="1" t="s">
        <v>84</v>
      </c>
      <c r="E17" s="1" t="s">
        <v>104</v>
      </c>
      <c r="F17">
        <v>2</v>
      </c>
      <c r="G17" t="s">
        <v>105</v>
      </c>
      <c r="H17" t="s">
        <v>106</v>
      </c>
    </row>
    <row r="18" spans="1:8" x14ac:dyDescent="0.3">
      <c r="A18">
        <v>152796</v>
      </c>
      <c r="B18">
        <v>3</v>
      </c>
      <c r="C18" s="1" t="s">
        <v>107</v>
      </c>
      <c r="D18" s="1" t="s">
        <v>84</v>
      </c>
      <c r="E18" s="1" t="s">
        <v>108</v>
      </c>
      <c r="F18">
        <v>2</v>
      </c>
      <c r="G18" t="s">
        <v>109</v>
      </c>
      <c r="H18" t="s">
        <v>110</v>
      </c>
    </row>
    <row r="19" spans="1:8" x14ac:dyDescent="0.3">
      <c r="A19">
        <v>152958</v>
      </c>
      <c r="B19">
        <v>3</v>
      </c>
      <c r="C19" s="1" t="s">
        <v>111</v>
      </c>
      <c r="D19" s="1" t="s">
        <v>112</v>
      </c>
      <c r="E19" s="1" t="s">
        <v>113</v>
      </c>
      <c r="F19">
        <v>4</v>
      </c>
      <c r="G19" t="s">
        <v>114</v>
      </c>
      <c r="H19" t="s">
        <v>114</v>
      </c>
    </row>
    <row r="20" spans="1:8" x14ac:dyDescent="0.3">
      <c r="A20">
        <v>152959</v>
      </c>
      <c r="B20">
        <v>3</v>
      </c>
      <c r="C20" s="1" t="s">
        <v>115</v>
      </c>
      <c r="D20" s="1" t="s">
        <v>112</v>
      </c>
      <c r="E20" s="1" t="s">
        <v>116</v>
      </c>
      <c r="F20">
        <v>4</v>
      </c>
      <c r="G20" t="s">
        <v>117</v>
      </c>
      <c r="H20" t="s">
        <v>117</v>
      </c>
    </row>
    <row r="21" spans="1:8" x14ac:dyDescent="0.3">
      <c r="A21">
        <v>153012</v>
      </c>
      <c r="B21">
        <v>3</v>
      </c>
      <c r="C21" s="1" t="s">
        <v>118</v>
      </c>
      <c r="D21" s="1" t="s">
        <v>119</v>
      </c>
      <c r="E21" s="1" t="s">
        <v>120</v>
      </c>
      <c r="F21">
        <v>7</v>
      </c>
      <c r="G21" t="s">
        <v>121</v>
      </c>
      <c r="H21" t="s">
        <v>121</v>
      </c>
    </row>
    <row r="22" spans="1:8" x14ac:dyDescent="0.3">
      <c r="A22">
        <v>153015</v>
      </c>
      <c r="B22">
        <v>3</v>
      </c>
      <c r="C22" s="1" t="s">
        <v>122</v>
      </c>
      <c r="D22" s="1" t="s">
        <v>119</v>
      </c>
      <c r="E22" s="1" t="s">
        <v>123</v>
      </c>
      <c r="F22">
        <v>7</v>
      </c>
      <c r="G22" t="s">
        <v>124</v>
      </c>
      <c r="H22" t="s">
        <v>124</v>
      </c>
    </row>
    <row r="23" spans="1:8" x14ac:dyDescent="0.3">
      <c r="A23">
        <v>153016</v>
      </c>
      <c r="B23">
        <v>3</v>
      </c>
      <c r="C23" s="1" t="s">
        <v>125</v>
      </c>
      <c r="D23" s="1" t="s">
        <v>119</v>
      </c>
      <c r="E23" s="1" t="s">
        <v>126</v>
      </c>
      <c r="F23">
        <v>7</v>
      </c>
      <c r="G23" t="s">
        <v>127</v>
      </c>
      <c r="H23" t="s">
        <v>127</v>
      </c>
    </row>
    <row r="24" spans="1:8" x14ac:dyDescent="0.3">
      <c r="A24">
        <v>153020</v>
      </c>
      <c r="B24">
        <v>3</v>
      </c>
      <c r="C24" s="1" t="s">
        <v>128</v>
      </c>
      <c r="D24" s="1" t="s">
        <v>119</v>
      </c>
      <c r="E24" s="1" t="s">
        <v>129</v>
      </c>
      <c r="F24">
        <v>7</v>
      </c>
      <c r="G24" t="s">
        <v>130</v>
      </c>
      <c r="H24" t="s">
        <v>130</v>
      </c>
    </row>
    <row r="25" spans="1:8" x14ac:dyDescent="0.3">
      <c r="A25">
        <v>153024</v>
      </c>
      <c r="B25">
        <v>3</v>
      </c>
      <c r="C25" s="1" t="s">
        <v>131</v>
      </c>
      <c r="D25" s="1" t="s">
        <v>119</v>
      </c>
      <c r="E25" s="1" t="s">
        <v>132</v>
      </c>
      <c r="F25">
        <v>7</v>
      </c>
      <c r="G25" t="s">
        <v>133</v>
      </c>
      <c r="H25" t="s">
        <v>134</v>
      </c>
    </row>
    <row r="26" spans="1:8" x14ac:dyDescent="0.3">
      <c r="A26">
        <v>153031</v>
      </c>
      <c r="B26">
        <v>3</v>
      </c>
      <c r="C26" s="1" t="s">
        <v>135</v>
      </c>
      <c r="D26" s="1" t="s">
        <v>119</v>
      </c>
      <c r="E26" s="1" t="s">
        <v>136</v>
      </c>
      <c r="F26">
        <v>7</v>
      </c>
      <c r="G26" t="s">
        <v>137</v>
      </c>
      <c r="H26" t="s">
        <v>137</v>
      </c>
    </row>
    <row r="27" spans="1:8" x14ac:dyDescent="0.3">
      <c r="A27">
        <v>153034</v>
      </c>
      <c r="B27">
        <v>3</v>
      </c>
      <c r="C27" s="1" t="s">
        <v>138</v>
      </c>
      <c r="D27" s="1" t="s">
        <v>119</v>
      </c>
      <c r="E27" s="1" t="s">
        <v>139</v>
      </c>
      <c r="F27">
        <v>7</v>
      </c>
      <c r="G27" t="s">
        <v>140</v>
      </c>
      <c r="H27" t="s">
        <v>140</v>
      </c>
    </row>
    <row r="28" spans="1:8" x14ac:dyDescent="0.3">
      <c r="A28">
        <v>153035</v>
      </c>
      <c r="B28">
        <v>3</v>
      </c>
      <c r="C28" s="1" t="s">
        <v>141</v>
      </c>
      <c r="D28" s="1" t="s">
        <v>119</v>
      </c>
      <c r="E28" s="1" t="s">
        <v>142</v>
      </c>
      <c r="F28">
        <v>7</v>
      </c>
      <c r="G28" t="s">
        <v>143</v>
      </c>
      <c r="H28" t="s">
        <v>143</v>
      </c>
    </row>
    <row r="29" spans="1:8" x14ac:dyDescent="0.3">
      <c r="A29">
        <v>153039</v>
      </c>
      <c r="B29">
        <v>3</v>
      </c>
      <c r="C29" s="1" t="s">
        <v>144</v>
      </c>
      <c r="D29" s="1" t="s">
        <v>119</v>
      </c>
      <c r="E29" s="1" t="s">
        <v>145</v>
      </c>
      <c r="F29">
        <v>7</v>
      </c>
      <c r="G29" t="s">
        <v>146</v>
      </c>
      <c r="H29" t="s">
        <v>147</v>
      </c>
    </row>
    <row r="30" spans="1:8" x14ac:dyDescent="0.3">
      <c r="A30">
        <v>153051</v>
      </c>
      <c r="B30">
        <v>3</v>
      </c>
      <c r="C30" s="1" t="s">
        <v>148</v>
      </c>
      <c r="D30" s="1" t="s">
        <v>119</v>
      </c>
      <c r="E30" s="1" t="s">
        <v>149</v>
      </c>
      <c r="F30">
        <v>7</v>
      </c>
      <c r="G30" t="s">
        <v>150</v>
      </c>
      <c r="H30" t="s">
        <v>151</v>
      </c>
    </row>
    <row r="31" spans="1:8" x14ac:dyDescent="0.3">
      <c r="A31">
        <v>153069</v>
      </c>
      <c r="B31">
        <v>3</v>
      </c>
      <c r="C31" s="1" t="s">
        <v>152</v>
      </c>
      <c r="D31" s="1" t="s">
        <v>119</v>
      </c>
      <c r="E31" s="1" t="s">
        <v>153</v>
      </c>
      <c r="F31">
        <v>7</v>
      </c>
      <c r="G31" t="s">
        <v>154</v>
      </c>
      <c r="H31" t="s">
        <v>154</v>
      </c>
    </row>
    <row r="32" spans="1:8" x14ac:dyDescent="0.3">
      <c r="A32">
        <v>153077</v>
      </c>
      <c r="B32">
        <v>3</v>
      </c>
      <c r="C32" s="1" t="s">
        <v>155</v>
      </c>
      <c r="D32" s="1" t="s">
        <v>119</v>
      </c>
      <c r="E32" s="1" t="s">
        <v>156</v>
      </c>
      <c r="F32">
        <v>7</v>
      </c>
      <c r="G32" t="s">
        <v>157</v>
      </c>
      <c r="H32" t="s">
        <v>157</v>
      </c>
    </row>
    <row r="33" spans="1:8" x14ac:dyDescent="0.3">
      <c r="A33">
        <v>153088</v>
      </c>
      <c r="B33">
        <v>3</v>
      </c>
      <c r="C33" s="1" t="s">
        <v>158</v>
      </c>
      <c r="D33" s="1" t="s">
        <v>119</v>
      </c>
      <c r="E33" s="1" t="s">
        <v>159</v>
      </c>
      <c r="F33">
        <v>7</v>
      </c>
      <c r="G33" t="s">
        <v>160</v>
      </c>
      <c r="H33" t="s">
        <v>161</v>
      </c>
    </row>
    <row r="34" spans="1:8" x14ac:dyDescent="0.3">
      <c r="A34">
        <v>153093</v>
      </c>
      <c r="B34">
        <v>3</v>
      </c>
      <c r="C34" s="1" t="s">
        <v>162</v>
      </c>
      <c r="D34" s="1" t="s">
        <v>163</v>
      </c>
      <c r="E34" s="1" t="s">
        <v>164</v>
      </c>
      <c r="F34">
        <v>8</v>
      </c>
      <c r="G34" t="s">
        <v>165</v>
      </c>
      <c r="H34" t="s">
        <v>165</v>
      </c>
    </row>
    <row r="35" spans="1:8" x14ac:dyDescent="0.3">
      <c r="A35">
        <v>153103</v>
      </c>
      <c r="B35">
        <v>3</v>
      </c>
      <c r="C35" s="1" t="s">
        <v>166</v>
      </c>
      <c r="D35" s="1" t="s">
        <v>163</v>
      </c>
      <c r="E35" s="1" t="s">
        <v>167</v>
      </c>
      <c r="F35">
        <v>8</v>
      </c>
      <c r="G35" t="s">
        <v>168</v>
      </c>
      <c r="H35" t="s">
        <v>169</v>
      </c>
    </row>
    <row r="36" spans="1:8" x14ac:dyDescent="0.3">
      <c r="A36">
        <v>153116</v>
      </c>
      <c r="B36">
        <v>3</v>
      </c>
      <c r="C36" s="1" t="s">
        <v>170</v>
      </c>
      <c r="D36" s="1" t="s">
        <v>163</v>
      </c>
      <c r="E36" s="1" t="s">
        <v>171</v>
      </c>
      <c r="F36">
        <v>8</v>
      </c>
      <c r="G36" t="s">
        <v>172</v>
      </c>
      <c r="H36" t="s">
        <v>173</v>
      </c>
    </row>
    <row r="37" spans="1:8" x14ac:dyDescent="0.3">
      <c r="A37">
        <v>153117</v>
      </c>
      <c r="B37">
        <v>3</v>
      </c>
      <c r="C37" s="1" t="s">
        <v>174</v>
      </c>
      <c r="D37" s="1" t="s">
        <v>163</v>
      </c>
      <c r="E37" s="1" t="s">
        <v>175</v>
      </c>
      <c r="F37">
        <v>8</v>
      </c>
      <c r="G37" t="s">
        <v>176</v>
      </c>
      <c r="H37" t="s">
        <v>176</v>
      </c>
    </row>
    <row r="38" spans="1:8" x14ac:dyDescent="0.3">
      <c r="A38">
        <v>153123</v>
      </c>
      <c r="B38">
        <v>3</v>
      </c>
      <c r="C38" s="1" t="s">
        <v>177</v>
      </c>
      <c r="D38" s="1" t="s">
        <v>163</v>
      </c>
      <c r="E38" s="1" t="s">
        <v>178</v>
      </c>
      <c r="F38">
        <v>8</v>
      </c>
      <c r="G38" t="s">
        <v>179</v>
      </c>
      <c r="H38" t="s">
        <v>179</v>
      </c>
    </row>
    <row r="39" spans="1:8" x14ac:dyDescent="0.3">
      <c r="A39">
        <v>153129</v>
      </c>
      <c r="B39">
        <v>3</v>
      </c>
      <c r="C39" s="1" t="s">
        <v>180</v>
      </c>
      <c r="D39" s="1" t="s">
        <v>163</v>
      </c>
      <c r="E39" s="1" t="s">
        <v>181</v>
      </c>
      <c r="F39">
        <v>8</v>
      </c>
      <c r="G39" t="s">
        <v>182</v>
      </c>
      <c r="H39" t="s">
        <v>182</v>
      </c>
    </row>
    <row r="40" spans="1:8" x14ac:dyDescent="0.3">
      <c r="A40">
        <v>153132</v>
      </c>
      <c r="B40">
        <v>3</v>
      </c>
      <c r="C40" s="1" t="s">
        <v>183</v>
      </c>
      <c r="D40" s="1" t="s">
        <v>163</v>
      </c>
      <c r="E40" s="1" t="s">
        <v>184</v>
      </c>
      <c r="F40">
        <v>8</v>
      </c>
      <c r="G40" t="s">
        <v>185</v>
      </c>
      <c r="H40" t="s">
        <v>186</v>
      </c>
    </row>
    <row r="41" spans="1:8" x14ac:dyDescent="0.3">
      <c r="A41">
        <v>153145</v>
      </c>
      <c r="B41">
        <v>3</v>
      </c>
      <c r="C41" s="1" t="s">
        <v>187</v>
      </c>
      <c r="D41" s="1" t="s">
        <v>163</v>
      </c>
      <c r="E41" s="1" t="s">
        <v>188</v>
      </c>
      <c r="F41">
        <v>8</v>
      </c>
      <c r="G41" t="s">
        <v>189</v>
      </c>
      <c r="H41" t="s">
        <v>190</v>
      </c>
    </row>
    <row r="42" spans="1:8" x14ac:dyDescent="0.3">
      <c r="A42">
        <v>153153</v>
      </c>
      <c r="B42">
        <v>3</v>
      </c>
      <c r="C42" s="1" t="s">
        <v>191</v>
      </c>
      <c r="D42" s="1" t="s">
        <v>163</v>
      </c>
      <c r="E42" s="1" t="s">
        <v>192</v>
      </c>
      <c r="F42">
        <v>8</v>
      </c>
      <c r="G42" t="s">
        <v>193</v>
      </c>
      <c r="H42" t="s">
        <v>193</v>
      </c>
    </row>
    <row r="43" spans="1:8" x14ac:dyDescent="0.3">
      <c r="A43">
        <v>153157</v>
      </c>
      <c r="B43">
        <v>3</v>
      </c>
      <c r="C43" s="1" t="s">
        <v>194</v>
      </c>
      <c r="D43" s="1" t="s">
        <v>163</v>
      </c>
      <c r="E43" s="1" t="s">
        <v>195</v>
      </c>
      <c r="F43">
        <v>8</v>
      </c>
      <c r="G43" t="s">
        <v>196</v>
      </c>
      <c r="H43" t="s">
        <v>197</v>
      </c>
    </row>
    <row r="44" spans="1:8" x14ac:dyDescent="0.3">
      <c r="A44">
        <v>153168</v>
      </c>
      <c r="B44">
        <v>3</v>
      </c>
      <c r="C44" s="1" t="s">
        <v>198</v>
      </c>
      <c r="D44" s="1" t="s">
        <v>199</v>
      </c>
      <c r="E44" s="1" t="s">
        <v>200</v>
      </c>
      <c r="F44">
        <v>9</v>
      </c>
      <c r="G44" t="s">
        <v>201</v>
      </c>
      <c r="H44" t="s">
        <v>201</v>
      </c>
    </row>
    <row r="45" spans="1:8" x14ac:dyDescent="0.3">
      <c r="A45">
        <v>153176</v>
      </c>
      <c r="B45">
        <v>3</v>
      </c>
      <c r="C45" s="1" t="s">
        <v>202</v>
      </c>
      <c r="D45" s="1" t="s">
        <v>199</v>
      </c>
      <c r="E45" s="1" t="s">
        <v>203</v>
      </c>
      <c r="F45">
        <v>9</v>
      </c>
      <c r="G45" t="s">
        <v>204</v>
      </c>
      <c r="H45" t="s">
        <v>204</v>
      </c>
    </row>
    <row r="46" spans="1:8" x14ac:dyDescent="0.3">
      <c r="A46">
        <v>153181</v>
      </c>
      <c r="B46">
        <v>3</v>
      </c>
      <c r="C46" s="1" t="s">
        <v>205</v>
      </c>
      <c r="D46" s="1" t="s">
        <v>199</v>
      </c>
      <c r="E46" s="1" t="s">
        <v>206</v>
      </c>
      <c r="F46">
        <v>9</v>
      </c>
      <c r="G46" t="s">
        <v>207</v>
      </c>
      <c r="H46" t="s">
        <v>208</v>
      </c>
    </row>
    <row r="47" spans="1:8" x14ac:dyDescent="0.3">
      <c r="A47">
        <v>153182</v>
      </c>
      <c r="B47">
        <v>3</v>
      </c>
      <c r="C47" s="1" t="s">
        <v>209</v>
      </c>
      <c r="D47" s="1" t="s">
        <v>199</v>
      </c>
      <c r="E47" s="1" t="s">
        <v>210</v>
      </c>
      <c r="F47">
        <v>9</v>
      </c>
      <c r="G47" t="s">
        <v>211</v>
      </c>
      <c r="H47" t="s">
        <v>211</v>
      </c>
    </row>
    <row r="48" spans="1:8" x14ac:dyDescent="0.3">
      <c r="A48">
        <v>153187</v>
      </c>
      <c r="B48">
        <v>3</v>
      </c>
      <c r="C48" s="1" t="s">
        <v>212</v>
      </c>
      <c r="D48" s="1" t="s">
        <v>199</v>
      </c>
      <c r="E48" s="1" t="s">
        <v>213</v>
      </c>
      <c r="F48">
        <v>9</v>
      </c>
      <c r="G48" t="s">
        <v>214</v>
      </c>
      <c r="H48" t="s">
        <v>214</v>
      </c>
    </row>
    <row r="49" spans="1:8" x14ac:dyDescent="0.3">
      <c r="A49">
        <v>153188</v>
      </c>
      <c r="B49">
        <v>3</v>
      </c>
      <c r="C49" s="1" t="s">
        <v>215</v>
      </c>
      <c r="D49" s="1" t="s">
        <v>199</v>
      </c>
      <c r="E49" s="1" t="s">
        <v>216</v>
      </c>
      <c r="F49">
        <v>9</v>
      </c>
      <c r="G49" t="s">
        <v>217</v>
      </c>
      <c r="H49" t="s">
        <v>217</v>
      </c>
    </row>
    <row r="50" spans="1:8" x14ac:dyDescent="0.3">
      <c r="A50">
        <v>153191</v>
      </c>
      <c r="B50">
        <v>3</v>
      </c>
      <c r="C50" s="1" t="s">
        <v>218</v>
      </c>
      <c r="D50" s="1" t="s">
        <v>199</v>
      </c>
      <c r="E50" s="1" t="s">
        <v>219</v>
      </c>
      <c r="F50">
        <v>9</v>
      </c>
      <c r="G50" t="s">
        <v>220</v>
      </c>
      <c r="H50" t="s">
        <v>221</v>
      </c>
    </row>
    <row r="51" spans="1:8" x14ac:dyDescent="0.3">
      <c r="A51">
        <v>153192</v>
      </c>
      <c r="B51">
        <v>3</v>
      </c>
      <c r="C51" s="1" t="s">
        <v>222</v>
      </c>
      <c r="D51" s="1" t="s">
        <v>199</v>
      </c>
      <c r="E51" s="1" t="s">
        <v>223</v>
      </c>
      <c r="F51">
        <v>9</v>
      </c>
      <c r="G51" t="s">
        <v>224</v>
      </c>
      <c r="H51" t="s">
        <v>224</v>
      </c>
    </row>
    <row r="52" spans="1:8" x14ac:dyDescent="0.3">
      <c r="A52">
        <v>153196</v>
      </c>
      <c r="B52">
        <v>3</v>
      </c>
      <c r="C52" s="1" t="s">
        <v>225</v>
      </c>
      <c r="D52" s="1" t="s">
        <v>199</v>
      </c>
      <c r="E52" s="1" t="s">
        <v>226</v>
      </c>
      <c r="F52">
        <v>9</v>
      </c>
      <c r="G52" t="s">
        <v>227</v>
      </c>
      <c r="H52" t="s">
        <v>228</v>
      </c>
    </row>
    <row r="53" spans="1:8" x14ac:dyDescent="0.3">
      <c r="A53">
        <v>153202</v>
      </c>
      <c r="B53">
        <v>3</v>
      </c>
      <c r="C53" s="1" t="s">
        <v>229</v>
      </c>
      <c r="D53" s="1" t="s">
        <v>199</v>
      </c>
      <c r="E53" s="1" t="s">
        <v>230</v>
      </c>
      <c r="F53">
        <v>9</v>
      </c>
      <c r="G53" t="s">
        <v>231</v>
      </c>
      <c r="H53" t="s">
        <v>232</v>
      </c>
    </row>
    <row r="54" spans="1:8" x14ac:dyDescent="0.3">
      <c r="A54">
        <v>153212</v>
      </c>
      <c r="B54">
        <v>3</v>
      </c>
      <c r="C54" s="1" t="s">
        <v>233</v>
      </c>
      <c r="D54" s="1" t="s">
        <v>234</v>
      </c>
      <c r="E54" s="1" t="s">
        <v>235</v>
      </c>
      <c r="F54">
        <v>10</v>
      </c>
      <c r="G54" t="s">
        <v>236</v>
      </c>
      <c r="H54" t="s">
        <v>236</v>
      </c>
    </row>
    <row r="55" spans="1:8" x14ac:dyDescent="0.3">
      <c r="A55">
        <v>153215</v>
      </c>
      <c r="B55">
        <v>3</v>
      </c>
      <c r="C55" s="1" t="s">
        <v>237</v>
      </c>
      <c r="D55" s="1" t="s">
        <v>234</v>
      </c>
      <c r="E55" s="1" t="s">
        <v>238</v>
      </c>
      <c r="F55">
        <v>10</v>
      </c>
      <c r="G55" t="s">
        <v>239</v>
      </c>
      <c r="H55" t="s">
        <v>239</v>
      </c>
    </row>
    <row r="56" spans="1:8" x14ac:dyDescent="0.3">
      <c r="A56">
        <v>153216</v>
      </c>
      <c r="B56">
        <v>3</v>
      </c>
      <c r="C56" s="1" t="s">
        <v>240</v>
      </c>
      <c r="D56" s="1" t="s">
        <v>234</v>
      </c>
      <c r="E56" s="1" t="s">
        <v>241</v>
      </c>
      <c r="F56">
        <v>10</v>
      </c>
      <c r="G56" t="s">
        <v>242</v>
      </c>
      <c r="H56" t="s">
        <v>242</v>
      </c>
    </row>
    <row r="57" spans="1:8" x14ac:dyDescent="0.3">
      <c r="A57">
        <v>153217</v>
      </c>
      <c r="B57">
        <v>3</v>
      </c>
      <c r="C57" s="1" t="s">
        <v>243</v>
      </c>
      <c r="D57" s="1" t="s">
        <v>234</v>
      </c>
      <c r="E57" s="1" t="s">
        <v>244</v>
      </c>
      <c r="F57">
        <v>10</v>
      </c>
      <c r="G57" t="s">
        <v>245</v>
      </c>
      <c r="H57" t="s">
        <v>245</v>
      </c>
    </row>
    <row r="58" spans="1:8" x14ac:dyDescent="0.3">
      <c r="A58">
        <v>153218</v>
      </c>
      <c r="B58">
        <v>3</v>
      </c>
      <c r="C58" s="1" t="s">
        <v>246</v>
      </c>
      <c r="D58" s="1" t="s">
        <v>234</v>
      </c>
      <c r="E58" s="1" t="s">
        <v>247</v>
      </c>
      <c r="F58">
        <v>10</v>
      </c>
      <c r="G58" t="s">
        <v>248</v>
      </c>
      <c r="H58" t="s">
        <v>249</v>
      </c>
    </row>
    <row r="59" spans="1:8" x14ac:dyDescent="0.3">
      <c r="A59">
        <v>153221</v>
      </c>
      <c r="B59">
        <v>3</v>
      </c>
      <c r="C59" s="1" t="s">
        <v>250</v>
      </c>
      <c r="D59" s="1" t="s">
        <v>234</v>
      </c>
      <c r="E59" s="1" t="s">
        <v>251</v>
      </c>
      <c r="F59">
        <v>10</v>
      </c>
      <c r="G59" t="s">
        <v>252</v>
      </c>
      <c r="H59" t="s">
        <v>252</v>
      </c>
    </row>
    <row r="60" spans="1:8" x14ac:dyDescent="0.3">
      <c r="A60">
        <v>153226</v>
      </c>
      <c r="B60">
        <v>3</v>
      </c>
      <c r="C60" s="1" t="s">
        <v>253</v>
      </c>
      <c r="D60" s="1" t="s">
        <v>234</v>
      </c>
      <c r="E60" s="1" t="s">
        <v>254</v>
      </c>
      <c r="F60">
        <v>10</v>
      </c>
      <c r="G60" t="s">
        <v>255</v>
      </c>
      <c r="H60" t="s">
        <v>255</v>
      </c>
    </row>
    <row r="61" spans="1:8" x14ac:dyDescent="0.3">
      <c r="A61">
        <v>153227</v>
      </c>
      <c r="B61">
        <v>3</v>
      </c>
      <c r="C61" s="1" t="s">
        <v>256</v>
      </c>
      <c r="D61" s="1" t="s">
        <v>234</v>
      </c>
      <c r="E61" s="1" t="s">
        <v>257</v>
      </c>
      <c r="F61">
        <v>10</v>
      </c>
      <c r="G61" t="s">
        <v>258</v>
      </c>
      <c r="H61" t="s">
        <v>259</v>
      </c>
    </row>
    <row r="62" spans="1:8" x14ac:dyDescent="0.3">
      <c r="A62">
        <v>153233</v>
      </c>
      <c r="B62">
        <v>3</v>
      </c>
      <c r="C62" s="1" t="s">
        <v>260</v>
      </c>
      <c r="D62" s="1" t="s">
        <v>261</v>
      </c>
      <c r="E62" s="1" t="s">
        <v>262</v>
      </c>
      <c r="F62">
        <v>11</v>
      </c>
      <c r="G62" t="s">
        <v>263</v>
      </c>
      <c r="H62" t="s">
        <v>263</v>
      </c>
    </row>
    <row r="63" spans="1:8" x14ac:dyDescent="0.3">
      <c r="A63">
        <v>153254</v>
      </c>
      <c r="B63">
        <v>3</v>
      </c>
      <c r="C63" s="1" t="s">
        <v>264</v>
      </c>
      <c r="D63" s="1" t="s">
        <v>261</v>
      </c>
      <c r="E63" s="1" t="s">
        <v>265</v>
      </c>
      <c r="F63">
        <v>11</v>
      </c>
      <c r="G63" t="s">
        <v>266</v>
      </c>
      <c r="H63" t="s">
        <v>266</v>
      </c>
    </row>
    <row r="64" spans="1:8" x14ac:dyDescent="0.3">
      <c r="A64">
        <v>153257</v>
      </c>
      <c r="B64">
        <v>3</v>
      </c>
      <c r="C64" s="1" t="s">
        <v>267</v>
      </c>
      <c r="D64" s="1" t="s">
        <v>261</v>
      </c>
      <c r="E64" s="1" t="s">
        <v>268</v>
      </c>
      <c r="F64">
        <v>11</v>
      </c>
      <c r="G64" t="s">
        <v>269</v>
      </c>
      <c r="H64" t="s">
        <v>270</v>
      </c>
    </row>
    <row r="65" spans="1:8" x14ac:dyDescent="0.3">
      <c r="A65">
        <v>153272</v>
      </c>
      <c r="B65">
        <v>3</v>
      </c>
      <c r="C65" s="1" t="s">
        <v>271</v>
      </c>
      <c r="D65" s="1" t="s">
        <v>261</v>
      </c>
      <c r="E65" s="1" t="s">
        <v>272</v>
      </c>
      <c r="F65">
        <v>11</v>
      </c>
      <c r="G65" t="s">
        <v>273</v>
      </c>
      <c r="H65" t="s">
        <v>273</v>
      </c>
    </row>
    <row r="66" spans="1:8" x14ac:dyDescent="0.3">
      <c r="A66">
        <v>153274</v>
      </c>
      <c r="B66">
        <v>3</v>
      </c>
      <c r="C66" s="1" t="s">
        <v>274</v>
      </c>
      <c r="D66" s="1" t="s">
        <v>275</v>
      </c>
      <c r="E66" s="1" t="s">
        <v>276</v>
      </c>
      <c r="F66">
        <v>12</v>
      </c>
      <c r="G66" t="s">
        <v>277</v>
      </c>
      <c r="H66" t="s">
        <v>277</v>
      </c>
    </row>
    <row r="67" spans="1:8" x14ac:dyDescent="0.3">
      <c r="A67">
        <v>153275</v>
      </c>
      <c r="B67">
        <v>3</v>
      </c>
      <c r="C67" s="1" t="s">
        <v>278</v>
      </c>
      <c r="D67" s="1" t="s">
        <v>275</v>
      </c>
      <c r="E67" s="1" t="s">
        <v>279</v>
      </c>
      <c r="F67">
        <v>12</v>
      </c>
      <c r="G67" t="s">
        <v>280</v>
      </c>
      <c r="H67" t="s">
        <v>281</v>
      </c>
    </row>
    <row r="68" spans="1:8" x14ac:dyDescent="0.3">
      <c r="A68">
        <v>153278</v>
      </c>
      <c r="B68">
        <v>3</v>
      </c>
      <c r="C68" s="1" t="s">
        <v>282</v>
      </c>
      <c r="D68" s="1" t="s">
        <v>275</v>
      </c>
      <c r="E68" s="1" t="s">
        <v>283</v>
      </c>
      <c r="F68">
        <v>12</v>
      </c>
      <c r="G68" t="s">
        <v>284</v>
      </c>
      <c r="H68" t="s">
        <v>284</v>
      </c>
    </row>
    <row r="69" spans="1:8" x14ac:dyDescent="0.3">
      <c r="A69">
        <v>153279</v>
      </c>
      <c r="B69">
        <v>3</v>
      </c>
      <c r="C69" s="1" t="s">
        <v>285</v>
      </c>
      <c r="D69" s="1" t="s">
        <v>275</v>
      </c>
      <c r="E69" s="1" t="s">
        <v>286</v>
      </c>
      <c r="F69">
        <v>12</v>
      </c>
      <c r="G69" t="s">
        <v>287</v>
      </c>
      <c r="H69" t="s">
        <v>287</v>
      </c>
    </row>
    <row r="70" spans="1:8" x14ac:dyDescent="0.3">
      <c r="A70">
        <v>153280</v>
      </c>
      <c r="B70">
        <v>3</v>
      </c>
      <c r="C70" s="1" t="s">
        <v>288</v>
      </c>
      <c r="D70" s="1" t="s">
        <v>275</v>
      </c>
      <c r="E70" s="1" t="s">
        <v>289</v>
      </c>
      <c r="F70">
        <v>12</v>
      </c>
      <c r="G70" t="s">
        <v>290</v>
      </c>
      <c r="H70" t="s">
        <v>290</v>
      </c>
    </row>
    <row r="71" spans="1:8" x14ac:dyDescent="0.3">
      <c r="A71">
        <v>153283</v>
      </c>
      <c r="B71">
        <v>3</v>
      </c>
      <c r="C71" s="1" t="s">
        <v>291</v>
      </c>
      <c r="D71" s="1" t="s">
        <v>275</v>
      </c>
      <c r="E71" s="1" t="s">
        <v>292</v>
      </c>
      <c r="F71">
        <v>12</v>
      </c>
      <c r="G71" t="s">
        <v>293</v>
      </c>
      <c r="H71" t="s">
        <v>293</v>
      </c>
    </row>
    <row r="72" spans="1:8" x14ac:dyDescent="0.3">
      <c r="A72">
        <v>153294</v>
      </c>
      <c r="B72">
        <v>3</v>
      </c>
      <c r="C72" s="1" t="s">
        <v>294</v>
      </c>
      <c r="D72" s="1" t="s">
        <v>275</v>
      </c>
      <c r="E72" s="1" t="s">
        <v>295</v>
      </c>
      <c r="F72">
        <v>12</v>
      </c>
      <c r="G72" t="s">
        <v>296</v>
      </c>
      <c r="H72" t="s">
        <v>297</v>
      </c>
    </row>
    <row r="73" spans="1:8" x14ac:dyDescent="0.3">
      <c r="A73">
        <v>153311</v>
      </c>
      <c r="B73">
        <v>3</v>
      </c>
      <c r="C73" s="1" t="s">
        <v>298</v>
      </c>
      <c r="D73" s="1" t="s">
        <v>275</v>
      </c>
      <c r="E73" s="1" t="s">
        <v>299</v>
      </c>
      <c r="F73">
        <v>12</v>
      </c>
      <c r="G73" t="s">
        <v>300</v>
      </c>
      <c r="H73" t="s">
        <v>300</v>
      </c>
    </row>
    <row r="74" spans="1:8" x14ac:dyDescent="0.3">
      <c r="A74">
        <v>153328</v>
      </c>
      <c r="B74">
        <v>3</v>
      </c>
      <c r="C74" s="1" t="s">
        <v>301</v>
      </c>
      <c r="D74" s="1" t="s">
        <v>275</v>
      </c>
      <c r="E74" s="1" t="s">
        <v>302</v>
      </c>
      <c r="F74">
        <v>12</v>
      </c>
      <c r="G74" t="s">
        <v>303</v>
      </c>
      <c r="H74" t="s">
        <v>304</v>
      </c>
    </row>
    <row r="75" spans="1:8" x14ac:dyDescent="0.3">
      <c r="A75">
        <v>153370</v>
      </c>
      <c r="B75">
        <v>3</v>
      </c>
      <c r="C75" s="1" t="s">
        <v>305</v>
      </c>
      <c r="D75" s="1" t="s">
        <v>306</v>
      </c>
      <c r="E75" s="1" t="s">
        <v>307</v>
      </c>
      <c r="F75">
        <v>15</v>
      </c>
      <c r="G75" t="s">
        <v>308</v>
      </c>
      <c r="H75" t="s">
        <v>309</v>
      </c>
    </row>
    <row r="76" spans="1:8" x14ac:dyDescent="0.3">
      <c r="A76">
        <v>153373</v>
      </c>
      <c r="B76">
        <v>3</v>
      </c>
      <c r="C76" s="1" t="s">
        <v>310</v>
      </c>
      <c r="D76" s="1" t="s">
        <v>306</v>
      </c>
      <c r="E76" s="1" t="s">
        <v>311</v>
      </c>
      <c r="F76">
        <v>15</v>
      </c>
      <c r="G76" t="s">
        <v>312</v>
      </c>
      <c r="H76" t="s">
        <v>312</v>
      </c>
    </row>
    <row r="77" spans="1:8" x14ac:dyDescent="0.3">
      <c r="A77">
        <v>153376</v>
      </c>
      <c r="B77">
        <v>3</v>
      </c>
      <c r="C77" s="1" t="s">
        <v>313</v>
      </c>
      <c r="D77" s="1" t="s">
        <v>306</v>
      </c>
      <c r="E77" s="1" t="s">
        <v>314</v>
      </c>
      <c r="F77">
        <v>15</v>
      </c>
      <c r="G77" t="s">
        <v>315</v>
      </c>
      <c r="H77" t="s">
        <v>316</v>
      </c>
    </row>
    <row r="78" spans="1:8" x14ac:dyDescent="0.3">
      <c r="A78">
        <v>153379</v>
      </c>
      <c r="B78">
        <v>3</v>
      </c>
      <c r="C78" s="1" t="s">
        <v>317</v>
      </c>
      <c r="D78" s="1" t="s">
        <v>306</v>
      </c>
      <c r="E78" s="1" t="s">
        <v>318</v>
      </c>
      <c r="F78">
        <v>15</v>
      </c>
      <c r="G78" t="s">
        <v>319</v>
      </c>
      <c r="H78" t="s">
        <v>320</v>
      </c>
    </row>
    <row r="79" spans="1:8" x14ac:dyDescent="0.3">
      <c r="A79">
        <v>153380</v>
      </c>
      <c r="B79">
        <v>3</v>
      </c>
      <c r="C79" s="1" t="s">
        <v>321</v>
      </c>
      <c r="D79" s="1" t="s">
        <v>306</v>
      </c>
      <c r="E79" s="1" t="s">
        <v>322</v>
      </c>
      <c r="F79">
        <v>15</v>
      </c>
      <c r="G79" t="s">
        <v>323</v>
      </c>
      <c r="H79" t="s">
        <v>324</v>
      </c>
    </row>
    <row r="80" spans="1:8" x14ac:dyDescent="0.3">
      <c r="A80">
        <v>153383</v>
      </c>
      <c r="B80">
        <v>3</v>
      </c>
      <c r="C80" s="1" t="s">
        <v>325</v>
      </c>
      <c r="D80" s="1" t="s">
        <v>306</v>
      </c>
      <c r="E80" s="1" t="s">
        <v>326</v>
      </c>
      <c r="F80">
        <v>15</v>
      </c>
      <c r="G80" t="s">
        <v>327</v>
      </c>
      <c r="H80" t="s">
        <v>327</v>
      </c>
    </row>
    <row r="81" spans="1:8" x14ac:dyDescent="0.3">
      <c r="A81">
        <v>153397</v>
      </c>
      <c r="B81">
        <v>3</v>
      </c>
      <c r="C81" s="1" t="s">
        <v>328</v>
      </c>
      <c r="D81" s="1" t="s">
        <v>306</v>
      </c>
      <c r="E81" s="1" t="s">
        <v>329</v>
      </c>
      <c r="F81">
        <v>15</v>
      </c>
      <c r="G81" t="s">
        <v>330</v>
      </c>
      <c r="H81" t="s">
        <v>330</v>
      </c>
    </row>
    <row r="82" spans="1:8" x14ac:dyDescent="0.3">
      <c r="A82">
        <v>153404</v>
      </c>
      <c r="B82">
        <v>3</v>
      </c>
      <c r="C82" s="1" t="s">
        <v>331</v>
      </c>
      <c r="D82" s="1" t="s">
        <v>306</v>
      </c>
      <c r="E82" s="1" t="s">
        <v>332</v>
      </c>
      <c r="F82">
        <v>15</v>
      </c>
      <c r="G82" t="s">
        <v>333</v>
      </c>
      <c r="H82" t="s">
        <v>334</v>
      </c>
    </row>
    <row r="83" spans="1:8" x14ac:dyDescent="0.3">
      <c r="A83">
        <v>153415</v>
      </c>
      <c r="B83">
        <v>3</v>
      </c>
      <c r="C83" s="1" t="s">
        <v>335</v>
      </c>
      <c r="D83" s="1" t="s">
        <v>306</v>
      </c>
      <c r="E83" s="1" t="s">
        <v>336</v>
      </c>
      <c r="F83">
        <v>15</v>
      </c>
      <c r="G83" t="s">
        <v>337</v>
      </c>
      <c r="H83" t="s">
        <v>338</v>
      </c>
    </row>
    <row r="84" spans="1:8" x14ac:dyDescent="0.3">
      <c r="A84">
        <v>153418</v>
      </c>
      <c r="B84">
        <v>3</v>
      </c>
      <c r="C84" s="1" t="s">
        <v>339</v>
      </c>
      <c r="D84" s="1" t="s">
        <v>306</v>
      </c>
      <c r="E84" s="1" t="s">
        <v>340</v>
      </c>
      <c r="F84">
        <v>15</v>
      </c>
      <c r="G84" t="s">
        <v>341</v>
      </c>
      <c r="H84" t="s">
        <v>342</v>
      </c>
    </row>
    <row r="85" spans="1:8" x14ac:dyDescent="0.3">
      <c r="A85">
        <v>153421</v>
      </c>
      <c r="B85">
        <v>3</v>
      </c>
      <c r="C85" s="1" t="s">
        <v>343</v>
      </c>
      <c r="D85" s="1" t="s">
        <v>306</v>
      </c>
      <c r="E85" s="1" t="s">
        <v>344</v>
      </c>
      <c r="F85">
        <v>15</v>
      </c>
      <c r="G85" t="s">
        <v>345</v>
      </c>
      <c r="H85" t="s">
        <v>346</v>
      </c>
    </row>
    <row r="86" spans="1:8" x14ac:dyDescent="0.3">
      <c r="A86">
        <v>153429</v>
      </c>
      <c r="B86">
        <v>3</v>
      </c>
      <c r="C86" s="1" t="s">
        <v>347</v>
      </c>
      <c r="D86" s="1" t="s">
        <v>348</v>
      </c>
      <c r="E86" s="1" t="s">
        <v>349</v>
      </c>
      <c r="F86">
        <v>16</v>
      </c>
      <c r="G86" t="s">
        <v>350</v>
      </c>
      <c r="H86" t="s">
        <v>351</v>
      </c>
    </row>
    <row r="87" spans="1:8" x14ac:dyDescent="0.3">
      <c r="A87">
        <v>153430</v>
      </c>
      <c r="B87">
        <v>3</v>
      </c>
      <c r="C87" s="1" t="s">
        <v>352</v>
      </c>
      <c r="D87" s="1" t="s">
        <v>348</v>
      </c>
      <c r="E87" s="1" t="s">
        <v>353</v>
      </c>
      <c r="F87">
        <v>16</v>
      </c>
      <c r="G87" t="s">
        <v>354</v>
      </c>
      <c r="H87" t="s">
        <v>355</v>
      </c>
    </row>
    <row r="88" spans="1:8" x14ac:dyDescent="0.3">
      <c r="A88" s="1" t="s">
        <v>356</v>
      </c>
      <c r="B88">
        <v>3</v>
      </c>
      <c r="C88" s="1" t="s">
        <v>357</v>
      </c>
      <c r="D88" s="1" t="s">
        <v>358</v>
      </c>
      <c r="E88" s="1" t="s">
        <v>359</v>
      </c>
      <c r="F88">
        <v>17</v>
      </c>
      <c r="G88" t="s">
        <v>360</v>
      </c>
      <c r="H88" t="s">
        <v>360</v>
      </c>
    </row>
    <row r="89" spans="1:8" x14ac:dyDescent="0.3">
      <c r="A89">
        <v>153482</v>
      </c>
      <c r="B89">
        <v>3</v>
      </c>
      <c r="C89" s="1" t="s">
        <v>361</v>
      </c>
      <c r="D89" s="1" t="s">
        <v>358</v>
      </c>
      <c r="E89" s="1" t="s">
        <v>362</v>
      </c>
      <c r="F89">
        <v>17</v>
      </c>
      <c r="G89" t="s">
        <v>363</v>
      </c>
      <c r="H89" t="s">
        <v>364</v>
      </c>
    </row>
    <row r="90" spans="1:8" x14ac:dyDescent="0.3">
      <c r="A90">
        <v>153486</v>
      </c>
      <c r="B90">
        <v>3</v>
      </c>
      <c r="C90" s="1" t="s">
        <v>365</v>
      </c>
      <c r="D90" s="1" t="s">
        <v>366</v>
      </c>
      <c r="E90" s="1" t="s">
        <v>367</v>
      </c>
      <c r="F90">
        <v>18</v>
      </c>
      <c r="G90" t="s">
        <v>368</v>
      </c>
      <c r="H90" t="s">
        <v>368</v>
      </c>
    </row>
    <row r="91" spans="1:8" x14ac:dyDescent="0.3">
      <c r="A91">
        <v>153488</v>
      </c>
      <c r="B91">
        <v>3</v>
      </c>
      <c r="C91" s="1" t="s">
        <v>369</v>
      </c>
      <c r="D91" s="1" t="s">
        <v>366</v>
      </c>
      <c r="E91" s="1" t="s">
        <v>370</v>
      </c>
      <c r="F91">
        <v>18</v>
      </c>
      <c r="G91" t="s">
        <v>371</v>
      </c>
      <c r="H91" t="s">
        <v>371</v>
      </c>
    </row>
    <row r="92" spans="1:8" x14ac:dyDescent="0.3">
      <c r="A92">
        <v>153491</v>
      </c>
      <c r="B92">
        <v>3</v>
      </c>
      <c r="C92" s="1" t="s">
        <v>372</v>
      </c>
      <c r="D92" s="1" t="s">
        <v>366</v>
      </c>
      <c r="E92" s="1" t="s">
        <v>373</v>
      </c>
      <c r="F92">
        <v>18</v>
      </c>
      <c r="G92" t="s">
        <v>374</v>
      </c>
      <c r="H92" t="s">
        <v>374</v>
      </c>
    </row>
    <row r="93" spans="1:8" x14ac:dyDescent="0.3">
      <c r="A93">
        <v>153492</v>
      </c>
      <c r="B93">
        <v>3</v>
      </c>
      <c r="C93" s="1" t="s">
        <v>375</v>
      </c>
      <c r="D93" s="1" t="s">
        <v>366</v>
      </c>
      <c r="E93" s="1" t="s">
        <v>376</v>
      </c>
      <c r="F93">
        <v>18</v>
      </c>
      <c r="G93" t="s">
        <v>377</v>
      </c>
      <c r="H93" t="s">
        <v>377</v>
      </c>
    </row>
    <row r="94" spans="1:8" x14ac:dyDescent="0.3">
      <c r="A94">
        <v>153493</v>
      </c>
      <c r="B94">
        <v>3</v>
      </c>
      <c r="C94" s="1" t="s">
        <v>378</v>
      </c>
      <c r="D94" s="1" t="s">
        <v>366</v>
      </c>
      <c r="E94" s="1" t="s">
        <v>379</v>
      </c>
      <c r="F94">
        <v>18</v>
      </c>
      <c r="G94" t="s">
        <v>380</v>
      </c>
      <c r="H94" t="s">
        <v>380</v>
      </c>
    </row>
    <row r="95" spans="1:8" x14ac:dyDescent="0.3">
      <c r="A95">
        <v>153513</v>
      </c>
      <c r="B95">
        <v>3</v>
      </c>
      <c r="C95" s="1" t="s">
        <v>381</v>
      </c>
      <c r="D95" s="1" t="s">
        <v>382</v>
      </c>
      <c r="E95" s="1" t="s">
        <v>383</v>
      </c>
      <c r="F95">
        <v>19</v>
      </c>
      <c r="G95" t="s">
        <v>384</v>
      </c>
      <c r="H95" t="s">
        <v>385</v>
      </c>
    </row>
    <row r="96" spans="1:8" x14ac:dyDescent="0.3">
      <c r="A96">
        <v>153518</v>
      </c>
      <c r="B96">
        <v>3</v>
      </c>
      <c r="C96" s="1" t="s">
        <v>386</v>
      </c>
      <c r="D96" s="1" t="s">
        <v>382</v>
      </c>
      <c r="E96" s="1" t="s">
        <v>387</v>
      </c>
      <c r="F96">
        <v>19</v>
      </c>
      <c r="G96" t="s">
        <v>388</v>
      </c>
      <c r="H96" t="s">
        <v>388</v>
      </c>
    </row>
    <row r="97" spans="1:9" x14ac:dyDescent="0.3">
      <c r="A97">
        <v>153527</v>
      </c>
      <c r="B97">
        <v>3</v>
      </c>
      <c r="C97" s="1" t="s">
        <v>389</v>
      </c>
      <c r="D97" s="1" t="s">
        <v>390</v>
      </c>
      <c r="E97" s="1" t="s">
        <v>391</v>
      </c>
      <c r="F97">
        <v>20</v>
      </c>
      <c r="G97" t="s">
        <v>392</v>
      </c>
      <c r="H97" t="s">
        <v>392</v>
      </c>
    </row>
    <row r="98" spans="1:9" x14ac:dyDescent="0.3">
      <c r="A98">
        <v>153530</v>
      </c>
      <c r="B98">
        <v>3</v>
      </c>
      <c r="C98" s="1" t="s">
        <v>393</v>
      </c>
      <c r="D98" s="1" t="s">
        <v>390</v>
      </c>
      <c r="E98" s="1" t="s">
        <v>394</v>
      </c>
      <c r="F98">
        <v>20</v>
      </c>
      <c r="G98" t="s">
        <v>395</v>
      </c>
      <c r="H98" t="s">
        <v>396</v>
      </c>
    </row>
    <row r="99" spans="1:9" x14ac:dyDescent="0.3">
      <c r="A99">
        <v>153533</v>
      </c>
      <c r="B99">
        <v>3</v>
      </c>
      <c r="C99" s="1" t="s">
        <v>397</v>
      </c>
      <c r="D99" s="1" t="s">
        <v>390</v>
      </c>
      <c r="E99" s="1" t="s">
        <v>398</v>
      </c>
      <c r="F99">
        <v>20</v>
      </c>
      <c r="G99" t="s">
        <v>399</v>
      </c>
      <c r="H99" t="s">
        <v>399</v>
      </c>
    </row>
    <row r="100" spans="1:9" x14ac:dyDescent="0.3">
      <c r="A100">
        <v>153537</v>
      </c>
      <c r="B100">
        <v>3</v>
      </c>
      <c r="C100" s="1" t="s">
        <v>400</v>
      </c>
      <c r="D100" s="1" t="s">
        <v>390</v>
      </c>
      <c r="E100" s="1" t="s">
        <v>401</v>
      </c>
      <c r="F100">
        <v>20</v>
      </c>
      <c r="G100" t="s">
        <v>402</v>
      </c>
      <c r="H100" t="s">
        <v>403</v>
      </c>
    </row>
    <row r="101" spans="1:9" x14ac:dyDescent="0.3">
      <c r="A101">
        <v>153540</v>
      </c>
      <c r="B101">
        <v>3</v>
      </c>
      <c r="C101" s="1" t="s">
        <v>404</v>
      </c>
      <c r="D101" s="1" t="s">
        <v>390</v>
      </c>
      <c r="E101" s="1" t="s">
        <v>405</v>
      </c>
      <c r="F101">
        <v>20</v>
      </c>
      <c r="G101" t="s">
        <v>406</v>
      </c>
      <c r="H101" t="s">
        <v>407</v>
      </c>
    </row>
    <row r="102" spans="1:9" x14ac:dyDescent="0.3">
      <c r="A102">
        <v>153551</v>
      </c>
      <c r="B102">
        <v>3</v>
      </c>
      <c r="C102" s="1" t="s">
        <v>408</v>
      </c>
      <c r="D102" s="1" t="s">
        <v>390</v>
      </c>
      <c r="E102" s="1" t="s">
        <v>409</v>
      </c>
      <c r="F102">
        <v>20</v>
      </c>
      <c r="G102" t="s">
        <v>410</v>
      </c>
      <c r="H102" t="s">
        <v>411</v>
      </c>
    </row>
    <row r="103" spans="1:9" x14ac:dyDescent="0.3">
      <c r="A103">
        <v>153552</v>
      </c>
      <c r="B103">
        <v>3</v>
      </c>
      <c r="C103" s="1" t="s">
        <v>412</v>
      </c>
      <c r="D103" s="1" t="s">
        <v>390</v>
      </c>
      <c r="E103" s="1" t="s">
        <v>413</v>
      </c>
      <c r="F103">
        <v>20</v>
      </c>
      <c r="G103" t="s">
        <v>414</v>
      </c>
      <c r="H103" t="s">
        <v>415</v>
      </c>
    </row>
    <row r="104" spans="1:9" x14ac:dyDescent="0.3">
      <c r="A104">
        <v>153557</v>
      </c>
      <c r="B104">
        <v>3</v>
      </c>
      <c r="C104" s="1" t="s">
        <v>416</v>
      </c>
      <c r="D104" s="1" t="s">
        <v>390</v>
      </c>
      <c r="E104" s="1" t="s">
        <v>417</v>
      </c>
      <c r="F104">
        <v>20</v>
      </c>
      <c r="G104" t="s">
        <v>418</v>
      </c>
      <c r="H104" t="s">
        <v>419</v>
      </c>
    </row>
    <row r="105" spans="1:9" x14ac:dyDescent="0.3">
      <c r="A105">
        <v>153614</v>
      </c>
      <c r="B105">
        <v>3</v>
      </c>
      <c r="C105" s="1" t="s">
        <v>420</v>
      </c>
      <c r="D105" s="1" t="s">
        <v>421</v>
      </c>
      <c r="E105" s="1" t="s">
        <v>422</v>
      </c>
      <c r="F105">
        <v>21</v>
      </c>
      <c r="G105" t="s">
        <v>423</v>
      </c>
      <c r="H105" t="s">
        <v>423</v>
      </c>
    </row>
    <row r="106" spans="1:9" x14ac:dyDescent="0.3">
      <c r="A106">
        <v>153625</v>
      </c>
      <c r="B106">
        <v>3</v>
      </c>
      <c r="C106" s="1" t="s">
        <v>424</v>
      </c>
      <c r="D106" s="1" t="s">
        <v>425</v>
      </c>
      <c r="E106" s="1" t="s">
        <v>426</v>
      </c>
      <c r="F106">
        <v>22</v>
      </c>
      <c r="G106" t="s">
        <v>427</v>
      </c>
      <c r="H106" t="s">
        <v>427</v>
      </c>
    </row>
    <row r="107" spans="1:9" x14ac:dyDescent="0.3">
      <c r="A107">
        <v>153626</v>
      </c>
      <c r="B107">
        <v>3</v>
      </c>
      <c r="C107" s="1" t="s">
        <v>428</v>
      </c>
      <c r="D107" s="1" t="s">
        <v>425</v>
      </c>
      <c r="E107" s="1" t="s">
        <v>429</v>
      </c>
      <c r="F107">
        <v>22</v>
      </c>
      <c r="G107" t="s">
        <v>430</v>
      </c>
      <c r="H107" t="s">
        <v>431</v>
      </c>
    </row>
    <row r="108" spans="1:9" x14ac:dyDescent="0.3">
      <c r="A108">
        <v>153632</v>
      </c>
      <c r="B108">
        <v>3</v>
      </c>
      <c r="C108" s="1" t="s">
        <v>432</v>
      </c>
      <c r="D108" s="1" t="s">
        <v>425</v>
      </c>
      <c r="E108" s="1" t="s">
        <v>433</v>
      </c>
      <c r="F108">
        <v>22</v>
      </c>
      <c r="G108" t="s">
        <v>434</v>
      </c>
      <c r="H108" t="s">
        <v>435</v>
      </c>
    </row>
    <row r="109" spans="1:9" x14ac:dyDescent="0.3">
      <c r="A109">
        <v>153635</v>
      </c>
      <c r="B109">
        <v>3</v>
      </c>
      <c r="C109" s="1" t="s">
        <v>436</v>
      </c>
      <c r="D109" s="1" t="s">
        <v>425</v>
      </c>
      <c r="E109" s="1" t="s">
        <v>437</v>
      </c>
      <c r="F109">
        <v>22</v>
      </c>
      <c r="G109" t="s">
        <v>438</v>
      </c>
      <c r="H109" t="s">
        <v>439</v>
      </c>
    </row>
    <row r="110" spans="1:9" x14ac:dyDescent="0.3">
      <c r="A110">
        <v>153647</v>
      </c>
      <c r="B110">
        <v>3</v>
      </c>
      <c r="C110" s="1" t="s">
        <v>440</v>
      </c>
      <c r="D110" s="1" t="s">
        <v>425</v>
      </c>
      <c r="E110" s="1" t="s">
        <v>441</v>
      </c>
      <c r="F110">
        <v>22</v>
      </c>
      <c r="G110" t="s">
        <v>442</v>
      </c>
      <c r="H110" t="s">
        <v>443</v>
      </c>
    </row>
    <row r="111" spans="1:9" x14ac:dyDescent="0.3">
      <c r="A111">
        <v>153662</v>
      </c>
      <c r="B111">
        <v>3</v>
      </c>
      <c r="C111" s="1" t="s">
        <v>444</v>
      </c>
      <c r="D111" s="1" t="s">
        <v>445</v>
      </c>
      <c r="E111" s="1" t="s">
        <v>446</v>
      </c>
      <c r="F111">
        <v>23</v>
      </c>
      <c r="G111" t="s">
        <v>447</v>
      </c>
      <c r="H111" t="s">
        <v>447</v>
      </c>
      <c r="I111" t="s">
        <v>448</v>
      </c>
    </row>
    <row r="112" spans="1:9" x14ac:dyDescent="0.3">
      <c r="A112">
        <v>153663</v>
      </c>
      <c r="B112">
        <v>3</v>
      </c>
      <c r="C112" s="1" t="s">
        <v>449</v>
      </c>
      <c r="D112" s="1" t="s">
        <v>445</v>
      </c>
      <c r="E112" s="1" t="s">
        <v>450</v>
      </c>
      <c r="F112">
        <v>23</v>
      </c>
      <c r="G112" t="s">
        <v>451</v>
      </c>
      <c r="H112" t="s">
        <v>451</v>
      </c>
      <c r="I112" t="s">
        <v>448</v>
      </c>
    </row>
    <row r="113" spans="1:8" x14ac:dyDescent="0.3">
      <c r="A113">
        <v>153681</v>
      </c>
      <c r="B113">
        <v>3</v>
      </c>
      <c r="C113" s="1" t="s">
        <v>452</v>
      </c>
      <c r="D113" s="1" t="s">
        <v>453</v>
      </c>
      <c r="E113" s="1" t="s">
        <v>454</v>
      </c>
      <c r="F113">
        <v>24</v>
      </c>
      <c r="G113" t="s">
        <v>455</v>
      </c>
      <c r="H113" t="s">
        <v>455</v>
      </c>
    </row>
    <row r="114" spans="1:8" x14ac:dyDescent="0.3">
      <c r="A114">
        <v>153685</v>
      </c>
      <c r="B114">
        <v>3</v>
      </c>
      <c r="C114" s="1" t="s">
        <v>456</v>
      </c>
      <c r="D114" s="1" t="s">
        <v>453</v>
      </c>
      <c r="E114" s="1" t="s">
        <v>457</v>
      </c>
      <c r="F114">
        <v>24</v>
      </c>
      <c r="G114" t="s">
        <v>458</v>
      </c>
      <c r="H114" t="s">
        <v>459</v>
      </c>
    </row>
    <row r="115" spans="1:8" x14ac:dyDescent="0.3">
      <c r="A115">
        <v>153689</v>
      </c>
      <c r="B115">
        <v>3</v>
      </c>
      <c r="C115" s="1" t="s">
        <v>460</v>
      </c>
      <c r="D115" s="1" t="s">
        <v>453</v>
      </c>
      <c r="E115" s="1" t="s">
        <v>461</v>
      </c>
      <c r="F115">
        <v>24</v>
      </c>
      <c r="G115" t="s">
        <v>462</v>
      </c>
      <c r="H115" t="s">
        <v>463</v>
      </c>
    </row>
    <row r="116" spans="1:8" x14ac:dyDescent="0.3">
      <c r="A116">
        <v>155173</v>
      </c>
      <c r="B116">
        <v>3</v>
      </c>
      <c r="C116" s="1" t="s">
        <v>464</v>
      </c>
      <c r="D116" s="1" t="s">
        <v>465</v>
      </c>
      <c r="E116" s="1" t="s">
        <v>466</v>
      </c>
      <c r="F116">
        <v>40</v>
      </c>
      <c r="G116" t="s">
        <v>467</v>
      </c>
      <c r="H116" t="s">
        <v>467</v>
      </c>
    </row>
    <row r="117" spans="1:8" x14ac:dyDescent="0.3">
      <c r="A117">
        <v>155294</v>
      </c>
      <c r="B117">
        <v>3</v>
      </c>
      <c r="C117" s="1" t="s">
        <v>468</v>
      </c>
      <c r="D117" s="1" t="s">
        <v>469</v>
      </c>
      <c r="E117" s="1" t="s">
        <v>470</v>
      </c>
      <c r="F117">
        <v>41</v>
      </c>
      <c r="G117" t="s">
        <v>471</v>
      </c>
      <c r="H117" t="s">
        <v>472</v>
      </c>
    </row>
    <row r="118" spans="1:8" x14ac:dyDescent="0.3">
      <c r="A118">
        <v>155298</v>
      </c>
      <c r="B118">
        <v>3</v>
      </c>
      <c r="C118" s="1" t="s">
        <v>473</v>
      </c>
      <c r="D118" s="1" t="s">
        <v>469</v>
      </c>
      <c r="E118" s="1" t="s">
        <v>474</v>
      </c>
      <c r="F118">
        <v>41</v>
      </c>
      <c r="G118" t="s">
        <v>475</v>
      </c>
      <c r="H118" t="s">
        <v>476</v>
      </c>
    </row>
    <row r="119" spans="1:8" x14ac:dyDescent="0.3">
      <c r="A119">
        <v>155303</v>
      </c>
      <c r="B119">
        <v>3</v>
      </c>
      <c r="C119" s="1" t="s">
        <v>477</v>
      </c>
      <c r="D119" s="1" t="s">
        <v>469</v>
      </c>
      <c r="E119" s="1" t="s">
        <v>478</v>
      </c>
      <c r="F119">
        <v>41</v>
      </c>
      <c r="G119" t="s">
        <v>479</v>
      </c>
      <c r="H119" t="s">
        <v>480</v>
      </c>
    </row>
    <row r="120" spans="1:8" x14ac:dyDescent="0.3">
      <c r="A120">
        <v>155308</v>
      </c>
      <c r="B120">
        <v>3</v>
      </c>
      <c r="C120" s="1" t="s">
        <v>481</v>
      </c>
      <c r="D120" s="1" t="s">
        <v>469</v>
      </c>
      <c r="E120" s="1" t="s">
        <v>482</v>
      </c>
      <c r="F120">
        <v>41</v>
      </c>
      <c r="G120" t="s">
        <v>483</v>
      </c>
      <c r="H120" t="s">
        <v>484</v>
      </c>
    </row>
    <row r="121" spans="1:8" x14ac:dyDescent="0.3">
      <c r="A121">
        <v>155315</v>
      </c>
      <c r="B121">
        <v>3</v>
      </c>
      <c r="C121" s="1" t="s">
        <v>485</v>
      </c>
      <c r="D121" s="1" t="s">
        <v>469</v>
      </c>
      <c r="E121" s="1" t="s">
        <v>486</v>
      </c>
      <c r="F121">
        <v>41</v>
      </c>
      <c r="G121" t="s">
        <v>487</v>
      </c>
      <c r="H121" t="s">
        <v>488</v>
      </c>
    </row>
    <row r="122" spans="1:8" x14ac:dyDescent="0.3">
      <c r="A122">
        <v>155318</v>
      </c>
      <c r="B122">
        <v>3</v>
      </c>
      <c r="C122" s="1" t="s">
        <v>489</v>
      </c>
      <c r="D122" s="1" t="s">
        <v>469</v>
      </c>
      <c r="E122" s="1" t="s">
        <v>490</v>
      </c>
      <c r="F122">
        <v>41</v>
      </c>
      <c r="G122" t="s">
        <v>491</v>
      </c>
      <c r="H122" t="s">
        <v>492</v>
      </c>
    </row>
    <row r="123" spans="1:8" x14ac:dyDescent="0.3">
      <c r="A123">
        <v>155329</v>
      </c>
      <c r="B123">
        <v>3</v>
      </c>
      <c r="C123" s="1" t="s">
        <v>493</v>
      </c>
      <c r="D123" s="1" t="s">
        <v>469</v>
      </c>
      <c r="E123" s="1" t="s">
        <v>494</v>
      </c>
      <c r="F123">
        <v>41</v>
      </c>
      <c r="G123" t="s">
        <v>495</v>
      </c>
      <c r="H123" t="s">
        <v>496</v>
      </c>
    </row>
    <row r="124" spans="1:8" x14ac:dyDescent="0.3">
      <c r="A124">
        <v>155338</v>
      </c>
      <c r="B124">
        <v>3</v>
      </c>
      <c r="C124" s="1" t="s">
        <v>497</v>
      </c>
      <c r="D124" s="1" t="s">
        <v>469</v>
      </c>
      <c r="E124" s="1" t="s">
        <v>498</v>
      </c>
      <c r="F124">
        <v>41</v>
      </c>
      <c r="G124" t="s">
        <v>499</v>
      </c>
      <c r="H124" t="s">
        <v>500</v>
      </c>
    </row>
    <row r="125" spans="1:8" x14ac:dyDescent="0.3">
      <c r="A125">
        <v>155339</v>
      </c>
      <c r="B125">
        <v>3</v>
      </c>
      <c r="C125" s="1" t="s">
        <v>501</v>
      </c>
      <c r="D125" s="1" t="s">
        <v>469</v>
      </c>
      <c r="E125" s="1" t="s">
        <v>502</v>
      </c>
      <c r="F125">
        <v>41</v>
      </c>
      <c r="G125" t="s">
        <v>503</v>
      </c>
      <c r="H125" t="s">
        <v>504</v>
      </c>
    </row>
    <row r="126" spans="1:8" x14ac:dyDescent="0.3">
      <c r="A126">
        <v>155344</v>
      </c>
      <c r="B126">
        <v>3</v>
      </c>
      <c r="C126" s="1" t="s">
        <v>505</v>
      </c>
      <c r="D126" s="1" t="s">
        <v>469</v>
      </c>
      <c r="E126" s="1" t="s">
        <v>506</v>
      </c>
      <c r="F126">
        <v>41</v>
      </c>
      <c r="G126" t="s">
        <v>507</v>
      </c>
      <c r="H126" t="s">
        <v>508</v>
      </c>
    </row>
    <row r="127" spans="1:8" x14ac:dyDescent="0.3">
      <c r="A127">
        <v>155402</v>
      </c>
      <c r="B127">
        <v>3</v>
      </c>
      <c r="C127" s="1" t="s">
        <v>509</v>
      </c>
      <c r="D127" s="1" t="s">
        <v>510</v>
      </c>
      <c r="E127" s="1" t="s">
        <v>511</v>
      </c>
      <c r="F127">
        <v>44</v>
      </c>
      <c r="G127" t="s">
        <v>512</v>
      </c>
      <c r="H127" t="s">
        <v>513</v>
      </c>
    </row>
    <row r="128" spans="1:8" x14ac:dyDescent="0.3">
      <c r="A128">
        <v>155408</v>
      </c>
      <c r="B128">
        <v>3</v>
      </c>
      <c r="C128" s="1" t="s">
        <v>514</v>
      </c>
      <c r="D128" s="1" t="s">
        <v>510</v>
      </c>
      <c r="E128" s="1" t="s">
        <v>515</v>
      </c>
      <c r="F128">
        <v>44</v>
      </c>
      <c r="G128" t="s">
        <v>516</v>
      </c>
      <c r="H128" t="s">
        <v>517</v>
      </c>
    </row>
    <row r="129" spans="1:8" x14ac:dyDescent="0.3">
      <c r="A129">
        <v>155409</v>
      </c>
      <c r="B129">
        <v>3</v>
      </c>
      <c r="C129" s="1" t="s">
        <v>518</v>
      </c>
      <c r="D129" s="1" t="s">
        <v>510</v>
      </c>
      <c r="E129" s="1" t="s">
        <v>519</v>
      </c>
      <c r="F129">
        <v>44</v>
      </c>
      <c r="G129" t="s">
        <v>520</v>
      </c>
      <c r="H129" t="s">
        <v>521</v>
      </c>
    </row>
    <row r="130" spans="1:8" x14ac:dyDescent="0.3">
      <c r="A130">
        <v>155419</v>
      </c>
      <c r="B130">
        <v>3</v>
      </c>
      <c r="C130" s="1" t="s">
        <v>522</v>
      </c>
      <c r="D130" s="1" t="s">
        <v>510</v>
      </c>
      <c r="E130" s="1" t="s">
        <v>523</v>
      </c>
      <c r="F130">
        <v>44</v>
      </c>
      <c r="G130" t="s">
        <v>524</v>
      </c>
      <c r="H130" t="s">
        <v>525</v>
      </c>
    </row>
    <row r="131" spans="1:8" x14ac:dyDescent="0.3">
      <c r="A131">
        <v>155422</v>
      </c>
      <c r="B131">
        <v>3</v>
      </c>
      <c r="C131" s="1" t="s">
        <v>526</v>
      </c>
      <c r="D131" s="1" t="s">
        <v>510</v>
      </c>
      <c r="E131" s="1" t="s">
        <v>527</v>
      </c>
      <c r="F131">
        <v>44</v>
      </c>
      <c r="G131" t="s">
        <v>528</v>
      </c>
      <c r="H131" t="s">
        <v>529</v>
      </c>
    </row>
    <row r="132" spans="1:8" x14ac:dyDescent="0.3">
      <c r="A132">
        <v>155423</v>
      </c>
      <c r="B132">
        <v>3</v>
      </c>
      <c r="C132" s="1" t="s">
        <v>530</v>
      </c>
      <c r="D132" s="1" t="s">
        <v>510</v>
      </c>
      <c r="E132" s="1" t="s">
        <v>531</v>
      </c>
      <c r="F132">
        <v>44</v>
      </c>
      <c r="G132" t="s">
        <v>532</v>
      </c>
      <c r="H132" t="s">
        <v>533</v>
      </c>
    </row>
    <row r="133" spans="1:8" x14ac:dyDescent="0.3">
      <c r="A133">
        <v>155426</v>
      </c>
      <c r="B133">
        <v>3</v>
      </c>
      <c r="C133" s="1" t="s">
        <v>534</v>
      </c>
      <c r="D133" s="1" t="s">
        <v>510</v>
      </c>
      <c r="E133" s="1" t="s">
        <v>535</v>
      </c>
      <c r="F133">
        <v>44</v>
      </c>
      <c r="G133" t="s">
        <v>536</v>
      </c>
      <c r="H133" t="s">
        <v>537</v>
      </c>
    </row>
    <row r="134" spans="1:8" x14ac:dyDescent="0.3">
      <c r="A134">
        <v>155437</v>
      </c>
      <c r="B134">
        <v>3</v>
      </c>
      <c r="C134" s="1" t="s">
        <v>538</v>
      </c>
      <c r="D134" s="1" t="s">
        <v>510</v>
      </c>
      <c r="E134" s="1" t="s">
        <v>539</v>
      </c>
      <c r="F134">
        <v>44</v>
      </c>
      <c r="G134" t="s">
        <v>540</v>
      </c>
      <c r="H134" t="s">
        <v>541</v>
      </c>
    </row>
    <row r="135" spans="1:8" x14ac:dyDescent="0.3">
      <c r="A135">
        <v>155443</v>
      </c>
      <c r="B135">
        <v>3</v>
      </c>
      <c r="C135" s="1" t="s">
        <v>542</v>
      </c>
      <c r="D135" s="1" t="s">
        <v>510</v>
      </c>
      <c r="E135" s="1" t="s">
        <v>543</v>
      </c>
      <c r="F135">
        <v>44</v>
      </c>
      <c r="G135" t="s">
        <v>544</v>
      </c>
      <c r="H135" t="s">
        <v>545</v>
      </c>
    </row>
    <row r="136" spans="1:8" x14ac:dyDescent="0.3">
      <c r="A136">
        <v>155446</v>
      </c>
      <c r="B136">
        <v>3</v>
      </c>
      <c r="C136" s="1" t="s">
        <v>546</v>
      </c>
      <c r="D136" s="1" t="s">
        <v>510</v>
      </c>
      <c r="E136" s="1" t="s">
        <v>547</v>
      </c>
      <c r="F136">
        <v>44</v>
      </c>
      <c r="G136" t="s">
        <v>548</v>
      </c>
      <c r="H136" t="s">
        <v>549</v>
      </c>
    </row>
    <row r="137" spans="1:8" x14ac:dyDescent="0.3">
      <c r="A137">
        <v>155456</v>
      </c>
      <c r="B137">
        <v>3</v>
      </c>
      <c r="C137" s="1" t="s">
        <v>550</v>
      </c>
      <c r="D137" s="1" t="s">
        <v>510</v>
      </c>
      <c r="E137" s="1" t="s">
        <v>551</v>
      </c>
      <c r="F137">
        <v>44</v>
      </c>
      <c r="G137" t="s">
        <v>552</v>
      </c>
      <c r="H137" t="s">
        <v>553</v>
      </c>
    </row>
    <row r="138" spans="1:8" x14ac:dyDescent="0.3">
      <c r="A138">
        <v>155469</v>
      </c>
      <c r="B138">
        <v>3</v>
      </c>
      <c r="C138" s="1" t="s">
        <v>554</v>
      </c>
      <c r="D138" s="1" t="s">
        <v>510</v>
      </c>
      <c r="E138" s="1" t="s">
        <v>555</v>
      </c>
      <c r="F138">
        <v>44</v>
      </c>
      <c r="G138" t="s">
        <v>556</v>
      </c>
      <c r="H138" t="s">
        <v>557</v>
      </c>
    </row>
    <row r="139" spans="1:8" x14ac:dyDescent="0.3">
      <c r="A139">
        <v>155482</v>
      </c>
      <c r="B139">
        <v>3</v>
      </c>
      <c r="C139" s="1" t="s">
        <v>558</v>
      </c>
      <c r="D139" s="1" t="s">
        <v>510</v>
      </c>
      <c r="E139" s="1" t="s">
        <v>559</v>
      </c>
      <c r="F139">
        <v>44</v>
      </c>
      <c r="G139" t="s">
        <v>560</v>
      </c>
      <c r="H139" t="s">
        <v>561</v>
      </c>
    </row>
    <row r="140" spans="1:8" x14ac:dyDescent="0.3">
      <c r="A140">
        <v>155483</v>
      </c>
      <c r="B140">
        <v>3</v>
      </c>
      <c r="C140" s="1" t="s">
        <v>562</v>
      </c>
      <c r="D140" s="1" t="s">
        <v>510</v>
      </c>
      <c r="E140" s="1" t="s">
        <v>563</v>
      </c>
      <c r="F140">
        <v>44</v>
      </c>
      <c r="G140" t="s">
        <v>564</v>
      </c>
      <c r="H140" t="s">
        <v>564</v>
      </c>
    </row>
    <row r="141" spans="1:8" x14ac:dyDescent="0.3">
      <c r="A141">
        <v>155484</v>
      </c>
      <c r="B141">
        <v>3</v>
      </c>
      <c r="C141" s="1" t="s">
        <v>565</v>
      </c>
      <c r="D141" s="1" t="s">
        <v>510</v>
      </c>
      <c r="E141" s="1" t="s">
        <v>566</v>
      </c>
      <c r="F141">
        <v>44</v>
      </c>
      <c r="G141" t="s">
        <v>567</v>
      </c>
      <c r="H141" t="s">
        <v>568</v>
      </c>
    </row>
    <row r="142" spans="1:8" x14ac:dyDescent="0.3">
      <c r="A142">
        <v>155487</v>
      </c>
      <c r="B142">
        <v>3</v>
      </c>
      <c r="C142" s="1" t="s">
        <v>569</v>
      </c>
      <c r="D142" s="1" t="s">
        <v>510</v>
      </c>
      <c r="E142" s="1" t="s">
        <v>570</v>
      </c>
      <c r="F142">
        <v>44</v>
      </c>
      <c r="G142" t="s">
        <v>571</v>
      </c>
      <c r="H142" t="s">
        <v>572</v>
      </c>
    </row>
    <row r="143" spans="1:8" x14ac:dyDescent="0.3">
      <c r="A143">
        <v>155488</v>
      </c>
      <c r="B143">
        <v>3</v>
      </c>
      <c r="C143" s="1" t="s">
        <v>573</v>
      </c>
      <c r="D143" s="1" t="s">
        <v>510</v>
      </c>
      <c r="E143" s="1" t="s">
        <v>574</v>
      </c>
      <c r="F143">
        <v>44</v>
      </c>
      <c r="G143" t="s">
        <v>575</v>
      </c>
      <c r="H143" t="s">
        <v>576</v>
      </c>
    </row>
    <row r="144" spans="1:8" x14ac:dyDescent="0.3">
      <c r="A144">
        <v>155489</v>
      </c>
      <c r="B144">
        <v>3</v>
      </c>
      <c r="C144" s="1" t="s">
        <v>577</v>
      </c>
      <c r="D144" s="1" t="s">
        <v>510</v>
      </c>
      <c r="E144" s="1" t="s">
        <v>578</v>
      </c>
      <c r="F144">
        <v>44</v>
      </c>
      <c r="G144" t="s">
        <v>579</v>
      </c>
      <c r="H144" t="s">
        <v>580</v>
      </c>
    </row>
    <row r="145" spans="1:8" x14ac:dyDescent="0.3">
      <c r="A145">
        <v>155496</v>
      </c>
      <c r="B145">
        <v>3</v>
      </c>
      <c r="C145" s="1" t="s">
        <v>581</v>
      </c>
      <c r="D145" s="1" t="s">
        <v>510</v>
      </c>
      <c r="E145" s="1" t="s">
        <v>582</v>
      </c>
      <c r="F145">
        <v>44</v>
      </c>
      <c r="G145" t="s">
        <v>583</v>
      </c>
      <c r="H145" t="s">
        <v>584</v>
      </c>
    </row>
    <row r="146" spans="1:8" x14ac:dyDescent="0.3">
      <c r="A146">
        <v>155497</v>
      </c>
      <c r="B146">
        <v>3</v>
      </c>
      <c r="C146" s="1" t="s">
        <v>585</v>
      </c>
      <c r="D146" s="1" t="s">
        <v>510</v>
      </c>
      <c r="E146" s="1" t="s">
        <v>586</v>
      </c>
      <c r="F146">
        <v>44</v>
      </c>
      <c r="G146" t="s">
        <v>587</v>
      </c>
      <c r="H146" t="s">
        <v>588</v>
      </c>
    </row>
    <row r="147" spans="1:8" x14ac:dyDescent="0.3">
      <c r="A147">
        <v>155500</v>
      </c>
      <c r="B147">
        <v>3</v>
      </c>
      <c r="C147" s="1" t="s">
        <v>589</v>
      </c>
      <c r="D147" s="1" t="s">
        <v>510</v>
      </c>
      <c r="E147" s="1" t="s">
        <v>590</v>
      </c>
      <c r="F147">
        <v>44</v>
      </c>
      <c r="G147" t="s">
        <v>591</v>
      </c>
      <c r="H147" t="s">
        <v>592</v>
      </c>
    </row>
    <row r="148" spans="1:8" x14ac:dyDescent="0.3">
      <c r="A148">
        <v>155504</v>
      </c>
      <c r="B148">
        <v>3</v>
      </c>
      <c r="C148" s="1" t="s">
        <v>593</v>
      </c>
      <c r="D148" s="1" t="s">
        <v>594</v>
      </c>
      <c r="E148" s="1" t="s">
        <v>595</v>
      </c>
      <c r="F148">
        <v>45</v>
      </c>
      <c r="G148" t="s">
        <v>596</v>
      </c>
      <c r="H148" t="s">
        <v>597</v>
      </c>
    </row>
    <row r="149" spans="1:8" x14ac:dyDescent="0.3">
      <c r="A149">
        <v>155507</v>
      </c>
      <c r="B149">
        <v>3</v>
      </c>
      <c r="C149" s="1" t="s">
        <v>598</v>
      </c>
      <c r="D149" s="1" t="s">
        <v>594</v>
      </c>
      <c r="E149" s="1" t="s">
        <v>599</v>
      </c>
      <c r="F149">
        <v>45</v>
      </c>
      <c r="G149" t="s">
        <v>600</v>
      </c>
      <c r="H149" t="s">
        <v>601</v>
      </c>
    </row>
    <row r="150" spans="1:8" x14ac:dyDescent="0.3">
      <c r="A150">
        <v>155508</v>
      </c>
      <c r="B150">
        <v>3</v>
      </c>
      <c r="C150" s="1" t="s">
        <v>602</v>
      </c>
      <c r="D150" s="1" t="s">
        <v>594</v>
      </c>
      <c r="E150" s="1" t="s">
        <v>603</v>
      </c>
      <c r="F150">
        <v>45</v>
      </c>
      <c r="G150" t="s">
        <v>604</v>
      </c>
      <c r="H150" t="s">
        <v>605</v>
      </c>
    </row>
    <row r="151" spans="1:8" x14ac:dyDescent="0.3">
      <c r="A151">
        <v>155511</v>
      </c>
      <c r="B151">
        <v>3</v>
      </c>
      <c r="C151" s="1" t="s">
        <v>606</v>
      </c>
      <c r="D151" s="1" t="s">
        <v>594</v>
      </c>
      <c r="E151" s="1" t="s">
        <v>607</v>
      </c>
      <c r="F151">
        <v>45</v>
      </c>
      <c r="G151" t="s">
        <v>608</v>
      </c>
      <c r="H151" t="s">
        <v>609</v>
      </c>
    </row>
    <row r="152" spans="1:8" x14ac:dyDescent="0.3">
      <c r="A152">
        <v>155525</v>
      </c>
      <c r="B152">
        <v>3</v>
      </c>
      <c r="C152" s="1" t="s">
        <v>610</v>
      </c>
      <c r="D152" s="1" t="s">
        <v>611</v>
      </c>
      <c r="E152" s="1" t="s">
        <v>612</v>
      </c>
      <c r="F152">
        <v>47</v>
      </c>
      <c r="G152" t="s">
        <v>613</v>
      </c>
      <c r="H152" t="s">
        <v>614</v>
      </c>
    </row>
    <row r="153" spans="1:8" x14ac:dyDescent="0.3">
      <c r="A153">
        <v>155526</v>
      </c>
      <c r="B153">
        <v>3</v>
      </c>
      <c r="C153" s="1" t="s">
        <v>615</v>
      </c>
      <c r="D153" s="1" t="s">
        <v>611</v>
      </c>
      <c r="E153" s="1" t="s">
        <v>616</v>
      </c>
      <c r="F153">
        <v>47</v>
      </c>
      <c r="G153" t="s">
        <v>617</v>
      </c>
      <c r="H153" t="s">
        <v>617</v>
      </c>
    </row>
    <row r="154" spans="1:8" x14ac:dyDescent="0.3">
      <c r="A154">
        <v>155527</v>
      </c>
      <c r="B154">
        <v>3</v>
      </c>
      <c r="C154" s="1" t="s">
        <v>618</v>
      </c>
      <c r="D154" s="1" t="s">
        <v>611</v>
      </c>
      <c r="E154" s="1" t="s">
        <v>619</v>
      </c>
      <c r="F154">
        <v>47</v>
      </c>
      <c r="G154" t="s">
        <v>620</v>
      </c>
      <c r="H154" t="s">
        <v>621</v>
      </c>
    </row>
    <row r="155" spans="1:8" x14ac:dyDescent="0.3">
      <c r="A155">
        <v>155534</v>
      </c>
      <c r="B155">
        <v>3</v>
      </c>
      <c r="C155" s="1" t="s">
        <v>622</v>
      </c>
      <c r="D155" s="1" t="s">
        <v>611</v>
      </c>
      <c r="E155" s="1" t="s">
        <v>623</v>
      </c>
      <c r="F155">
        <v>47</v>
      </c>
      <c r="G155" t="s">
        <v>624</v>
      </c>
      <c r="H155" t="s">
        <v>625</v>
      </c>
    </row>
    <row r="156" spans="1:8" x14ac:dyDescent="0.3">
      <c r="A156">
        <v>155541</v>
      </c>
      <c r="B156">
        <v>3</v>
      </c>
      <c r="C156" s="1" t="s">
        <v>626</v>
      </c>
      <c r="D156" s="1" t="s">
        <v>611</v>
      </c>
      <c r="E156" s="1" t="s">
        <v>627</v>
      </c>
      <c r="F156">
        <v>47</v>
      </c>
      <c r="G156" t="s">
        <v>628</v>
      </c>
      <c r="H156" t="s">
        <v>628</v>
      </c>
    </row>
    <row r="157" spans="1:8" x14ac:dyDescent="0.3">
      <c r="A157">
        <v>155555</v>
      </c>
      <c r="B157">
        <v>3</v>
      </c>
      <c r="C157" s="1" t="s">
        <v>629</v>
      </c>
      <c r="D157" s="1" t="s">
        <v>630</v>
      </c>
      <c r="E157" s="1" t="s">
        <v>631</v>
      </c>
      <c r="F157">
        <v>48</v>
      </c>
      <c r="G157" t="s">
        <v>632</v>
      </c>
      <c r="H157" t="s">
        <v>633</v>
      </c>
    </row>
    <row r="158" spans="1:8" x14ac:dyDescent="0.3">
      <c r="A158">
        <v>155556</v>
      </c>
      <c r="B158">
        <v>3</v>
      </c>
      <c r="C158" s="1" t="s">
        <v>634</v>
      </c>
      <c r="D158" s="1" t="s">
        <v>630</v>
      </c>
      <c r="E158" s="1" t="s">
        <v>635</v>
      </c>
      <c r="F158">
        <v>48</v>
      </c>
      <c r="G158" t="s">
        <v>636</v>
      </c>
      <c r="H158" t="s">
        <v>637</v>
      </c>
    </row>
    <row r="159" spans="1:8" x14ac:dyDescent="0.3">
      <c r="A159">
        <v>155571</v>
      </c>
      <c r="B159">
        <v>3</v>
      </c>
      <c r="C159" s="1" t="s">
        <v>638</v>
      </c>
      <c r="D159" s="1" t="s">
        <v>630</v>
      </c>
      <c r="E159" s="1" t="s">
        <v>639</v>
      </c>
      <c r="F159">
        <v>48</v>
      </c>
      <c r="G159" t="s">
        <v>640</v>
      </c>
      <c r="H159" t="s">
        <v>641</v>
      </c>
    </row>
    <row r="160" spans="1:8" x14ac:dyDescent="0.3">
      <c r="A160">
        <v>155572</v>
      </c>
      <c r="B160">
        <v>3</v>
      </c>
      <c r="C160" s="1" t="s">
        <v>642</v>
      </c>
      <c r="D160" s="1" t="s">
        <v>630</v>
      </c>
      <c r="E160" s="1" t="s">
        <v>643</v>
      </c>
      <c r="F160">
        <v>48</v>
      </c>
      <c r="G160" t="s">
        <v>644</v>
      </c>
      <c r="H160" t="s">
        <v>645</v>
      </c>
    </row>
    <row r="161" spans="1:8" x14ac:dyDescent="0.3">
      <c r="A161">
        <v>155590</v>
      </c>
      <c r="B161">
        <v>3</v>
      </c>
      <c r="C161" s="1" t="s">
        <v>646</v>
      </c>
      <c r="D161" s="1" t="s">
        <v>630</v>
      </c>
      <c r="E161" s="1" t="s">
        <v>647</v>
      </c>
      <c r="F161">
        <v>48</v>
      </c>
      <c r="G161" t="s">
        <v>648</v>
      </c>
      <c r="H161" t="s">
        <v>649</v>
      </c>
    </row>
    <row r="162" spans="1:8" x14ac:dyDescent="0.3">
      <c r="A162">
        <v>155605</v>
      </c>
      <c r="B162">
        <v>3</v>
      </c>
      <c r="C162" s="1" t="s">
        <v>650</v>
      </c>
      <c r="D162" s="1" t="s">
        <v>630</v>
      </c>
      <c r="E162" s="1" t="s">
        <v>651</v>
      </c>
      <c r="F162">
        <v>48</v>
      </c>
      <c r="G162" t="s">
        <v>652</v>
      </c>
      <c r="H162" t="s">
        <v>653</v>
      </c>
    </row>
    <row r="163" spans="1:8" x14ac:dyDescent="0.3">
      <c r="A163">
        <v>155610</v>
      </c>
      <c r="B163">
        <v>3</v>
      </c>
      <c r="C163" s="1" t="s">
        <v>654</v>
      </c>
      <c r="D163" s="1" t="s">
        <v>630</v>
      </c>
      <c r="E163" s="1" t="s">
        <v>655</v>
      </c>
      <c r="F163">
        <v>48</v>
      </c>
      <c r="G163" t="s">
        <v>656</v>
      </c>
      <c r="H163" t="s">
        <v>657</v>
      </c>
    </row>
    <row r="164" spans="1:8" x14ac:dyDescent="0.3">
      <c r="A164">
        <v>155611</v>
      </c>
      <c r="B164">
        <v>3</v>
      </c>
      <c r="C164" s="1" t="s">
        <v>658</v>
      </c>
      <c r="D164" s="1" t="s">
        <v>630</v>
      </c>
      <c r="E164" s="1" t="s">
        <v>659</v>
      </c>
      <c r="F164">
        <v>48</v>
      </c>
      <c r="G164" t="s">
        <v>660</v>
      </c>
      <c r="H164" t="s">
        <v>661</v>
      </c>
    </row>
    <row r="165" spans="1:8" x14ac:dyDescent="0.3">
      <c r="A165">
        <v>155616</v>
      </c>
      <c r="B165">
        <v>3</v>
      </c>
      <c r="C165" s="1" t="s">
        <v>662</v>
      </c>
      <c r="D165" s="1" t="s">
        <v>630</v>
      </c>
      <c r="E165" s="1" t="s">
        <v>663</v>
      </c>
      <c r="F165">
        <v>48</v>
      </c>
      <c r="G165" t="s">
        <v>664</v>
      </c>
      <c r="H165" t="s">
        <v>665</v>
      </c>
    </row>
    <row r="166" spans="1:8" x14ac:dyDescent="0.3">
      <c r="A166">
        <v>155620</v>
      </c>
      <c r="B166">
        <v>3</v>
      </c>
      <c r="C166" s="1" t="s">
        <v>666</v>
      </c>
      <c r="D166" s="1" t="s">
        <v>630</v>
      </c>
      <c r="E166" s="1" t="s">
        <v>667</v>
      </c>
      <c r="F166">
        <v>48</v>
      </c>
      <c r="G166" t="s">
        <v>668</v>
      </c>
      <c r="H166" t="s">
        <v>669</v>
      </c>
    </row>
    <row r="167" spans="1:8" x14ac:dyDescent="0.3">
      <c r="A167">
        <v>155635</v>
      </c>
      <c r="B167">
        <v>3</v>
      </c>
      <c r="C167" s="1" t="s">
        <v>670</v>
      </c>
      <c r="D167" s="1" t="s">
        <v>630</v>
      </c>
      <c r="E167" s="1" t="s">
        <v>671</v>
      </c>
      <c r="F167">
        <v>48</v>
      </c>
      <c r="G167" t="s">
        <v>672</v>
      </c>
      <c r="H167" t="s">
        <v>673</v>
      </c>
    </row>
    <row r="168" spans="1:8" x14ac:dyDescent="0.3">
      <c r="A168">
        <v>155645</v>
      </c>
      <c r="B168">
        <v>3</v>
      </c>
      <c r="C168" s="1" t="s">
        <v>674</v>
      </c>
      <c r="D168" s="1" t="s">
        <v>630</v>
      </c>
      <c r="E168" s="1" t="s">
        <v>675</v>
      </c>
      <c r="F168">
        <v>48</v>
      </c>
      <c r="G168" t="s">
        <v>676</v>
      </c>
      <c r="H168" t="s">
        <v>676</v>
      </c>
    </row>
    <row r="169" spans="1:8" x14ac:dyDescent="0.3">
      <c r="A169">
        <v>155646</v>
      </c>
      <c r="B169">
        <v>3</v>
      </c>
      <c r="C169" s="1" t="s">
        <v>677</v>
      </c>
      <c r="D169" s="1" t="s">
        <v>630</v>
      </c>
      <c r="E169" s="1" t="s">
        <v>678</v>
      </c>
      <c r="F169">
        <v>48</v>
      </c>
      <c r="G169" t="s">
        <v>679</v>
      </c>
      <c r="H169" t="s">
        <v>679</v>
      </c>
    </row>
    <row r="170" spans="1:8" x14ac:dyDescent="0.3">
      <c r="A170">
        <v>155650</v>
      </c>
      <c r="B170">
        <v>3</v>
      </c>
      <c r="C170" s="1" t="s">
        <v>680</v>
      </c>
      <c r="D170" s="1" t="s">
        <v>630</v>
      </c>
      <c r="E170" s="1" t="s">
        <v>681</v>
      </c>
      <c r="F170">
        <v>48</v>
      </c>
      <c r="G170" t="s">
        <v>682</v>
      </c>
      <c r="H170" t="s">
        <v>683</v>
      </c>
    </row>
    <row r="171" spans="1:8" x14ac:dyDescent="0.3">
      <c r="A171">
        <v>155656</v>
      </c>
      <c r="B171">
        <v>3</v>
      </c>
      <c r="C171" s="1" t="s">
        <v>684</v>
      </c>
      <c r="D171" s="1" t="s">
        <v>630</v>
      </c>
      <c r="E171" s="1" t="s">
        <v>685</v>
      </c>
      <c r="F171">
        <v>48</v>
      </c>
      <c r="G171" t="s">
        <v>686</v>
      </c>
      <c r="H171" t="s">
        <v>687</v>
      </c>
    </row>
    <row r="172" spans="1:8" x14ac:dyDescent="0.3">
      <c r="A172">
        <v>155661</v>
      </c>
      <c r="B172">
        <v>3</v>
      </c>
      <c r="C172" s="1" t="s">
        <v>688</v>
      </c>
      <c r="D172" s="1" t="s">
        <v>630</v>
      </c>
      <c r="E172" s="1" t="s">
        <v>689</v>
      </c>
      <c r="F172">
        <v>48</v>
      </c>
      <c r="G172" t="s">
        <v>690</v>
      </c>
      <c r="H172" t="s">
        <v>691</v>
      </c>
    </row>
    <row r="173" spans="1:8" x14ac:dyDescent="0.3">
      <c r="A173">
        <v>155665</v>
      </c>
      <c r="B173">
        <v>3</v>
      </c>
      <c r="C173" s="1" t="s">
        <v>692</v>
      </c>
      <c r="D173" s="1" t="s">
        <v>630</v>
      </c>
      <c r="E173" s="1" t="s">
        <v>693</v>
      </c>
      <c r="F173">
        <v>48</v>
      </c>
      <c r="G173" t="s">
        <v>694</v>
      </c>
      <c r="H173" t="s">
        <v>695</v>
      </c>
    </row>
    <row r="174" spans="1:8" x14ac:dyDescent="0.3">
      <c r="A174">
        <v>155672</v>
      </c>
      <c r="B174">
        <v>3</v>
      </c>
      <c r="C174" s="1" t="s">
        <v>696</v>
      </c>
      <c r="D174" s="1" t="s">
        <v>630</v>
      </c>
      <c r="E174" s="1" t="s">
        <v>697</v>
      </c>
      <c r="F174">
        <v>48</v>
      </c>
      <c r="G174" t="s">
        <v>698</v>
      </c>
      <c r="H174" t="s">
        <v>699</v>
      </c>
    </row>
    <row r="175" spans="1:8" x14ac:dyDescent="0.3">
      <c r="A175">
        <v>155679</v>
      </c>
      <c r="B175">
        <v>3</v>
      </c>
      <c r="C175" s="1" t="s">
        <v>700</v>
      </c>
      <c r="D175" s="1" t="s">
        <v>630</v>
      </c>
      <c r="E175" s="1" t="s">
        <v>701</v>
      </c>
      <c r="F175">
        <v>48</v>
      </c>
      <c r="G175" t="s">
        <v>702</v>
      </c>
      <c r="H175" t="s">
        <v>703</v>
      </c>
    </row>
    <row r="176" spans="1:8" x14ac:dyDescent="0.3">
      <c r="A176">
        <v>155686</v>
      </c>
      <c r="B176">
        <v>3</v>
      </c>
      <c r="C176" s="1" t="s">
        <v>704</v>
      </c>
      <c r="D176" s="1" t="s">
        <v>630</v>
      </c>
      <c r="E176" s="1" t="s">
        <v>705</v>
      </c>
      <c r="F176">
        <v>48</v>
      </c>
      <c r="G176" t="s">
        <v>706</v>
      </c>
      <c r="H176" t="s">
        <v>706</v>
      </c>
    </row>
    <row r="177" spans="1:8" x14ac:dyDescent="0.3">
      <c r="A177">
        <v>155689</v>
      </c>
      <c r="B177">
        <v>3</v>
      </c>
      <c r="C177" s="1" t="s">
        <v>707</v>
      </c>
      <c r="D177" s="1" t="s">
        <v>630</v>
      </c>
      <c r="E177" s="1" t="s">
        <v>708</v>
      </c>
      <c r="F177">
        <v>48</v>
      </c>
      <c r="G177" t="s">
        <v>709</v>
      </c>
      <c r="H177" t="s">
        <v>710</v>
      </c>
    </row>
    <row r="178" spans="1:8" x14ac:dyDescent="0.3">
      <c r="A178">
        <v>155692</v>
      </c>
      <c r="B178">
        <v>3</v>
      </c>
      <c r="C178" s="1" t="s">
        <v>711</v>
      </c>
      <c r="D178" s="1" t="s">
        <v>630</v>
      </c>
      <c r="E178" s="1" t="s">
        <v>712</v>
      </c>
      <c r="F178">
        <v>48</v>
      </c>
      <c r="G178" t="s">
        <v>713</v>
      </c>
      <c r="H178" t="s">
        <v>714</v>
      </c>
    </row>
    <row r="179" spans="1:8" x14ac:dyDescent="0.3">
      <c r="A179">
        <v>155702</v>
      </c>
      <c r="B179">
        <v>3</v>
      </c>
      <c r="C179" s="1" t="s">
        <v>715</v>
      </c>
      <c r="D179" s="1" t="s">
        <v>716</v>
      </c>
      <c r="E179" s="1" t="s">
        <v>717</v>
      </c>
      <c r="F179">
        <v>49</v>
      </c>
      <c r="G179" t="s">
        <v>718</v>
      </c>
      <c r="H179" t="s">
        <v>719</v>
      </c>
    </row>
    <row r="180" spans="1:8" x14ac:dyDescent="0.3">
      <c r="A180">
        <v>155707</v>
      </c>
      <c r="B180">
        <v>3</v>
      </c>
      <c r="C180" s="1" t="s">
        <v>720</v>
      </c>
      <c r="D180" s="1" t="s">
        <v>716</v>
      </c>
      <c r="E180" s="1" t="s">
        <v>721</v>
      </c>
      <c r="F180">
        <v>49</v>
      </c>
      <c r="G180" t="s">
        <v>722</v>
      </c>
      <c r="H180" t="s">
        <v>722</v>
      </c>
    </row>
    <row r="181" spans="1:8" x14ac:dyDescent="0.3">
      <c r="A181">
        <v>155710</v>
      </c>
      <c r="B181">
        <v>3</v>
      </c>
      <c r="C181" s="1" t="s">
        <v>723</v>
      </c>
      <c r="D181" s="1" t="s">
        <v>716</v>
      </c>
      <c r="E181" s="1" t="s">
        <v>724</v>
      </c>
      <c r="F181">
        <v>49</v>
      </c>
      <c r="G181" t="s">
        <v>725</v>
      </c>
      <c r="H181" t="s">
        <v>725</v>
      </c>
    </row>
    <row r="182" spans="1:8" x14ac:dyDescent="0.3">
      <c r="A182">
        <v>155711</v>
      </c>
      <c r="B182">
        <v>3</v>
      </c>
      <c r="C182" s="1" t="s">
        <v>726</v>
      </c>
      <c r="D182" s="1" t="s">
        <v>716</v>
      </c>
      <c r="E182" s="1" t="s">
        <v>727</v>
      </c>
      <c r="F182">
        <v>49</v>
      </c>
      <c r="G182" t="s">
        <v>728</v>
      </c>
      <c r="H182" t="s">
        <v>728</v>
      </c>
    </row>
    <row r="183" spans="1:8" x14ac:dyDescent="0.3">
      <c r="A183">
        <v>155712</v>
      </c>
      <c r="B183">
        <v>3</v>
      </c>
      <c r="C183" s="1" t="s">
        <v>729</v>
      </c>
      <c r="D183" s="1" t="s">
        <v>716</v>
      </c>
      <c r="E183" s="1" t="s">
        <v>730</v>
      </c>
      <c r="F183">
        <v>49</v>
      </c>
      <c r="G183" t="s">
        <v>731</v>
      </c>
      <c r="H183" t="s">
        <v>732</v>
      </c>
    </row>
    <row r="184" spans="1:8" x14ac:dyDescent="0.3">
      <c r="A184">
        <v>155717</v>
      </c>
      <c r="B184">
        <v>3</v>
      </c>
      <c r="C184" s="1" t="s">
        <v>733</v>
      </c>
      <c r="D184" s="1" t="s">
        <v>716</v>
      </c>
      <c r="E184" s="1" t="s">
        <v>734</v>
      </c>
      <c r="F184">
        <v>49</v>
      </c>
      <c r="G184" t="s">
        <v>735</v>
      </c>
      <c r="H184" t="s">
        <v>735</v>
      </c>
    </row>
    <row r="185" spans="1:8" x14ac:dyDescent="0.3">
      <c r="A185">
        <v>155718</v>
      </c>
      <c r="B185">
        <v>3</v>
      </c>
      <c r="C185" s="1" t="s">
        <v>736</v>
      </c>
      <c r="D185" s="1" t="s">
        <v>716</v>
      </c>
      <c r="E185" s="1" t="s">
        <v>737</v>
      </c>
      <c r="F185">
        <v>49</v>
      </c>
      <c r="G185" t="s">
        <v>738</v>
      </c>
      <c r="H185" t="s">
        <v>738</v>
      </c>
    </row>
    <row r="186" spans="1:8" x14ac:dyDescent="0.3">
      <c r="A186">
        <v>155722</v>
      </c>
      <c r="B186">
        <v>3</v>
      </c>
      <c r="C186" s="1" t="s">
        <v>739</v>
      </c>
      <c r="D186" s="1" t="s">
        <v>716</v>
      </c>
      <c r="E186" s="1" t="s">
        <v>740</v>
      </c>
      <c r="F186">
        <v>49</v>
      </c>
      <c r="G186" t="s">
        <v>741</v>
      </c>
      <c r="H186" t="s">
        <v>741</v>
      </c>
    </row>
    <row r="187" spans="1:8" x14ac:dyDescent="0.3">
      <c r="A187">
        <v>155723</v>
      </c>
      <c r="B187">
        <v>3</v>
      </c>
      <c r="C187" s="1" t="s">
        <v>742</v>
      </c>
      <c r="D187" s="1" t="s">
        <v>716</v>
      </c>
      <c r="E187" s="1" t="s">
        <v>743</v>
      </c>
      <c r="F187">
        <v>49</v>
      </c>
      <c r="G187" t="s">
        <v>744</v>
      </c>
      <c r="H187" t="s">
        <v>745</v>
      </c>
    </row>
    <row r="188" spans="1:8" x14ac:dyDescent="0.3">
      <c r="A188">
        <v>155724</v>
      </c>
      <c r="B188">
        <v>3</v>
      </c>
      <c r="C188" s="1" t="s">
        <v>746</v>
      </c>
      <c r="D188" s="1" t="s">
        <v>716</v>
      </c>
      <c r="E188" s="1" t="s">
        <v>747</v>
      </c>
      <c r="F188">
        <v>49</v>
      </c>
      <c r="G188" t="s">
        <v>748</v>
      </c>
      <c r="H188" t="s">
        <v>749</v>
      </c>
    </row>
    <row r="189" spans="1:8" x14ac:dyDescent="0.3">
      <c r="A189">
        <v>155744</v>
      </c>
      <c r="B189">
        <v>3</v>
      </c>
      <c r="C189" s="1" t="s">
        <v>750</v>
      </c>
      <c r="D189" s="1" t="s">
        <v>751</v>
      </c>
      <c r="E189" s="1" t="s">
        <v>752</v>
      </c>
      <c r="F189">
        <v>51</v>
      </c>
      <c r="G189" t="s">
        <v>753</v>
      </c>
      <c r="H189" t="s">
        <v>754</v>
      </c>
    </row>
    <row r="190" spans="1:8" x14ac:dyDescent="0.3">
      <c r="A190">
        <v>155752</v>
      </c>
      <c r="B190">
        <v>3</v>
      </c>
      <c r="C190" s="1" t="s">
        <v>755</v>
      </c>
      <c r="D190" s="1" t="s">
        <v>751</v>
      </c>
      <c r="E190" s="1" t="s">
        <v>756</v>
      </c>
      <c r="F190">
        <v>51</v>
      </c>
      <c r="G190" t="s">
        <v>757</v>
      </c>
      <c r="H190" t="s">
        <v>758</v>
      </c>
    </row>
    <row r="191" spans="1:8" x14ac:dyDescent="0.3">
      <c r="A191">
        <v>155761</v>
      </c>
      <c r="B191">
        <v>3</v>
      </c>
      <c r="C191" s="1" t="s">
        <v>759</v>
      </c>
      <c r="D191" s="1" t="s">
        <v>751</v>
      </c>
      <c r="E191" s="1" t="s">
        <v>760</v>
      </c>
      <c r="F191">
        <v>51</v>
      </c>
      <c r="G191" t="s">
        <v>761</v>
      </c>
      <c r="H191" t="s">
        <v>762</v>
      </c>
    </row>
    <row r="192" spans="1:8" x14ac:dyDescent="0.3">
      <c r="A192">
        <v>155762</v>
      </c>
      <c r="B192">
        <v>3</v>
      </c>
      <c r="C192" s="1" t="s">
        <v>763</v>
      </c>
      <c r="D192" s="1" t="s">
        <v>751</v>
      </c>
      <c r="E192" s="1" t="s">
        <v>764</v>
      </c>
      <c r="F192">
        <v>51</v>
      </c>
      <c r="G192" t="s">
        <v>765</v>
      </c>
      <c r="H192" t="s">
        <v>766</v>
      </c>
    </row>
    <row r="193" spans="1:8" x14ac:dyDescent="0.3">
      <c r="A193">
        <v>155771</v>
      </c>
      <c r="B193">
        <v>3</v>
      </c>
      <c r="C193" s="1" t="s">
        <v>767</v>
      </c>
      <c r="D193" s="1" t="s">
        <v>751</v>
      </c>
      <c r="E193" s="1" t="s">
        <v>768</v>
      </c>
      <c r="F193">
        <v>51</v>
      </c>
      <c r="G193" t="s">
        <v>769</v>
      </c>
      <c r="H193" t="s">
        <v>770</v>
      </c>
    </row>
    <row r="194" spans="1:8" x14ac:dyDescent="0.3">
      <c r="A194">
        <v>155774</v>
      </c>
      <c r="B194">
        <v>3</v>
      </c>
      <c r="C194" s="1" t="s">
        <v>771</v>
      </c>
      <c r="D194" s="1" t="s">
        <v>751</v>
      </c>
      <c r="E194" s="1" t="s">
        <v>772</v>
      </c>
      <c r="F194">
        <v>51</v>
      </c>
      <c r="G194" t="s">
        <v>773</v>
      </c>
      <c r="H194" t="s">
        <v>774</v>
      </c>
    </row>
    <row r="195" spans="1:8" x14ac:dyDescent="0.3">
      <c r="A195">
        <v>155777</v>
      </c>
      <c r="B195">
        <v>3</v>
      </c>
      <c r="C195" s="1" t="s">
        <v>775</v>
      </c>
      <c r="D195" s="1" t="s">
        <v>751</v>
      </c>
      <c r="E195" s="1" t="s">
        <v>776</v>
      </c>
      <c r="F195">
        <v>51</v>
      </c>
      <c r="G195" t="s">
        <v>777</v>
      </c>
      <c r="H195" t="s">
        <v>778</v>
      </c>
    </row>
    <row r="196" spans="1:8" x14ac:dyDescent="0.3">
      <c r="A196">
        <v>155780</v>
      </c>
      <c r="B196">
        <v>3</v>
      </c>
      <c r="C196" s="1" t="s">
        <v>779</v>
      </c>
      <c r="D196" s="1" t="s">
        <v>751</v>
      </c>
      <c r="E196" s="1" t="s">
        <v>780</v>
      </c>
      <c r="F196">
        <v>51</v>
      </c>
      <c r="G196" t="s">
        <v>781</v>
      </c>
      <c r="H196" t="s">
        <v>782</v>
      </c>
    </row>
    <row r="197" spans="1:8" x14ac:dyDescent="0.3">
      <c r="A197">
        <v>155783</v>
      </c>
      <c r="B197">
        <v>3</v>
      </c>
      <c r="C197" s="1" t="s">
        <v>783</v>
      </c>
      <c r="D197" s="1" t="s">
        <v>751</v>
      </c>
      <c r="E197" s="1" t="s">
        <v>784</v>
      </c>
      <c r="F197">
        <v>51</v>
      </c>
      <c r="G197" t="s">
        <v>785</v>
      </c>
      <c r="H197" t="s">
        <v>786</v>
      </c>
    </row>
    <row r="198" spans="1:8" x14ac:dyDescent="0.3">
      <c r="A198">
        <v>155784</v>
      </c>
      <c r="B198">
        <v>3</v>
      </c>
      <c r="C198" s="1" t="s">
        <v>787</v>
      </c>
      <c r="D198" s="1" t="s">
        <v>751</v>
      </c>
      <c r="E198" s="1" t="s">
        <v>788</v>
      </c>
      <c r="F198">
        <v>51</v>
      </c>
      <c r="G198" t="s">
        <v>789</v>
      </c>
      <c r="H198" t="s">
        <v>790</v>
      </c>
    </row>
    <row r="199" spans="1:8" x14ac:dyDescent="0.3">
      <c r="A199">
        <v>155791</v>
      </c>
      <c r="B199">
        <v>3</v>
      </c>
      <c r="C199" s="1" t="s">
        <v>791</v>
      </c>
      <c r="D199" s="1" t="s">
        <v>751</v>
      </c>
      <c r="E199" s="1" t="s">
        <v>792</v>
      </c>
      <c r="F199">
        <v>51</v>
      </c>
      <c r="G199" t="s">
        <v>793</v>
      </c>
      <c r="H199" t="s">
        <v>794</v>
      </c>
    </row>
    <row r="200" spans="1:8" x14ac:dyDescent="0.3">
      <c r="A200">
        <v>155798</v>
      </c>
      <c r="B200">
        <v>3</v>
      </c>
      <c r="C200" s="1" t="s">
        <v>795</v>
      </c>
      <c r="D200" s="1" t="s">
        <v>751</v>
      </c>
      <c r="E200" s="1" t="s">
        <v>796</v>
      </c>
      <c r="F200">
        <v>51</v>
      </c>
      <c r="G200" t="s">
        <v>797</v>
      </c>
      <c r="H200" t="s">
        <v>798</v>
      </c>
    </row>
    <row r="201" spans="1:8" x14ac:dyDescent="0.3">
      <c r="A201">
        <v>155800</v>
      </c>
      <c r="B201">
        <v>3</v>
      </c>
      <c r="C201" s="1" t="s">
        <v>799</v>
      </c>
      <c r="D201" s="1" t="s">
        <v>800</v>
      </c>
      <c r="E201" s="1" t="s">
        <v>801</v>
      </c>
      <c r="F201">
        <v>52</v>
      </c>
      <c r="G201" t="s">
        <v>802</v>
      </c>
      <c r="H201" t="s">
        <v>803</v>
      </c>
    </row>
    <row r="202" spans="1:8" x14ac:dyDescent="0.3">
      <c r="A202">
        <v>155806</v>
      </c>
      <c r="B202">
        <v>3</v>
      </c>
      <c r="C202" s="1" t="s">
        <v>804</v>
      </c>
      <c r="D202" s="1" t="s">
        <v>800</v>
      </c>
      <c r="E202" s="1" t="s">
        <v>805</v>
      </c>
      <c r="F202">
        <v>52</v>
      </c>
      <c r="G202" t="s">
        <v>806</v>
      </c>
      <c r="H202" t="s">
        <v>806</v>
      </c>
    </row>
    <row r="203" spans="1:8" x14ac:dyDescent="0.3">
      <c r="A203">
        <v>155807</v>
      </c>
      <c r="B203">
        <v>3</v>
      </c>
      <c r="C203" s="1" t="s">
        <v>807</v>
      </c>
      <c r="D203" s="1" t="s">
        <v>800</v>
      </c>
      <c r="E203" s="1" t="s">
        <v>808</v>
      </c>
      <c r="F203">
        <v>52</v>
      </c>
      <c r="G203" t="s">
        <v>809</v>
      </c>
      <c r="H203" t="s">
        <v>809</v>
      </c>
    </row>
    <row r="204" spans="1:8" x14ac:dyDescent="0.3">
      <c r="A204">
        <v>155812</v>
      </c>
      <c r="B204">
        <v>3</v>
      </c>
      <c r="C204" s="1" t="s">
        <v>810</v>
      </c>
      <c r="D204" s="1" t="s">
        <v>800</v>
      </c>
      <c r="E204" s="1" t="s">
        <v>811</v>
      </c>
      <c r="F204">
        <v>52</v>
      </c>
      <c r="G204" t="s">
        <v>812</v>
      </c>
      <c r="H204" t="s">
        <v>813</v>
      </c>
    </row>
    <row r="205" spans="1:8" x14ac:dyDescent="0.3">
      <c r="A205">
        <v>155841</v>
      </c>
      <c r="B205">
        <v>3</v>
      </c>
      <c r="C205" s="1" t="s">
        <v>814</v>
      </c>
      <c r="D205" s="1" t="s">
        <v>800</v>
      </c>
      <c r="E205" s="1" t="s">
        <v>815</v>
      </c>
      <c r="F205">
        <v>52</v>
      </c>
      <c r="G205" t="s">
        <v>816</v>
      </c>
      <c r="H205" t="s">
        <v>817</v>
      </c>
    </row>
    <row r="206" spans="1:8" x14ac:dyDescent="0.3">
      <c r="A206">
        <v>155866</v>
      </c>
      <c r="B206">
        <v>3</v>
      </c>
      <c r="C206" s="1" t="s">
        <v>818</v>
      </c>
      <c r="D206" s="1" t="s">
        <v>800</v>
      </c>
      <c r="E206" s="1" t="s">
        <v>819</v>
      </c>
      <c r="F206">
        <v>52</v>
      </c>
      <c r="G206" t="s">
        <v>820</v>
      </c>
      <c r="H206" t="s">
        <v>821</v>
      </c>
    </row>
    <row r="207" spans="1:8" x14ac:dyDescent="0.3">
      <c r="A207">
        <v>155869</v>
      </c>
      <c r="B207">
        <v>3</v>
      </c>
      <c r="C207" s="1" t="s">
        <v>822</v>
      </c>
      <c r="D207" s="1" t="s">
        <v>800</v>
      </c>
      <c r="E207" s="1" t="s">
        <v>823</v>
      </c>
      <c r="F207">
        <v>52</v>
      </c>
      <c r="G207" t="s">
        <v>824</v>
      </c>
      <c r="H207" t="s">
        <v>825</v>
      </c>
    </row>
    <row r="208" spans="1:8" x14ac:dyDescent="0.3">
      <c r="A208">
        <v>155895</v>
      </c>
      <c r="B208">
        <v>3</v>
      </c>
      <c r="C208" s="1" t="s">
        <v>826</v>
      </c>
      <c r="D208" s="1" t="s">
        <v>800</v>
      </c>
      <c r="E208" s="1" t="s">
        <v>827</v>
      </c>
      <c r="F208">
        <v>52</v>
      </c>
      <c r="G208" t="s">
        <v>828</v>
      </c>
      <c r="H208" t="s">
        <v>829</v>
      </c>
    </row>
    <row r="209" spans="1:8" x14ac:dyDescent="0.3">
      <c r="A209">
        <v>155917</v>
      </c>
      <c r="B209">
        <v>3</v>
      </c>
      <c r="C209" s="1" t="s">
        <v>830</v>
      </c>
      <c r="D209" s="1" t="s">
        <v>800</v>
      </c>
      <c r="E209" s="1" t="s">
        <v>831</v>
      </c>
      <c r="F209">
        <v>52</v>
      </c>
      <c r="G209" t="s">
        <v>832</v>
      </c>
      <c r="H209" t="s">
        <v>833</v>
      </c>
    </row>
    <row r="210" spans="1:8" x14ac:dyDescent="0.3">
      <c r="A210">
        <v>155938</v>
      </c>
      <c r="B210">
        <v>3</v>
      </c>
      <c r="C210" s="1" t="s">
        <v>834</v>
      </c>
      <c r="D210" s="1" t="s">
        <v>800</v>
      </c>
      <c r="E210" s="1" t="s">
        <v>835</v>
      </c>
      <c r="F210">
        <v>52</v>
      </c>
      <c r="G210" t="s">
        <v>836</v>
      </c>
      <c r="H210" t="s">
        <v>837</v>
      </c>
    </row>
    <row r="211" spans="1:8" x14ac:dyDescent="0.3">
      <c r="A211">
        <v>155960</v>
      </c>
      <c r="B211">
        <v>3</v>
      </c>
      <c r="C211" s="1" t="s">
        <v>838</v>
      </c>
      <c r="D211" s="1" t="s">
        <v>800</v>
      </c>
      <c r="E211" s="1" t="s">
        <v>839</v>
      </c>
      <c r="F211">
        <v>52</v>
      </c>
      <c r="G211" t="s">
        <v>840</v>
      </c>
      <c r="H211" t="s">
        <v>841</v>
      </c>
    </row>
    <row r="212" spans="1:8" x14ac:dyDescent="0.3">
      <c r="A212">
        <v>155974</v>
      </c>
      <c r="B212">
        <v>3</v>
      </c>
      <c r="C212" s="1" t="s">
        <v>842</v>
      </c>
      <c r="D212" s="1" t="s">
        <v>843</v>
      </c>
      <c r="E212" s="1" t="s">
        <v>844</v>
      </c>
      <c r="F212">
        <v>53</v>
      </c>
      <c r="G212" t="s">
        <v>845</v>
      </c>
      <c r="H212" t="s">
        <v>846</v>
      </c>
    </row>
    <row r="213" spans="1:8" x14ac:dyDescent="0.3">
      <c r="A213">
        <v>155980</v>
      </c>
      <c r="B213">
        <v>3</v>
      </c>
      <c r="C213" s="1" t="s">
        <v>847</v>
      </c>
      <c r="D213" s="1" t="s">
        <v>843</v>
      </c>
      <c r="E213" s="1" t="s">
        <v>848</v>
      </c>
      <c r="F213">
        <v>53</v>
      </c>
      <c r="G213" t="s">
        <v>849</v>
      </c>
      <c r="H213" t="s">
        <v>850</v>
      </c>
    </row>
    <row r="214" spans="1:8" x14ac:dyDescent="0.3">
      <c r="A214">
        <v>155983</v>
      </c>
      <c r="B214">
        <v>3</v>
      </c>
      <c r="C214" s="1" t="s">
        <v>851</v>
      </c>
      <c r="D214" s="1" t="s">
        <v>843</v>
      </c>
      <c r="E214" s="1" t="s">
        <v>852</v>
      </c>
      <c r="F214">
        <v>53</v>
      </c>
      <c r="G214" t="s">
        <v>853</v>
      </c>
      <c r="H214" t="s">
        <v>854</v>
      </c>
    </row>
    <row r="215" spans="1:8" x14ac:dyDescent="0.3">
      <c r="A215">
        <v>155989</v>
      </c>
      <c r="B215">
        <v>3</v>
      </c>
      <c r="C215" s="1" t="s">
        <v>855</v>
      </c>
      <c r="D215" s="1" t="s">
        <v>843</v>
      </c>
      <c r="E215" s="1" t="s">
        <v>856</v>
      </c>
      <c r="F215">
        <v>53</v>
      </c>
      <c r="G215" t="s">
        <v>857</v>
      </c>
      <c r="H215" t="s">
        <v>858</v>
      </c>
    </row>
    <row r="216" spans="1:8" x14ac:dyDescent="0.3">
      <c r="A216">
        <v>155997</v>
      </c>
      <c r="B216">
        <v>3</v>
      </c>
      <c r="C216" s="1" t="s">
        <v>859</v>
      </c>
      <c r="D216" s="1" t="s">
        <v>843</v>
      </c>
      <c r="E216" s="1" t="s">
        <v>860</v>
      </c>
      <c r="F216">
        <v>53</v>
      </c>
      <c r="G216" t="s">
        <v>861</v>
      </c>
      <c r="H216" t="s">
        <v>861</v>
      </c>
    </row>
    <row r="217" spans="1:8" x14ac:dyDescent="0.3">
      <c r="A217">
        <v>156000</v>
      </c>
      <c r="B217">
        <v>3</v>
      </c>
      <c r="C217" s="1" t="s">
        <v>862</v>
      </c>
      <c r="D217" s="1" t="s">
        <v>843</v>
      </c>
      <c r="E217" s="1" t="s">
        <v>863</v>
      </c>
      <c r="F217">
        <v>53</v>
      </c>
      <c r="G217" t="s">
        <v>864</v>
      </c>
      <c r="H217" t="s">
        <v>865</v>
      </c>
    </row>
    <row r="218" spans="1:8" x14ac:dyDescent="0.3">
      <c r="A218">
        <v>156003</v>
      </c>
      <c r="B218">
        <v>3</v>
      </c>
      <c r="C218" s="1" t="s">
        <v>866</v>
      </c>
      <c r="D218" s="1" t="s">
        <v>843</v>
      </c>
      <c r="E218" s="1" t="s">
        <v>867</v>
      </c>
      <c r="F218">
        <v>53</v>
      </c>
      <c r="G218" t="s">
        <v>868</v>
      </c>
      <c r="H218" t="s">
        <v>869</v>
      </c>
    </row>
    <row r="219" spans="1:8" x14ac:dyDescent="0.3">
      <c r="A219">
        <v>156007</v>
      </c>
      <c r="B219">
        <v>3</v>
      </c>
      <c r="C219" s="1" t="s">
        <v>870</v>
      </c>
      <c r="D219" s="1" t="s">
        <v>843</v>
      </c>
      <c r="E219" s="1" t="s">
        <v>871</v>
      </c>
      <c r="F219">
        <v>53</v>
      </c>
      <c r="G219" t="s">
        <v>872</v>
      </c>
      <c r="H219" t="s">
        <v>872</v>
      </c>
    </row>
    <row r="220" spans="1:8" x14ac:dyDescent="0.3">
      <c r="A220">
        <v>156014</v>
      </c>
      <c r="B220">
        <v>3</v>
      </c>
      <c r="C220" s="1" t="s">
        <v>873</v>
      </c>
      <c r="D220" s="1" t="s">
        <v>843</v>
      </c>
      <c r="E220" s="1" t="s">
        <v>874</v>
      </c>
      <c r="F220">
        <v>53</v>
      </c>
      <c r="G220" t="s">
        <v>875</v>
      </c>
      <c r="H220" t="s">
        <v>875</v>
      </c>
    </row>
    <row r="221" spans="1:8" x14ac:dyDescent="0.3">
      <c r="A221">
        <v>156017</v>
      </c>
      <c r="B221">
        <v>3</v>
      </c>
      <c r="C221" s="1" t="s">
        <v>876</v>
      </c>
      <c r="D221" s="1" t="s">
        <v>843</v>
      </c>
      <c r="E221" s="1" t="s">
        <v>877</v>
      </c>
      <c r="F221">
        <v>53</v>
      </c>
      <c r="G221" t="s">
        <v>878</v>
      </c>
      <c r="H221" t="s">
        <v>879</v>
      </c>
    </row>
    <row r="222" spans="1:8" s="62" customFormat="1" ht="18" x14ac:dyDescent="0.35">
      <c r="A222" s="259" t="s">
        <v>880</v>
      </c>
      <c r="B222" s="259"/>
      <c r="C222" s="259"/>
      <c r="D222" s="259"/>
      <c r="E222" s="259"/>
      <c r="F222" s="259"/>
      <c r="G222" s="259"/>
      <c r="H222" s="259"/>
    </row>
    <row r="223" spans="1:8" x14ac:dyDescent="0.3">
      <c r="A223" s="4" t="s">
        <v>881</v>
      </c>
      <c r="B223" s="90">
        <v>4</v>
      </c>
      <c r="C223" s="4" t="s">
        <v>882</v>
      </c>
      <c r="D223" s="4" t="s">
        <v>883</v>
      </c>
      <c r="E223" s="1" t="s">
        <v>884</v>
      </c>
      <c r="F223" t="s">
        <v>885</v>
      </c>
      <c r="G223" s="1" t="s">
        <v>886</v>
      </c>
      <c r="H223" s="1" t="s">
        <v>887</v>
      </c>
    </row>
    <row r="224" spans="1:8" x14ac:dyDescent="0.3">
      <c r="A224" s="4" t="s">
        <v>888</v>
      </c>
      <c r="B224" s="90">
        <v>4</v>
      </c>
      <c r="C224" s="4" t="s">
        <v>889</v>
      </c>
      <c r="D224" s="4" t="s">
        <v>883</v>
      </c>
      <c r="E224" s="1" t="s">
        <v>890</v>
      </c>
      <c r="F224" t="s">
        <v>885</v>
      </c>
      <c r="G224" s="1" t="s">
        <v>891</v>
      </c>
      <c r="H224" s="1" t="s">
        <v>892</v>
      </c>
    </row>
    <row r="225" spans="1:8" x14ac:dyDescent="0.3">
      <c r="A225" s="4" t="s">
        <v>893</v>
      </c>
      <c r="B225" s="90">
        <v>4</v>
      </c>
      <c r="C225" s="4" t="s">
        <v>894</v>
      </c>
      <c r="D225" s="4" t="s">
        <v>883</v>
      </c>
      <c r="E225" s="1" t="s">
        <v>895</v>
      </c>
      <c r="F225" t="s">
        <v>885</v>
      </c>
      <c r="G225" s="1" t="s">
        <v>896</v>
      </c>
      <c r="H225" s="1" t="s">
        <v>897</v>
      </c>
    </row>
    <row r="226" spans="1:8" x14ac:dyDescent="0.3">
      <c r="A226" s="4" t="s">
        <v>898</v>
      </c>
      <c r="B226" s="90">
        <v>4</v>
      </c>
      <c r="C226" s="4" t="s">
        <v>899</v>
      </c>
      <c r="D226" s="4" t="s">
        <v>883</v>
      </c>
      <c r="E226" s="1" t="s">
        <v>900</v>
      </c>
      <c r="F226" t="s">
        <v>885</v>
      </c>
      <c r="G226" s="1" t="s">
        <v>901</v>
      </c>
      <c r="H226" s="1" t="s">
        <v>902</v>
      </c>
    </row>
    <row r="227" spans="1:8" x14ac:dyDescent="0.3">
      <c r="A227" s="4" t="s">
        <v>903</v>
      </c>
      <c r="B227" s="90">
        <v>4</v>
      </c>
      <c r="C227" s="4" t="s">
        <v>904</v>
      </c>
      <c r="D227" s="4" t="s">
        <v>905</v>
      </c>
      <c r="E227" s="1" t="s">
        <v>906</v>
      </c>
      <c r="F227" t="s">
        <v>907</v>
      </c>
      <c r="G227" s="1" t="s">
        <v>886</v>
      </c>
      <c r="H227" s="1" t="s">
        <v>908</v>
      </c>
    </row>
    <row r="228" spans="1:8" x14ac:dyDescent="0.3">
      <c r="A228" s="4" t="s">
        <v>909</v>
      </c>
      <c r="B228" s="90">
        <v>4</v>
      </c>
      <c r="C228" s="4" t="s">
        <v>910</v>
      </c>
      <c r="D228" s="4" t="s">
        <v>905</v>
      </c>
      <c r="E228" s="92" t="s">
        <v>911</v>
      </c>
      <c r="F228" t="s">
        <v>907</v>
      </c>
      <c r="G228" s="1" t="s">
        <v>912</v>
      </c>
      <c r="H228" s="44" t="s">
        <v>913</v>
      </c>
    </row>
    <row r="229" spans="1:8" x14ac:dyDescent="0.3">
      <c r="A229" s="4"/>
      <c r="B229" s="99"/>
      <c r="C229" s="4" t="s">
        <v>910</v>
      </c>
      <c r="D229" s="4" t="s">
        <v>905</v>
      </c>
      <c r="E229" s="92" t="s">
        <v>914</v>
      </c>
      <c r="F229" t="s">
        <v>907</v>
      </c>
      <c r="G229" s="1" t="s">
        <v>915</v>
      </c>
      <c r="H229" s="44" t="s">
        <v>916</v>
      </c>
    </row>
    <row r="230" spans="1:8" x14ac:dyDescent="0.3">
      <c r="A230" s="4" t="s">
        <v>917</v>
      </c>
      <c r="B230" s="90">
        <v>4</v>
      </c>
      <c r="C230" s="4" t="s">
        <v>918</v>
      </c>
      <c r="D230" s="4" t="s">
        <v>905</v>
      </c>
      <c r="E230" s="1" t="s">
        <v>919</v>
      </c>
      <c r="F230" t="s">
        <v>907</v>
      </c>
      <c r="G230" s="1" t="s">
        <v>901</v>
      </c>
      <c r="H230" s="1" t="s">
        <v>920</v>
      </c>
    </row>
    <row r="231" spans="1:8" x14ac:dyDescent="0.3">
      <c r="A231" s="4" t="s">
        <v>921</v>
      </c>
      <c r="B231" s="90">
        <v>4</v>
      </c>
      <c r="C231" s="4" t="s">
        <v>922</v>
      </c>
      <c r="D231" s="4" t="s">
        <v>905</v>
      </c>
      <c r="E231" s="1" t="s">
        <v>923</v>
      </c>
      <c r="F231" t="s">
        <v>907</v>
      </c>
      <c r="G231" s="1" t="s">
        <v>924</v>
      </c>
      <c r="H231" s="1" t="s">
        <v>925</v>
      </c>
    </row>
    <row r="232" spans="1:8" x14ac:dyDescent="0.3">
      <c r="A232" s="4"/>
      <c r="B232" s="90">
        <v>4</v>
      </c>
      <c r="C232" s="4" t="s">
        <v>922</v>
      </c>
      <c r="D232" s="4" t="s">
        <v>905</v>
      </c>
      <c r="E232" s="1" t="s">
        <v>926</v>
      </c>
      <c r="F232" t="s">
        <v>907</v>
      </c>
      <c r="G232" s="1" t="s">
        <v>927</v>
      </c>
      <c r="H232" s="1" t="s">
        <v>928</v>
      </c>
    </row>
    <row r="233" spans="1:8" x14ac:dyDescent="0.3">
      <c r="A233" s="4" t="s">
        <v>929</v>
      </c>
      <c r="B233" s="90">
        <v>4</v>
      </c>
      <c r="C233" s="4" t="s">
        <v>930</v>
      </c>
      <c r="D233" s="4" t="s">
        <v>905</v>
      </c>
      <c r="E233" s="1" t="s">
        <v>931</v>
      </c>
      <c r="F233" t="s">
        <v>907</v>
      </c>
      <c r="G233" s="1" t="s">
        <v>932</v>
      </c>
      <c r="H233" s="1" t="s">
        <v>933</v>
      </c>
    </row>
    <row r="234" spans="1:8" x14ac:dyDescent="0.3">
      <c r="A234" s="4"/>
      <c r="B234" s="90">
        <v>4</v>
      </c>
      <c r="C234" s="4" t="s">
        <v>934</v>
      </c>
      <c r="D234" s="4" t="s">
        <v>905</v>
      </c>
      <c r="E234" s="1" t="s">
        <v>935</v>
      </c>
      <c r="F234" t="s">
        <v>907</v>
      </c>
      <c r="G234" s="1" t="s">
        <v>936</v>
      </c>
      <c r="H234" s="1" t="s">
        <v>937</v>
      </c>
    </row>
    <row r="235" spans="1:8" x14ac:dyDescent="0.3">
      <c r="A235" s="4"/>
      <c r="B235" s="90">
        <v>4</v>
      </c>
      <c r="C235" s="4" t="s">
        <v>934</v>
      </c>
      <c r="D235" s="4" t="s">
        <v>905</v>
      </c>
      <c r="E235" s="1" t="s">
        <v>938</v>
      </c>
      <c r="F235" t="s">
        <v>907</v>
      </c>
      <c r="G235" s="1" t="s">
        <v>939</v>
      </c>
      <c r="H235" s="1" t="s">
        <v>940</v>
      </c>
    </row>
    <row r="236" spans="1:8" x14ac:dyDescent="0.3">
      <c r="A236" s="4"/>
      <c r="B236" s="90">
        <v>4</v>
      </c>
      <c r="C236" s="4" t="s">
        <v>934</v>
      </c>
      <c r="D236" s="4" t="s">
        <v>905</v>
      </c>
      <c r="E236" s="1" t="s">
        <v>941</v>
      </c>
      <c r="F236" t="s">
        <v>907</v>
      </c>
      <c r="G236" s="1" t="s">
        <v>942</v>
      </c>
      <c r="H236" s="1" t="s">
        <v>943</v>
      </c>
    </row>
    <row r="237" spans="1:8" x14ac:dyDescent="0.3">
      <c r="A237" s="4"/>
      <c r="B237" s="90">
        <v>4</v>
      </c>
      <c r="C237" s="4" t="s">
        <v>934</v>
      </c>
      <c r="D237" s="4" t="s">
        <v>905</v>
      </c>
      <c r="E237" s="1" t="s">
        <v>944</v>
      </c>
      <c r="F237" t="s">
        <v>907</v>
      </c>
      <c r="G237" s="1" t="s">
        <v>945</v>
      </c>
      <c r="H237" s="1" t="s">
        <v>946</v>
      </c>
    </row>
    <row r="238" spans="1:8" x14ac:dyDescent="0.3">
      <c r="A238" s="4"/>
      <c r="B238" s="90">
        <v>4</v>
      </c>
      <c r="C238" s="4" t="s">
        <v>934</v>
      </c>
      <c r="D238" s="4" t="s">
        <v>905</v>
      </c>
      <c r="E238" s="1" t="s">
        <v>947</v>
      </c>
      <c r="F238" t="s">
        <v>907</v>
      </c>
      <c r="G238" s="1" t="s">
        <v>948</v>
      </c>
      <c r="H238" s="1" t="s">
        <v>949</v>
      </c>
    </row>
    <row r="239" spans="1:8" x14ac:dyDescent="0.3">
      <c r="A239" s="4"/>
      <c r="B239" s="90">
        <v>4</v>
      </c>
      <c r="C239" s="4" t="s">
        <v>934</v>
      </c>
      <c r="D239" s="4" t="s">
        <v>905</v>
      </c>
      <c r="E239" s="1" t="s">
        <v>950</v>
      </c>
      <c r="F239" t="s">
        <v>907</v>
      </c>
      <c r="G239" s="1" t="s">
        <v>951</v>
      </c>
      <c r="H239" s="1" t="s">
        <v>952</v>
      </c>
    </row>
    <row r="240" spans="1:8" x14ac:dyDescent="0.3">
      <c r="A240" s="4"/>
      <c r="B240" s="90">
        <v>4</v>
      </c>
      <c r="C240" s="4" t="s">
        <v>934</v>
      </c>
      <c r="D240" s="4" t="s">
        <v>905</v>
      </c>
      <c r="E240" s="1" t="s">
        <v>953</v>
      </c>
      <c r="F240" t="s">
        <v>907</v>
      </c>
      <c r="G240" s="1" t="s">
        <v>954</v>
      </c>
      <c r="H240" s="1" t="s">
        <v>955</v>
      </c>
    </row>
    <row r="241" spans="1:8" x14ac:dyDescent="0.3">
      <c r="A241" s="4"/>
      <c r="B241" s="90">
        <v>4</v>
      </c>
      <c r="C241" s="4" t="s">
        <v>934</v>
      </c>
      <c r="D241" s="4" t="s">
        <v>905</v>
      </c>
      <c r="E241" s="1" t="s">
        <v>956</v>
      </c>
      <c r="F241" t="s">
        <v>907</v>
      </c>
      <c r="G241" s="1" t="s">
        <v>957</v>
      </c>
      <c r="H241" s="1" t="s">
        <v>958</v>
      </c>
    </row>
    <row r="242" spans="1:8" x14ac:dyDescent="0.3">
      <c r="A242" s="4"/>
      <c r="B242" s="90">
        <v>4</v>
      </c>
      <c r="C242" s="4" t="s">
        <v>934</v>
      </c>
      <c r="D242" s="4" t="s">
        <v>905</v>
      </c>
      <c r="E242" s="1" t="s">
        <v>959</v>
      </c>
      <c r="F242" t="s">
        <v>907</v>
      </c>
      <c r="G242" s="1" t="s">
        <v>948</v>
      </c>
      <c r="H242" s="1" t="s">
        <v>960</v>
      </c>
    </row>
    <row r="243" spans="1:8" x14ac:dyDescent="0.3">
      <c r="A243" s="4" t="s">
        <v>961</v>
      </c>
      <c r="B243" s="90">
        <v>4</v>
      </c>
      <c r="C243" s="4" t="s">
        <v>962</v>
      </c>
      <c r="D243" s="4" t="s">
        <v>963</v>
      </c>
      <c r="E243" s="1" t="s">
        <v>964</v>
      </c>
      <c r="F243" t="s">
        <v>965</v>
      </c>
      <c r="G243" s="1" t="s">
        <v>966</v>
      </c>
      <c r="H243" s="1" t="s">
        <v>967</v>
      </c>
    </row>
    <row r="244" spans="1:8" x14ac:dyDescent="0.3">
      <c r="A244" s="4" t="s">
        <v>968</v>
      </c>
      <c r="B244" s="90">
        <v>4</v>
      </c>
      <c r="C244" s="4" t="s">
        <v>969</v>
      </c>
      <c r="D244" s="4" t="s">
        <v>963</v>
      </c>
      <c r="E244" s="1" t="s">
        <v>970</v>
      </c>
      <c r="F244" t="s">
        <v>965</v>
      </c>
      <c r="G244" s="1" t="s">
        <v>948</v>
      </c>
      <c r="H244" s="1" t="s">
        <v>971</v>
      </c>
    </row>
    <row r="245" spans="1:8" x14ac:dyDescent="0.3">
      <c r="A245" s="4" t="s">
        <v>972</v>
      </c>
      <c r="B245" s="90">
        <v>4</v>
      </c>
      <c r="C245" s="4" t="s">
        <v>973</v>
      </c>
      <c r="D245" s="4" t="s">
        <v>963</v>
      </c>
      <c r="E245" s="1" t="s">
        <v>974</v>
      </c>
      <c r="F245" t="s">
        <v>965</v>
      </c>
      <c r="G245" s="1" t="s">
        <v>975</v>
      </c>
      <c r="H245" s="1" t="s">
        <v>976</v>
      </c>
    </row>
    <row r="246" spans="1:8" x14ac:dyDescent="0.3">
      <c r="A246" s="4"/>
      <c r="B246" s="90"/>
      <c r="C246" s="4"/>
      <c r="D246" s="4" t="s">
        <v>963</v>
      </c>
      <c r="E246" s="1" t="s">
        <v>977</v>
      </c>
      <c r="F246" t="s">
        <v>965</v>
      </c>
      <c r="G246" s="51" t="s">
        <v>978</v>
      </c>
      <c r="H246" s="51" t="s">
        <v>979</v>
      </c>
    </row>
    <row r="247" spans="1:8" x14ac:dyDescent="0.3">
      <c r="A247" s="4" t="s">
        <v>980</v>
      </c>
      <c r="B247" s="90">
        <v>4</v>
      </c>
      <c r="C247" s="4" t="s">
        <v>981</v>
      </c>
      <c r="D247" s="4" t="s">
        <v>963</v>
      </c>
      <c r="E247" s="1" t="s">
        <v>982</v>
      </c>
      <c r="F247" t="s">
        <v>965</v>
      </c>
      <c r="G247" s="1" t="s">
        <v>915</v>
      </c>
      <c r="H247" s="1" t="s">
        <v>983</v>
      </c>
    </row>
    <row r="248" spans="1:8" x14ac:dyDescent="0.3">
      <c r="A248" s="4" t="s">
        <v>984</v>
      </c>
      <c r="B248" s="90">
        <v>4</v>
      </c>
      <c r="C248" s="4" t="s">
        <v>985</v>
      </c>
      <c r="D248" s="4" t="s">
        <v>963</v>
      </c>
      <c r="E248" s="1" t="s">
        <v>986</v>
      </c>
      <c r="F248" t="s">
        <v>965</v>
      </c>
      <c r="G248" s="1" t="s">
        <v>924</v>
      </c>
      <c r="H248" s="1" t="s">
        <v>987</v>
      </c>
    </row>
    <row r="249" spans="1:8" x14ac:dyDescent="0.3">
      <c r="A249" s="4"/>
      <c r="B249" s="90">
        <v>4</v>
      </c>
      <c r="C249" s="4" t="s">
        <v>985</v>
      </c>
      <c r="D249" s="4" t="s">
        <v>963</v>
      </c>
      <c r="E249" s="1" t="s">
        <v>988</v>
      </c>
      <c r="F249" t="s">
        <v>965</v>
      </c>
      <c r="G249" s="1" t="s">
        <v>927</v>
      </c>
      <c r="H249" s="1" t="s">
        <v>989</v>
      </c>
    </row>
    <row r="250" spans="1:8" x14ac:dyDescent="0.3">
      <c r="A250" s="4" t="s">
        <v>990</v>
      </c>
      <c r="B250" s="90">
        <v>4</v>
      </c>
      <c r="C250" s="4" t="s">
        <v>991</v>
      </c>
      <c r="D250" s="4" t="s">
        <v>963</v>
      </c>
      <c r="E250" s="1" t="s">
        <v>992</v>
      </c>
      <c r="F250" t="s">
        <v>965</v>
      </c>
      <c r="G250" s="1" t="s">
        <v>932</v>
      </c>
      <c r="H250" s="1" t="s">
        <v>993</v>
      </c>
    </row>
    <row r="251" spans="1:8" x14ac:dyDescent="0.3">
      <c r="A251" s="4" t="s">
        <v>994</v>
      </c>
      <c r="B251" s="90">
        <v>4</v>
      </c>
      <c r="C251" s="4" t="s">
        <v>995</v>
      </c>
      <c r="D251" s="4" t="s">
        <v>963</v>
      </c>
      <c r="E251" s="1" t="s">
        <v>996</v>
      </c>
      <c r="F251" t="s">
        <v>965</v>
      </c>
      <c r="G251" s="1" t="s">
        <v>954</v>
      </c>
      <c r="H251" s="1" t="s">
        <v>997</v>
      </c>
    </row>
    <row r="252" spans="1:8" x14ac:dyDescent="0.3">
      <c r="A252" s="4" t="s">
        <v>998</v>
      </c>
      <c r="B252" s="90">
        <v>4</v>
      </c>
      <c r="C252" s="4" t="s">
        <v>999</v>
      </c>
      <c r="D252" s="4" t="s">
        <v>963</v>
      </c>
      <c r="E252" s="1" t="s">
        <v>1000</v>
      </c>
      <c r="F252" t="s">
        <v>965</v>
      </c>
      <c r="G252" s="1" t="s">
        <v>939</v>
      </c>
      <c r="H252" s="1" t="s">
        <v>1001</v>
      </c>
    </row>
    <row r="253" spans="1:8" x14ac:dyDescent="0.3">
      <c r="A253" s="4"/>
      <c r="B253" s="90">
        <v>4</v>
      </c>
      <c r="C253" s="4" t="s">
        <v>999</v>
      </c>
      <c r="D253" s="4" t="s">
        <v>963</v>
      </c>
      <c r="E253" s="1" t="s">
        <v>1002</v>
      </c>
      <c r="F253" t="s">
        <v>965</v>
      </c>
      <c r="G253" s="1" t="s">
        <v>942</v>
      </c>
      <c r="H253" s="1" t="s">
        <v>1003</v>
      </c>
    </row>
    <row r="254" spans="1:8" x14ac:dyDescent="0.3">
      <c r="A254" s="4"/>
      <c r="B254" s="90">
        <v>4</v>
      </c>
      <c r="C254" s="4" t="s">
        <v>999</v>
      </c>
      <c r="D254" s="4" t="s">
        <v>963</v>
      </c>
      <c r="E254" s="1" t="s">
        <v>1004</v>
      </c>
      <c r="F254" t="s">
        <v>965</v>
      </c>
      <c r="G254" s="1" t="s">
        <v>945</v>
      </c>
      <c r="H254" s="1" t="s">
        <v>1005</v>
      </c>
    </row>
    <row r="255" spans="1:8" x14ac:dyDescent="0.3">
      <c r="A255" s="4"/>
      <c r="B255" s="90">
        <v>4</v>
      </c>
      <c r="C255" s="4" t="s">
        <v>999</v>
      </c>
      <c r="D255" s="4" t="s">
        <v>963</v>
      </c>
      <c r="E255" s="1" t="s">
        <v>1006</v>
      </c>
      <c r="F255" t="s">
        <v>965</v>
      </c>
      <c r="G255" s="1" t="s">
        <v>948</v>
      </c>
      <c r="H255" s="1" t="s">
        <v>1007</v>
      </c>
    </row>
    <row r="256" spans="1:8" x14ac:dyDescent="0.3">
      <c r="A256" s="4"/>
      <c r="B256" s="90">
        <v>4</v>
      </c>
      <c r="C256" s="4" t="s">
        <v>999</v>
      </c>
      <c r="D256" s="4" t="s">
        <v>963</v>
      </c>
      <c r="E256" s="1" t="s">
        <v>1008</v>
      </c>
      <c r="F256" t="s">
        <v>965</v>
      </c>
      <c r="G256" s="1" t="s">
        <v>936</v>
      </c>
      <c r="H256" s="1" t="s">
        <v>1009</v>
      </c>
    </row>
    <row r="257" spans="1:8" x14ac:dyDescent="0.3">
      <c r="A257" s="4"/>
      <c r="B257" s="90">
        <v>4</v>
      </c>
      <c r="C257" s="4" t="s">
        <v>999</v>
      </c>
      <c r="D257" s="4" t="s">
        <v>963</v>
      </c>
      <c r="E257" s="1" t="s">
        <v>1010</v>
      </c>
      <c r="F257" t="s">
        <v>965</v>
      </c>
      <c r="G257" s="1" t="s">
        <v>951</v>
      </c>
      <c r="H257" s="1" t="s">
        <v>1011</v>
      </c>
    </row>
    <row r="258" spans="1:8" x14ac:dyDescent="0.3">
      <c r="A258" s="4"/>
      <c r="B258" s="90">
        <v>4</v>
      </c>
      <c r="C258" s="4" t="s">
        <v>999</v>
      </c>
      <c r="D258" s="4" t="s">
        <v>963</v>
      </c>
      <c r="E258" s="1" t="s">
        <v>1012</v>
      </c>
      <c r="F258" t="s">
        <v>965</v>
      </c>
      <c r="G258" s="1" t="s">
        <v>948</v>
      </c>
      <c r="H258" s="1" t="s">
        <v>1013</v>
      </c>
    </row>
    <row r="259" spans="1:8" x14ac:dyDescent="0.3">
      <c r="A259" s="4" t="s">
        <v>1014</v>
      </c>
      <c r="B259" s="90">
        <v>4</v>
      </c>
      <c r="C259" s="4" t="s">
        <v>1015</v>
      </c>
      <c r="D259" s="4" t="s">
        <v>1016</v>
      </c>
      <c r="E259" s="1" t="s">
        <v>1017</v>
      </c>
      <c r="F259" t="s">
        <v>1018</v>
      </c>
      <c r="G259" s="1" t="s">
        <v>939</v>
      </c>
      <c r="H259" s="1" t="s">
        <v>1019</v>
      </c>
    </row>
    <row r="260" spans="1:8" x14ac:dyDescent="0.3">
      <c r="A260" s="4"/>
      <c r="B260" s="90">
        <v>4</v>
      </c>
      <c r="C260" s="4" t="s">
        <v>1015</v>
      </c>
      <c r="D260" s="4" t="s">
        <v>1016</v>
      </c>
      <c r="E260" s="1" t="s">
        <v>1020</v>
      </c>
      <c r="F260" t="s">
        <v>1018</v>
      </c>
      <c r="G260" s="1" t="s">
        <v>942</v>
      </c>
      <c r="H260" s="1" t="s">
        <v>1021</v>
      </c>
    </row>
    <row r="261" spans="1:8" x14ac:dyDescent="0.3">
      <c r="A261" s="4"/>
      <c r="B261" s="90">
        <v>4</v>
      </c>
      <c r="C261" s="4" t="s">
        <v>1015</v>
      </c>
      <c r="D261" s="4" t="s">
        <v>1016</v>
      </c>
      <c r="E261" s="1" t="s">
        <v>1022</v>
      </c>
      <c r="F261" t="s">
        <v>1018</v>
      </c>
      <c r="G261" s="1" t="s">
        <v>1023</v>
      </c>
      <c r="H261" s="1" t="s">
        <v>1024</v>
      </c>
    </row>
    <row r="262" spans="1:8" x14ac:dyDescent="0.3">
      <c r="A262" s="4"/>
      <c r="B262" s="90">
        <v>4</v>
      </c>
      <c r="C262" s="4" t="s">
        <v>1015</v>
      </c>
      <c r="D262" s="4" t="s">
        <v>1016</v>
      </c>
      <c r="E262" s="1" t="s">
        <v>1025</v>
      </c>
      <c r="F262" t="s">
        <v>1018</v>
      </c>
      <c r="G262" s="1" t="s">
        <v>948</v>
      </c>
      <c r="H262" s="1" t="s">
        <v>1026</v>
      </c>
    </row>
    <row r="263" spans="1:8" x14ac:dyDescent="0.3">
      <c r="A263" s="4"/>
      <c r="B263" s="90">
        <v>4</v>
      </c>
      <c r="C263" s="4" t="s">
        <v>1015</v>
      </c>
      <c r="D263" s="4" t="s">
        <v>1016</v>
      </c>
      <c r="E263" s="1" t="s">
        <v>1027</v>
      </c>
      <c r="F263" t="s">
        <v>1018</v>
      </c>
      <c r="G263" s="1" t="s">
        <v>1028</v>
      </c>
      <c r="H263" s="1" t="s">
        <v>1029</v>
      </c>
    </row>
    <row r="264" spans="1:8" x14ac:dyDescent="0.3">
      <c r="A264" s="4"/>
      <c r="B264" s="90">
        <v>4</v>
      </c>
      <c r="C264" s="4" t="s">
        <v>1015</v>
      </c>
      <c r="D264" s="4" t="s">
        <v>1016</v>
      </c>
      <c r="E264" s="1" t="s">
        <v>1030</v>
      </c>
      <c r="F264" t="s">
        <v>1018</v>
      </c>
      <c r="G264" s="1" t="s">
        <v>975</v>
      </c>
      <c r="H264" s="1" t="s">
        <v>1031</v>
      </c>
    </row>
    <row r="265" spans="1:8" x14ac:dyDescent="0.3">
      <c r="A265" s="4"/>
      <c r="B265" s="90">
        <v>4</v>
      </c>
      <c r="C265" s="4" t="s">
        <v>1015</v>
      </c>
      <c r="D265" s="4" t="s">
        <v>1016</v>
      </c>
      <c r="E265" s="1" t="s">
        <v>1032</v>
      </c>
      <c r="F265" t="s">
        <v>1018</v>
      </c>
      <c r="G265" s="1" t="s">
        <v>924</v>
      </c>
      <c r="H265" s="1" t="s">
        <v>1033</v>
      </c>
    </row>
    <row r="266" spans="1:8" x14ac:dyDescent="0.3">
      <c r="A266" s="4"/>
      <c r="B266" s="90">
        <v>4</v>
      </c>
      <c r="C266" s="4" t="s">
        <v>1015</v>
      </c>
      <c r="D266" s="4" t="s">
        <v>1016</v>
      </c>
      <c r="E266" s="1" t="s">
        <v>1034</v>
      </c>
      <c r="F266" t="s">
        <v>1018</v>
      </c>
      <c r="G266" s="1" t="s">
        <v>951</v>
      </c>
      <c r="H266" s="1" t="s">
        <v>1035</v>
      </c>
    </row>
    <row r="267" spans="1:8" x14ac:dyDescent="0.3">
      <c r="A267" s="4"/>
      <c r="B267" s="90">
        <v>4</v>
      </c>
      <c r="C267" s="4" t="s">
        <v>1015</v>
      </c>
      <c r="D267" s="4" t="s">
        <v>1016</v>
      </c>
      <c r="E267" s="1" t="s">
        <v>1036</v>
      </c>
      <c r="F267" t="s">
        <v>1018</v>
      </c>
      <c r="G267" s="1" t="s">
        <v>948</v>
      </c>
      <c r="H267" s="1" t="s">
        <v>1037</v>
      </c>
    </row>
    <row r="268" spans="1:8" x14ac:dyDescent="0.3">
      <c r="A268" s="4" t="s">
        <v>1038</v>
      </c>
      <c r="B268" s="90">
        <v>4</v>
      </c>
      <c r="C268" s="4" t="s">
        <v>1039</v>
      </c>
      <c r="D268" s="4" t="s">
        <v>1016</v>
      </c>
      <c r="E268" s="1" t="s">
        <v>1040</v>
      </c>
      <c r="F268" t="s">
        <v>1018</v>
      </c>
      <c r="G268" s="1" t="s">
        <v>939</v>
      </c>
      <c r="H268" s="1" t="s">
        <v>1041</v>
      </c>
    </row>
    <row r="269" spans="1:8" x14ac:dyDescent="0.3">
      <c r="A269" s="4"/>
      <c r="B269" s="90">
        <v>4</v>
      </c>
      <c r="C269" s="4" t="s">
        <v>1039</v>
      </c>
      <c r="D269" s="4" t="s">
        <v>1016</v>
      </c>
      <c r="E269" s="1" t="s">
        <v>1042</v>
      </c>
      <c r="F269" t="s">
        <v>1018</v>
      </c>
      <c r="G269" s="1" t="s">
        <v>942</v>
      </c>
      <c r="H269" s="1" t="s">
        <v>1043</v>
      </c>
    </row>
    <row r="270" spans="1:8" x14ac:dyDescent="0.3">
      <c r="A270" s="4"/>
      <c r="B270" s="90">
        <v>4</v>
      </c>
      <c r="C270" s="4" t="s">
        <v>1039</v>
      </c>
      <c r="D270" s="4" t="s">
        <v>1016</v>
      </c>
      <c r="E270" s="1" t="s">
        <v>1044</v>
      </c>
      <c r="F270" t="s">
        <v>1018</v>
      </c>
      <c r="G270" s="1" t="s">
        <v>1023</v>
      </c>
      <c r="H270" s="1" t="s">
        <v>1045</v>
      </c>
    </row>
    <row r="271" spans="1:8" x14ac:dyDescent="0.3">
      <c r="A271" s="4"/>
      <c r="B271" s="90">
        <v>4</v>
      </c>
      <c r="C271" s="4" t="s">
        <v>1039</v>
      </c>
      <c r="D271" s="4" t="s">
        <v>1016</v>
      </c>
      <c r="E271" s="1" t="s">
        <v>1046</v>
      </c>
      <c r="F271" t="s">
        <v>1018</v>
      </c>
      <c r="G271" s="1" t="s">
        <v>948</v>
      </c>
      <c r="H271" s="1" t="s">
        <v>1047</v>
      </c>
    </row>
    <row r="272" spans="1:8" x14ac:dyDescent="0.3">
      <c r="A272" s="4"/>
      <c r="B272" s="90">
        <v>4</v>
      </c>
      <c r="C272" s="4" t="s">
        <v>1039</v>
      </c>
      <c r="D272" s="4" t="s">
        <v>1016</v>
      </c>
      <c r="E272" s="1" t="s">
        <v>1048</v>
      </c>
      <c r="F272" t="s">
        <v>1018</v>
      </c>
      <c r="G272" s="1" t="s">
        <v>1028</v>
      </c>
      <c r="H272" s="1" t="s">
        <v>1049</v>
      </c>
    </row>
    <row r="273" spans="1:8" x14ac:dyDescent="0.3">
      <c r="A273" s="4"/>
      <c r="B273" s="90">
        <v>4</v>
      </c>
      <c r="C273" s="4" t="s">
        <v>1039</v>
      </c>
      <c r="D273" s="4" t="s">
        <v>1016</v>
      </c>
      <c r="E273" s="1" t="s">
        <v>1050</v>
      </c>
      <c r="F273" t="s">
        <v>1018</v>
      </c>
      <c r="G273" s="1" t="s">
        <v>975</v>
      </c>
      <c r="H273" s="1" t="s">
        <v>1051</v>
      </c>
    </row>
    <row r="274" spans="1:8" x14ac:dyDescent="0.3">
      <c r="A274" s="4"/>
      <c r="B274" s="90">
        <v>4</v>
      </c>
      <c r="C274" s="4" t="s">
        <v>1039</v>
      </c>
      <c r="D274" s="4" t="s">
        <v>1016</v>
      </c>
      <c r="E274" s="1" t="s">
        <v>1052</v>
      </c>
      <c r="F274" t="s">
        <v>1018</v>
      </c>
      <c r="G274" s="1" t="s">
        <v>1053</v>
      </c>
      <c r="H274" s="1" t="s">
        <v>1054</v>
      </c>
    </row>
    <row r="275" spans="1:8" x14ac:dyDescent="0.3">
      <c r="A275" s="4"/>
      <c r="B275" s="90">
        <v>4</v>
      </c>
      <c r="C275" s="4" t="s">
        <v>1039</v>
      </c>
      <c r="D275" s="4" t="s">
        <v>1016</v>
      </c>
      <c r="E275" s="1" t="s">
        <v>1055</v>
      </c>
      <c r="F275" t="s">
        <v>1018</v>
      </c>
      <c r="G275" s="1" t="s">
        <v>948</v>
      </c>
      <c r="H275" s="1" t="s">
        <v>1056</v>
      </c>
    </row>
    <row r="276" spans="1:8" x14ac:dyDescent="0.3">
      <c r="A276" s="4" t="s">
        <v>1057</v>
      </c>
      <c r="B276" s="90">
        <v>4</v>
      </c>
      <c r="C276" s="4" t="s">
        <v>1058</v>
      </c>
      <c r="D276" s="4" t="s">
        <v>1059</v>
      </c>
      <c r="E276" s="1" t="s">
        <v>1060</v>
      </c>
      <c r="F276" t="s">
        <v>1061</v>
      </c>
      <c r="G276" s="1" t="s">
        <v>1062</v>
      </c>
      <c r="H276" s="1" t="s">
        <v>1063</v>
      </c>
    </row>
    <row r="277" spans="1:8" x14ac:dyDescent="0.3">
      <c r="A277" s="90"/>
      <c r="B277" s="90">
        <v>4</v>
      </c>
      <c r="C277" s="4" t="s">
        <v>1058</v>
      </c>
      <c r="D277" s="4" t="s">
        <v>1059</v>
      </c>
      <c r="E277" s="1" t="s">
        <v>1064</v>
      </c>
      <c r="F277" t="s">
        <v>1061</v>
      </c>
      <c r="G277" s="1" t="s">
        <v>948</v>
      </c>
      <c r="H277" s="1" t="s">
        <v>1065</v>
      </c>
    </row>
    <row r="278" spans="1:8" x14ac:dyDescent="0.3">
      <c r="A278" s="4" t="s">
        <v>1066</v>
      </c>
      <c r="B278" s="90">
        <v>4</v>
      </c>
      <c r="C278" s="4" t="s">
        <v>1067</v>
      </c>
      <c r="D278" s="4" t="s">
        <v>1059</v>
      </c>
      <c r="E278" s="1" t="s">
        <v>1068</v>
      </c>
      <c r="F278" t="s">
        <v>1061</v>
      </c>
      <c r="G278" s="1" t="s">
        <v>1069</v>
      </c>
      <c r="H278" s="1" t="s">
        <v>1070</v>
      </c>
    </row>
    <row r="279" spans="1:8" x14ac:dyDescent="0.3">
      <c r="A279" s="4"/>
      <c r="B279" s="90"/>
      <c r="C279" s="4"/>
      <c r="D279" s="4" t="s">
        <v>1059</v>
      </c>
      <c r="E279" s="1" t="s">
        <v>1071</v>
      </c>
      <c r="F279" t="s">
        <v>1061</v>
      </c>
      <c r="G279" s="51" t="s">
        <v>975</v>
      </c>
      <c r="H279" s="51" t="s">
        <v>1072</v>
      </c>
    </row>
    <row r="280" spans="1:8" x14ac:dyDescent="0.3">
      <c r="A280" s="4"/>
      <c r="B280" s="90"/>
      <c r="C280" s="4"/>
      <c r="D280" s="4" t="s">
        <v>1059</v>
      </c>
      <c r="E280" s="1" t="s">
        <v>1073</v>
      </c>
      <c r="F280" t="s">
        <v>1061</v>
      </c>
      <c r="G280" s="51" t="s">
        <v>1074</v>
      </c>
      <c r="H280" s="51" t="s">
        <v>1075</v>
      </c>
    </row>
    <row r="281" spans="1:8" x14ac:dyDescent="0.3">
      <c r="A281" s="4" t="s">
        <v>1076</v>
      </c>
      <c r="B281" s="90">
        <v>4</v>
      </c>
      <c r="C281" s="4" t="s">
        <v>1077</v>
      </c>
      <c r="D281" s="4" t="s">
        <v>1059</v>
      </c>
      <c r="E281" s="1" t="s">
        <v>1078</v>
      </c>
      <c r="F281" t="s">
        <v>1061</v>
      </c>
      <c r="G281" s="1" t="s">
        <v>901</v>
      </c>
      <c r="H281" s="1" t="s">
        <v>1079</v>
      </c>
    </row>
    <row r="282" spans="1:8" x14ac:dyDescent="0.3">
      <c r="A282" s="4"/>
      <c r="B282" s="90"/>
      <c r="C282" s="4"/>
      <c r="D282" s="4" t="s">
        <v>1059</v>
      </c>
      <c r="E282" s="1" t="s">
        <v>1080</v>
      </c>
      <c r="F282" t="s">
        <v>1061</v>
      </c>
      <c r="G282" s="51" t="s">
        <v>1081</v>
      </c>
      <c r="H282" s="51" t="s">
        <v>1082</v>
      </c>
    </row>
    <row r="283" spans="1:8" x14ac:dyDescent="0.3">
      <c r="A283" s="4" t="s">
        <v>1083</v>
      </c>
      <c r="B283" s="90">
        <v>4</v>
      </c>
      <c r="C283" s="4" t="s">
        <v>1084</v>
      </c>
      <c r="D283" s="4" t="s">
        <v>1059</v>
      </c>
      <c r="E283" s="1" t="s">
        <v>1085</v>
      </c>
      <c r="F283" t="s">
        <v>1061</v>
      </c>
      <c r="G283" s="1" t="s">
        <v>901</v>
      </c>
      <c r="H283" s="1" t="s">
        <v>1086</v>
      </c>
    </row>
    <row r="284" spans="1:8" x14ac:dyDescent="0.3">
      <c r="A284" s="4"/>
      <c r="B284" s="90"/>
      <c r="C284" s="4"/>
      <c r="D284" s="4" t="s">
        <v>1059</v>
      </c>
      <c r="E284" s="1" t="s">
        <v>1087</v>
      </c>
      <c r="F284" t="s">
        <v>1061</v>
      </c>
      <c r="G284" s="51" t="s">
        <v>1062</v>
      </c>
      <c r="H284" s="51" t="s">
        <v>1088</v>
      </c>
    </row>
    <row r="285" spans="1:8" x14ac:dyDescent="0.3">
      <c r="A285" s="4" t="s">
        <v>1089</v>
      </c>
      <c r="B285" s="90">
        <v>4</v>
      </c>
      <c r="C285" s="4" t="s">
        <v>1090</v>
      </c>
      <c r="D285" s="4" t="s">
        <v>1059</v>
      </c>
      <c r="E285" s="1" t="s">
        <v>1091</v>
      </c>
      <c r="F285" t="s">
        <v>1061</v>
      </c>
      <c r="G285" s="1" t="s">
        <v>901</v>
      </c>
      <c r="H285" s="1" t="s">
        <v>1092</v>
      </c>
    </row>
    <row r="286" spans="1:8" x14ac:dyDescent="0.3">
      <c r="A286" s="4"/>
      <c r="B286" s="90"/>
      <c r="C286" s="4"/>
      <c r="D286" s="4" t="s">
        <v>1059</v>
      </c>
      <c r="E286" s="1" t="s">
        <v>1093</v>
      </c>
      <c r="F286" t="s">
        <v>1061</v>
      </c>
      <c r="G286" s="51" t="s">
        <v>927</v>
      </c>
      <c r="H286" s="51" t="s">
        <v>1094</v>
      </c>
    </row>
    <row r="287" spans="1:8" x14ac:dyDescent="0.3">
      <c r="A287" s="4" t="s">
        <v>1095</v>
      </c>
      <c r="B287" s="90">
        <v>4</v>
      </c>
      <c r="C287" s="4" t="s">
        <v>1096</v>
      </c>
      <c r="D287" s="4" t="s">
        <v>1059</v>
      </c>
      <c r="E287" s="1" t="s">
        <v>1097</v>
      </c>
      <c r="F287" t="s">
        <v>1098</v>
      </c>
      <c r="G287" s="1" t="s">
        <v>1099</v>
      </c>
      <c r="H287" s="1" t="s">
        <v>1100</v>
      </c>
    </row>
    <row r="288" spans="1:8" x14ac:dyDescent="0.3">
      <c r="A288" s="4" t="s">
        <v>1101</v>
      </c>
      <c r="B288" s="90">
        <v>4</v>
      </c>
      <c r="C288" s="4" t="s">
        <v>1102</v>
      </c>
      <c r="D288" s="4" t="s">
        <v>1059</v>
      </c>
      <c r="E288" s="1" t="s">
        <v>1103</v>
      </c>
      <c r="F288" t="s">
        <v>1098</v>
      </c>
      <c r="G288" s="1" t="s">
        <v>1104</v>
      </c>
      <c r="H288" s="1" t="s">
        <v>1105</v>
      </c>
    </row>
    <row r="289" spans="1:8" x14ac:dyDescent="0.3">
      <c r="A289" s="4" t="s">
        <v>1106</v>
      </c>
      <c r="B289" s="90">
        <v>4</v>
      </c>
      <c r="C289" s="4" t="s">
        <v>1107</v>
      </c>
      <c r="D289" s="4" t="s">
        <v>1059</v>
      </c>
      <c r="E289" s="1" t="s">
        <v>1108</v>
      </c>
      <c r="F289" t="s">
        <v>1098</v>
      </c>
      <c r="G289" s="1" t="s">
        <v>1109</v>
      </c>
      <c r="H289" s="1"/>
    </row>
    <row r="290" spans="1:8" x14ac:dyDescent="0.3">
      <c r="A290" s="4"/>
      <c r="B290" s="90">
        <v>4</v>
      </c>
      <c r="C290" s="4" t="s">
        <v>1107</v>
      </c>
      <c r="D290" s="4" t="s">
        <v>1059</v>
      </c>
      <c r="E290" s="1" t="s">
        <v>1110</v>
      </c>
      <c r="F290" t="s">
        <v>1098</v>
      </c>
      <c r="G290" s="1" t="s">
        <v>1111</v>
      </c>
      <c r="H290" s="1"/>
    </row>
    <row r="291" spans="1:8" x14ac:dyDescent="0.3">
      <c r="A291" s="4" t="s">
        <v>1112</v>
      </c>
      <c r="B291" s="90">
        <v>4</v>
      </c>
      <c r="C291" s="4" t="s">
        <v>1113</v>
      </c>
      <c r="D291" s="4" t="s">
        <v>1059</v>
      </c>
      <c r="E291" s="1" t="s">
        <v>1114</v>
      </c>
      <c r="F291" t="s">
        <v>1098</v>
      </c>
      <c r="G291" s="1" t="s">
        <v>1115</v>
      </c>
      <c r="H291" s="1" t="s">
        <v>1116</v>
      </c>
    </row>
    <row r="292" spans="1:8" x14ac:dyDescent="0.3">
      <c r="A292" s="4"/>
      <c r="B292" s="90"/>
      <c r="C292" s="4"/>
      <c r="D292" s="4" t="s">
        <v>1059</v>
      </c>
      <c r="E292" s="1" t="s">
        <v>1117</v>
      </c>
      <c r="F292" t="s">
        <v>1098</v>
      </c>
      <c r="G292" s="51" t="s">
        <v>1118</v>
      </c>
      <c r="H292" s="51" t="s">
        <v>1119</v>
      </c>
    </row>
    <row r="293" spans="1:8" x14ac:dyDescent="0.3">
      <c r="A293" s="4" t="s">
        <v>1120</v>
      </c>
      <c r="B293" s="90">
        <v>4</v>
      </c>
      <c r="C293" s="4" t="s">
        <v>1121</v>
      </c>
      <c r="D293" s="4" t="s">
        <v>1122</v>
      </c>
      <c r="E293" s="1" t="s">
        <v>1123</v>
      </c>
      <c r="F293" t="s">
        <v>1098</v>
      </c>
      <c r="G293" s="1" t="s">
        <v>1124</v>
      </c>
      <c r="H293" s="1" t="s">
        <v>1125</v>
      </c>
    </row>
    <row r="294" spans="1:8" x14ac:dyDescent="0.3">
      <c r="A294" s="4" t="s">
        <v>1126</v>
      </c>
      <c r="B294" s="90">
        <v>4</v>
      </c>
      <c r="C294" s="4" t="s">
        <v>1127</v>
      </c>
      <c r="D294" s="4" t="s">
        <v>1122</v>
      </c>
      <c r="E294" s="1" t="s">
        <v>1128</v>
      </c>
      <c r="F294" t="s">
        <v>1098</v>
      </c>
      <c r="G294" s="1" t="s">
        <v>1129</v>
      </c>
      <c r="H294" s="1" t="s">
        <v>1130</v>
      </c>
    </row>
    <row r="295" spans="1:8" x14ac:dyDescent="0.3">
      <c r="A295" s="4"/>
      <c r="B295" s="90">
        <v>4</v>
      </c>
      <c r="C295" s="4" t="s">
        <v>1127</v>
      </c>
      <c r="D295" s="4" t="s">
        <v>1122</v>
      </c>
      <c r="E295" s="1" t="s">
        <v>1131</v>
      </c>
      <c r="F295" t="s">
        <v>1098</v>
      </c>
      <c r="G295" s="1" t="s">
        <v>1129</v>
      </c>
      <c r="H295" s="1" t="s">
        <v>1132</v>
      </c>
    </row>
    <row r="296" spans="1:8" x14ac:dyDescent="0.3">
      <c r="A296" s="4" t="s">
        <v>1133</v>
      </c>
      <c r="B296" s="90">
        <v>4</v>
      </c>
      <c r="C296" s="4" t="s">
        <v>1134</v>
      </c>
      <c r="D296" s="4" t="s">
        <v>1122</v>
      </c>
      <c r="E296" s="1" t="s">
        <v>1135</v>
      </c>
      <c r="F296" t="s">
        <v>1098</v>
      </c>
      <c r="G296" s="1" t="s">
        <v>1136</v>
      </c>
      <c r="H296" s="1" t="s">
        <v>1137</v>
      </c>
    </row>
    <row r="297" spans="1:8" x14ac:dyDescent="0.3">
      <c r="A297" s="4"/>
      <c r="B297" s="90">
        <v>4</v>
      </c>
      <c r="C297" s="4" t="s">
        <v>1134</v>
      </c>
      <c r="D297" s="4" t="s">
        <v>1122</v>
      </c>
      <c r="E297" s="1" t="s">
        <v>1138</v>
      </c>
      <c r="F297" t="s">
        <v>1098</v>
      </c>
      <c r="G297" s="1" t="s">
        <v>1136</v>
      </c>
      <c r="H297" s="1" t="s">
        <v>1139</v>
      </c>
    </row>
    <row r="298" spans="1:8" x14ac:dyDescent="0.3">
      <c r="A298" s="4" t="s">
        <v>1140</v>
      </c>
      <c r="B298" s="90">
        <v>4</v>
      </c>
      <c r="C298" s="4" t="s">
        <v>1141</v>
      </c>
      <c r="D298" s="4" t="s">
        <v>1122</v>
      </c>
      <c r="E298" s="1" t="s">
        <v>1142</v>
      </c>
      <c r="F298" t="s">
        <v>1098</v>
      </c>
      <c r="G298" s="1" t="s">
        <v>1143</v>
      </c>
      <c r="H298" s="1" t="s">
        <v>1144</v>
      </c>
    </row>
    <row r="299" spans="1:8" x14ac:dyDescent="0.3">
      <c r="A299" s="4"/>
      <c r="B299" s="90">
        <v>4</v>
      </c>
      <c r="C299" s="4" t="s">
        <v>1141</v>
      </c>
      <c r="D299" s="4" t="s">
        <v>1122</v>
      </c>
      <c r="E299" s="1" t="s">
        <v>1145</v>
      </c>
      <c r="F299" t="s">
        <v>1098</v>
      </c>
      <c r="G299" s="1" t="s">
        <v>1146</v>
      </c>
      <c r="H299" s="1" t="s">
        <v>1147</v>
      </c>
    </row>
    <row r="300" spans="1:8" x14ac:dyDescent="0.3">
      <c r="A300" s="4"/>
      <c r="B300" s="90">
        <v>4</v>
      </c>
      <c r="C300" s="4" t="s">
        <v>1141</v>
      </c>
      <c r="D300" s="4" t="s">
        <v>1122</v>
      </c>
      <c r="E300" s="1" t="s">
        <v>1148</v>
      </c>
      <c r="F300" t="s">
        <v>1098</v>
      </c>
      <c r="G300" s="1" t="s">
        <v>1149</v>
      </c>
      <c r="H300" s="1" t="s">
        <v>1150</v>
      </c>
    </row>
    <row r="301" spans="1:8" x14ac:dyDescent="0.3">
      <c r="A301" s="4" t="s">
        <v>1151</v>
      </c>
      <c r="B301" s="90">
        <v>4</v>
      </c>
      <c r="C301" s="4" t="s">
        <v>1152</v>
      </c>
      <c r="D301" s="4" t="s">
        <v>1122</v>
      </c>
      <c r="E301" s="1" t="s">
        <v>1153</v>
      </c>
      <c r="F301" t="s">
        <v>1098</v>
      </c>
      <c r="G301" s="1" t="s">
        <v>1154</v>
      </c>
      <c r="H301" s="1" t="s">
        <v>1155</v>
      </c>
    </row>
    <row r="302" spans="1:8" x14ac:dyDescent="0.3">
      <c r="A302" s="4"/>
      <c r="B302" s="90">
        <v>4</v>
      </c>
      <c r="C302" s="4" t="s">
        <v>1152</v>
      </c>
      <c r="D302" s="4" t="s">
        <v>1122</v>
      </c>
      <c r="E302" s="1" t="s">
        <v>1156</v>
      </c>
      <c r="F302" t="s">
        <v>1098</v>
      </c>
      <c r="G302" s="1" t="s">
        <v>1154</v>
      </c>
      <c r="H302" s="1" t="s">
        <v>1157</v>
      </c>
    </row>
    <row r="303" spans="1:8" x14ac:dyDescent="0.3">
      <c r="A303" s="4" t="s">
        <v>1158</v>
      </c>
      <c r="B303" s="90">
        <v>4</v>
      </c>
      <c r="C303" s="4" t="s">
        <v>1159</v>
      </c>
      <c r="D303" s="4" t="s">
        <v>1122</v>
      </c>
      <c r="E303" s="1" t="s">
        <v>1160</v>
      </c>
      <c r="F303" t="s">
        <v>1098</v>
      </c>
      <c r="G303" s="1" t="s">
        <v>1118</v>
      </c>
      <c r="H303" s="1" t="s">
        <v>1161</v>
      </c>
    </row>
    <row r="304" spans="1:8" x14ac:dyDescent="0.3">
      <c r="A304" s="4"/>
      <c r="B304" s="90">
        <v>4</v>
      </c>
      <c r="C304" s="4" t="s">
        <v>1159</v>
      </c>
      <c r="D304" s="4" t="s">
        <v>1122</v>
      </c>
      <c r="E304" s="1" t="s">
        <v>1162</v>
      </c>
      <c r="F304" t="s">
        <v>1098</v>
      </c>
      <c r="G304" s="1" t="s">
        <v>1163</v>
      </c>
      <c r="H304" s="1" t="s">
        <v>1164</v>
      </c>
    </row>
    <row r="305" spans="1:8" x14ac:dyDescent="0.3">
      <c r="A305" s="4"/>
      <c r="B305" s="90">
        <v>4</v>
      </c>
      <c r="C305" s="4" t="s">
        <v>1159</v>
      </c>
      <c r="D305" s="4" t="s">
        <v>1122</v>
      </c>
      <c r="E305" s="1" t="s">
        <v>1165</v>
      </c>
      <c r="F305" t="s">
        <v>1098</v>
      </c>
      <c r="G305" s="1" t="s">
        <v>1118</v>
      </c>
      <c r="H305" s="1" t="s">
        <v>1166</v>
      </c>
    </row>
    <row r="306" spans="1:8" x14ac:dyDescent="0.3">
      <c r="A306" s="90"/>
      <c r="B306" s="90">
        <v>4</v>
      </c>
      <c r="C306" s="4" t="s">
        <v>1159</v>
      </c>
      <c r="D306" s="4" t="s">
        <v>1122</v>
      </c>
      <c r="E306" s="1" t="s">
        <v>1167</v>
      </c>
      <c r="F306" t="s">
        <v>1098</v>
      </c>
      <c r="G306" s="1" t="s">
        <v>1163</v>
      </c>
      <c r="H306" s="1" t="s">
        <v>1168</v>
      </c>
    </row>
    <row r="307" spans="1:8" x14ac:dyDescent="0.3">
      <c r="A307" s="1" t="s">
        <v>1169</v>
      </c>
      <c r="B307" s="17">
        <v>4</v>
      </c>
      <c r="C307" s="1" t="s">
        <v>1170</v>
      </c>
      <c r="D307" s="1" t="s">
        <v>1171</v>
      </c>
      <c r="E307" s="1" t="s">
        <v>1172</v>
      </c>
      <c r="F307">
        <v>401</v>
      </c>
      <c r="G307" t="s">
        <v>1173</v>
      </c>
      <c r="H307" t="s">
        <v>1174</v>
      </c>
    </row>
    <row r="308" spans="1:8" x14ac:dyDescent="0.3">
      <c r="A308" s="1" t="s">
        <v>1175</v>
      </c>
      <c r="B308" s="17">
        <v>4</v>
      </c>
      <c r="C308" s="1" t="s">
        <v>1176</v>
      </c>
      <c r="D308" s="1" t="s">
        <v>1171</v>
      </c>
      <c r="E308" s="1" t="s">
        <v>1177</v>
      </c>
      <c r="F308">
        <v>401</v>
      </c>
      <c r="G308" t="s">
        <v>1178</v>
      </c>
      <c r="H308" t="s">
        <v>1179</v>
      </c>
    </row>
    <row r="309" spans="1:8" x14ac:dyDescent="0.3">
      <c r="A309" s="1" t="s">
        <v>1180</v>
      </c>
      <c r="B309" s="17">
        <v>4</v>
      </c>
      <c r="C309" s="1" t="s">
        <v>1181</v>
      </c>
      <c r="D309" s="1" t="s">
        <v>1171</v>
      </c>
      <c r="E309" s="1" t="s">
        <v>1182</v>
      </c>
      <c r="F309">
        <v>401</v>
      </c>
      <c r="G309" t="s">
        <v>1183</v>
      </c>
      <c r="H309" t="s">
        <v>1184</v>
      </c>
    </row>
    <row r="310" spans="1:8" x14ac:dyDescent="0.3">
      <c r="A310" s="1"/>
      <c r="B310" s="17">
        <v>4</v>
      </c>
      <c r="C310" s="1"/>
      <c r="D310" s="1"/>
      <c r="E310" s="1" t="s">
        <v>1185</v>
      </c>
      <c r="F310">
        <v>401</v>
      </c>
      <c r="G310" t="s">
        <v>1186</v>
      </c>
      <c r="H310" t="s">
        <v>1187</v>
      </c>
    </row>
    <row r="311" spans="1:8" x14ac:dyDescent="0.3">
      <c r="A311" s="1" t="s">
        <v>1188</v>
      </c>
      <c r="B311" s="17">
        <v>4</v>
      </c>
      <c r="C311" s="1" t="s">
        <v>1189</v>
      </c>
      <c r="D311" s="1" t="s">
        <v>1190</v>
      </c>
      <c r="E311" s="1" t="s">
        <v>1191</v>
      </c>
      <c r="F311">
        <v>402</v>
      </c>
      <c r="G311" t="s">
        <v>1192</v>
      </c>
      <c r="H311" t="s">
        <v>1193</v>
      </c>
    </row>
    <row r="312" spans="1:8" x14ac:dyDescent="0.3">
      <c r="A312" s="1" t="s">
        <v>1194</v>
      </c>
      <c r="B312" s="17">
        <v>4</v>
      </c>
      <c r="C312" s="1" t="s">
        <v>1195</v>
      </c>
      <c r="D312" s="1" t="s">
        <v>1190</v>
      </c>
      <c r="E312" s="1" t="s">
        <v>1196</v>
      </c>
      <c r="F312">
        <v>402</v>
      </c>
      <c r="G312" t="s">
        <v>1197</v>
      </c>
      <c r="H312" t="s">
        <v>1198</v>
      </c>
    </row>
    <row r="313" spans="1:8" x14ac:dyDescent="0.3">
      <c r="A313" s="1" t="s">
        <v>1199</v>
      </c>
      <c r="B313" s="17">
        <v>4</v>
      </c>
      <c r="C313" s="1" t="s">
        <v>1200</v>
      </c>
      <c r="D313" s="1" t="s">
        <v>1190</v>
      </c>
      <c r="E313" s="1" t="s">
        <v>1201</v>
      </c>
      <c r="F313">
        <v>402</v>
      </c>
      <c r="G313" t="s">
        <v>1202</v>
      </c>
      <c r="H313" t="s">
        <v>1203</v>
      </c>
    </row>
    <row r="314" spans="1:8" x14ac:dyDescent="0.3">
      <c r="A314" s="1" t="s">
        <v>1204</v>
      </c>
      <c r="B314" s="17">
        <v>4</v>
      </c>
      <c r="C314" s="1" t="s">
        <v>1205</v>
      </c>
      <c r="D314" s="1" t="s">
        <v>1190</v>
      </c>
      <c r="E314" s="1" t="s">
        <v>1206</v>
      </c>
      <c r="F314">
        <v>402</v>
      </c>
      <c r="G314" t="s">
        <v>1197</v>
      </c>
      <c r="H314" t="s">
        <v>1207</v>
      </c>
    </row>
    <row r="315" spans="1:8" x14ac:dyDescent="0.3">
      <c r="A315" s="1" t="s">
        <v>1208</v>
      </c>
      <c r="B315" s="17">
        <v>4</v>
      </c>
      <c r="C315" s="1" t="s">
        <v>1209</v>
      </c>
      <c r="D315" s="1" t="s">
        <v>1190</v>
      </c>
      <c r="E315" s="1" t="s">
        <v>1210</v>
      </c>
      <c r="F315">
        <v>402</v>
      </c>
      <c r="G315" t="s">
        <v>1202</v>
      </c>
      <c r="H315" t="s">
        <v>1211</v>
      </c>
    </row>
    <row r="316" spans="1:8" x14ac:dyDescent="0.3">
      <c r="A316" s="1" t="s">
        <v>1212</v>
      </c>
      <c r="B316" s="17">
        <v>4</v>
      </c>
      <c r="C316" s="1" t="s">
        <v>1213</v>
      </c>
      <c r="D316" s="1" t="s">
        <v>1214</v>
      </c>
      <c r="E316" s="1" t="s">
        <v>1215</v>
      </c>
      <c r="F316">
        <v>403</v>
      </c>
      <c r="G316" t="s">
        <v>1216</v>
      </c>
      <c r="H316" t="s">
        <v>1217</v>
      </c>
    </row>
    <row r="317" spans="1:8" x14ac:dyDescent="0.3">
      <c r="A317" s="1" t="s">
        <v>1218</v>
      </c>
      <c r="B317" s="17">
        <v>4</v>
      </c>
      <c r="C317" s="1" t="s">
        <v>1219</v>
      </c>
      <c r="D317" s="1" t="s">
        <v>1214</v>
      </c>
      <c r="E317" s="1" t="s">
        <v>1220</v>
      </c>
      <c r="F317">
        <v>403</v>
      </c>
      <c r="G317" t="s">
        <v>1221</v>
      </c>
      <c r="H317" t="s">
        <v>1222</v>
      </c>
    </row>
    <row r="318" spans="1:8" x14ac:dyDescent="0.3">
      <c r="A318" s="1" t="s">
        <v>1223</v>
      </c>
      <c r="B318" s="17">
        <v>4</v>
      </c>
      <c r="C318" s="1" t="s">
        <v>1224</v>
      </c>
      <c r="D318" s="1" t="s">
        <v>1225</v>
      </c>
      <c r="E318" s="1" t="s">
        <v>1226</v>
      </c>
      <c r="F318">
        <v>404</v>
      </c>
      <c r="G318" t="s">
        <v>1227</v>
      </c>
      <c r="H318" t="s">
        <v>1228</v>
      </c>
    </row>
    <row r="319" spans="1:8" x14ac:dyDescent="0.3">
      <c r="A319" s="1" t="s">
        <v>1229</v>
      </c>
      <c r="B319" s="17">
        <v>4</v>
      </c>
      <c r="C319" s="1" t="s">
        <v>1230</v>
      </c>
      <c r="D319" s="1" t="s">
        <v>1225</v>
      </c>
      <c r="E319" s="1" t="s">
        <v>1231</v>
      </c>
      <c r="F319">
        <v>404</v>
      </c>
      <c r="G319" t="s">
        <v>1221</v>
      </c>
      <c r="H319" t="s">
        <v>1232</v>
      </c>
    </row>
    <row r="320" spans="1:8" x14ac:dyDescent="0.3">
      <c r="A320" s="1" t="s">
        <v>1233</v>
      </c>
      <c r="B320" s="17">
        <v>4</v>
      </c>
      <c r="C320" s="1" t="s">
        <v>1234</v>
      </c>
      <c r="D320" s="1" t="s">
        <v>1235</v>
      </c>
      <c r="E320" s="1" t="s">
        <v>1236</v>
      </c>
      <c r="F320">
        <v>405</v>
      </c>
      <c r="G320" t="s">
        <v>1237</v>
      </c>
      <c r="H320" t="s">
        <v>1238</v>
      </c>
    </row>
    <row r="321" spans="1:13" x14ac:dyDescent="0.3">
      <c r="A321" s="1" t="s">
        <v>1239</v>
      </c>
      <c r="B321" s="17">
        <v>4</v>
      </c>
      <c r="C321" s="1" t="s">
        <v>1240</v>
      </c>
      <c r="D321" s="1" t="s">
        <v>1241</v>
      </c>
      <c r="E321" s="1" t="s">
        <v>1242</v>
      </c>
      <c r="F321">
        <v>406</v>
      </c>
      <c r="G321" t="s">
        <v>1243</v>
      </c>
      <c r="H321" t="s">
        <v>1244</v>
      </c>
    </row>
    <row r="322" spans="1:13" x14ac:dyDescent="0.3">
      <c r="A322" s="1" t="s">
        <v>1245</v>
      </c>
      <c r="B322" s="17">
        <v>4</v>
      </c>
      <c r="C322" s="1" t="s">
        <v>1246</v>
      </c>
      <c r="D322" s="1" t="s">
        <v>1241</v>
      </c>
      <c r="E322" s="1" t="s">
        <v>1247</v>
      </c>
      <c r="F322">
        <v>406</v>
      </c>
      <c r="G322" t="s">
        <v>1248</v>
      </c>
      <c r="H322" t="s">
        <v>1249</v>
      </c>
    </row>
    <row r="323" spans="1:13" x14ac:dyDescent="0.3">
      <c r="A323" s="1" t="s">
        <v>1250</v>
      </c>
      <c r="B323" s="17">
        <v>4</v>
      </c>
      <c r="C323" s="1" t="s">
        <v>1251</v>
      </c>
      <c r="D323" s="1" t="s">
        <v>1241</v>
      </c>
      <c r="E323" s="1" t="s">
        <v>1252</v>
      </c>
      <c r="F323">
        <v>406</v>
      </c>
      <c r="G323" t="s">
        <v>1253</v>
      </c>
      <c r="H323" t="s">
        <v>1254</v>
      </c>
    </row>
    <row r="324" spans="1:13" x14ac:dyDescent="0.3">
      <c r="A324" s="1" t="s">
        <v>1255</v>
      </c>
      <c r="B324" s="17">
        <v>4</v>
      </c>
      <c r="C324" s="1" t="s">
        <v>1256</v>
      </c>
      <c r="D324" s="1" t="s">
        <v>1241</v>
      </c>
      <c r="E324" s="1" t="s">
        <v>1257</v>
      </c>
      <c r="F324">
        <v>406</v>
      </c>
      <c r="G324" t="s">
        <v>1258</v>
      </c>
      <c r="H324" t="s">
        <v>1259</v>
      </c>
    </row>
    <row r="325" spans="1:13" ht="13.5" customHeight="1" x14ac:dyDescent="0.3">
      <c r="A325" s="1" t="s">
        <v>1260</v>
      </c>
      <c r="B325" s="17">
        <v>4</v>
      </c>
      <c r="C325" s="1" t="s">
        <v>1261</v>
      </c>
      <c r="D325" s="1" t="s">
        <v>1241</v>
      </c>
      <c r="E325" s="1" t="s">
        <v>1262</v>
      </c>
      <c r="F325">
        <v>406</v>
      </c>
      <c r="G325" t="s">
        <v>1263</v>
      </c>
      <c r="H325" t="s">
        <v>1264</v>
      </c>
    </row>
    <row r="326" spans="1:13" ht="13.5" customHeight="1" x14ac:dyDescent="0.3">
      <c r="A326" s="1" t="s">
        <v>1265</v>
      </c>
      <c r="B326">
        <v>4</v>
      </c>
      <c r="C326" s="1" t="s">
        <v>1266</v>
      </c>
      <c r="D326" s="1" t="s">
        <v>1267</v>
      </c>
      <c r="E326" s="1" t="s">
        <v>1268</v>
      </c>
      <c r="F326">
        <v>711</v>
      </c>
      <c r="G326" t="s">
        <v>1269</v>
      </c>
      <c r="H326" t="s">
        <v>1270</v>
      </c>
    </row>
    <row r="327" spans="1:13" ht="13.5" customHeight="1" x14ac:dyDescent="0.3">
      <c r="A327" s="1" t="s">
        <v>1271</v>
      </c>
      <c r="B327">
        <v>4</v>
      </c>
      <c r="C327" s="1" t="s">
        <v>1272</v>
      </c>
      <c r="D327" s="1" t="s">
        <v>1267</v>
      </c>
      <c r="E327" s="1" t="s">
        <v>1273</v>
      </c>
      <c r="F327">
        <v>711</v>
      </c>
      <c r="G327" t="s">
        <v>1274</v>
      </c>
      <c r="H327" t="s">
        <v>1275</v>
      </c>
    </row>
    <row r="328" spans="1:13" ht="13.5" customHeight="1" x14ac:dyDescent="0.3">
      <c r="A328" s="1" t="s">
        <v>1276</v>
      </c>
      <c r="B328">
        <v>4</v>
      </c>
      <c r="C328" s="1" t="s">
        <v>1277</v>
      </c>
      <c r="D328" s="1" t="s">
        <v>1267</v>
      </c>
      <c r="E328" s="1" t="s">
        <v>1278</v>
      </c>
      <c r="F328">
        <v>711</v>
      </c>
      <c r="G328" t="s">
        <v>1279</v>
      </c>
      <c r="H328" t="s">
        <v>1280</v>
      </c>
    </row>
    <row r="329" spans="1:13" x14ac:dyDescent="0.3">
      <c r="A329" s="1" t="s">
        <v>1281</v>
      </c>
      <c r="B329">
        <v>4</v>
      </c>
      <c r="C329" s="1" t="s">
        <v>1282</v>
      </c>
      <c r="D329" s="1" t="s">
        <v>1283</v>
      </c>
      <c r="E329" s="1" t="s">
        <v>1284</v>
      </c>
      <c r="F329">
        <v>808</v>
      </c>
      <c r="G329" t="s">
        <v>1285</v>
      </c>
      <c r="H329" t="s">
        <v>1286</v>
      </c>
      <c r="I329" s="1"/>
      <c r="J329" s="1"/>
      <c r="M329" s="1"/>
    </row>
    <row r="330" spans="1:13" x14ac:dyDescent="0.3">
      <c r="A330" s="1"/>
      <c r="B330">
        <v>4</v>
      </c>
      <c r="C330" s="1"/>
      <c r="D330" s="1"/>
      <c r="E330" s="1" t="s">
        <v>1287</v>
      </c>
      <c r="F330">
        <v>808</v>
      </c>
      <c r="G330" t="s">
        <v>1288</v>
      </c>
      <c r="H330" t="s">
        <v>1289</v>
      </c>
      <c r="I330" s="1"/>
      <c r="J330" s="1"/>
      <c r="M330" s="1"/>
    </row>
    <row r="331" spans="1:13" x14ac:dyDescent="0.3">
      <c r="A331" s="1"/>
      <c r="B331">
        <v>4</v>
      </c>
      <c r="C331" s="1"/>
      <c r="D331" s="1"/>
      <c r="E331" s="1" t="s">
        <v>1290</v>
      </c>
      <c r="F331">
        <v>808</v>
      </c>
      <c r="G331" t="s">
        <v>1291</v>
      </c>
      <c r="H331" t="s">
        <v>1292</v>
      </c>
      <c r="I331" s="1"/>
      <c r="J331" s="1"/>
      <c r="M331" s="1"/>
    </row>
    <row r="332" spans="1:13" x14ac:dyDescent="0.3">
      <c r="A332" s="1" t="s">
        <v>1293</v>
      </c>
      <c r="B332">
        <v>4</v>
      </c>
      <c r="C332" s="1" t="s">
        <v>1294</v>
      </c>
      <c r="D332" s="1" t="s">
        <v>1295</v>
      </c>
      <c r="E332" s="1" t="s">
        <v>1296</v>
      </c>
      <c r="F332">
        <v>809</v>
      </c>
      <c r="G332" t="s">
        <v>1297</v>
      </c>
      <c r="H332" t="s">
        <v>1298</v>
      </c>
      <c r="I332" s="1"/>
      <c r="J332" s="1"/>
      <c r="M332" s="1"/>
    </row>
    <row r="333" spans="1:13" x14ac:dyDescent="0.3">
      <c r="A333" s="1" t="s">
        <v>1299</v>
      </c>
      <c r="B333">
        <v>4</v>
      </c>
      <c r="C333" s="1" t="s">
        <v>1300</v>
      </c>
      <c r="D333" s="1" t="s">
        <v>1295</v>
      </c>
      <c r="E333" s="1" t="s">
        <v>1301</v>
      </c>
      <c r="F333">
        <v>809</v>
      </c>
      <c r="G333" t="s">
        <v>1302</v>
      </c>
      <c r="H333" s="44" t="s">
        <v>1303</v>
      </c>
      <c r="I333" s="1"/>
      <c r="J333" s="1"/>
      <c r="M333" s="1"/>
    </row>
    <row r="334" spans="1:13" x14ac:dyDescent="0.3">
      <c r="A334" s="1"/>
      <c r="B334">
        <v>4</v>
      </c>
      <c r="C334" s="1"/>
      <c r="D334" s="1"/>
      <c r="E334" s="1" t="s">
        <v>1304</v>
      </c>
      <c r="F334">
        <v>809</v>
      </c>
      <c r="G334" t="s">
        <v>1305</v>
      </c>
      <c r="H334" s="44" t="s">
        <v>1306</v>
      </c>
      <c r="I334" s="1"/>
      <c r="J334" s="1"/>
      <c r="M334" s="1"/>
    </row>
    <row r="335" spans="1:13" x14ac:dyDescent="0.3">
      <c r="A335" s="1" t="s">
        <v>1307</v>
      </c>
      <c r="B335">
        <v>4</v>
      </c>
      <c r="C335" s="1" t="s">
        <v>1308</v>
      </c>
      <c r="D335" s="1" t="s">
        <v>1295</v>
      </c>
      <c r="E335" s="1" t="s">
        <v>1309</v>
      </c>
      <c r="F335">
        <v>809</v>
      </c>
      <c r="G335" t="s">
        <v>1310</v>
      </c>
      <c r="H335" t="s">
        <v>1311</v>
      </c>
      <c r="I335" s="1"/>
      <c r="J335" s="1"/>
      <c r="M335" s="1"/>
    </row>
    <row r="336" spans="1:13" x14ac:dyDescent="0.3">
      <c r="A336" s="1" t="s">
        <v>1312</v>
      </c>
      <c r="B336">
        <v>4</v>
      </c>
      <c r="C336" s="1" t="s">
        <v>1313</v>
      </c>
      <c r="D336" s="1" t="s">
        <v>1295</v>
      </c>
      <c r="E336" s="1" t="s">
        <v>1314</v>
      </c>
      <c r="F336">
        <v>809</v>
      </c>
      <c r="G336" t="s">
        <v>1315</v>
      </c>
      <c r="H336" t="s">
        <v>1316</v>
      </c>
      <c r="I336" s="1"/>
      <c r="J336" s="1"/>
      <c r="M336" s="1"/>
    </row>
    <row r="337" spans="1:13" x14ac:dyDescent="0.3">
      <c r="A337" s="1" t="s">
        <v>1317</v>
      </c>
      <c r="B337">
        <v>4</v>
      </c>
      <c r="C337" s="1" t="s">
        <v>1318</v>
      </c>
      <c r="D337" s="1" t="s">
        <v>1319</v>
      </c>
      <c r="E337" s="1" t="s">
        <v>1320</v>
      </c>
      <c r="F337">
        <v>813</v>
      </c>
      <c r="G337" t="s">
        <v>1297</v>
      </c>
      <c r="H337" t="s">
        <v>1321</v>
      </c>
      <c r="I337" s="1"/>
      <c r="J337" s="1"/>
      <c r="M337" s="1"/>
    </row>
    <row r="338" spans="1:13" x14ac:dyDescent="0.3">
      <c r="A338" s="1" t="s">
        <v>1322</v>
      </c>
      <c r="B338">
        <v>4</v>
      </c>
      <c r="C338" s="1" t="s">
        <v>1323</v>
      </c>
      <c r="D338" s="1" t="s">
        <v>1319</v>
      </c>
      <c r="E338" s="1" t="s">
        <v>1324</v>
      </c>
      <c r="F338">
        <v>813</v>
      </c>
      <c r="G338" t="s">
        <v>1325</v>
      </c>
      <c r="H338" t="s">
        <v>1326</v>
      </c>
      <c r="I338" s="1"/>
      <c r="J338" s="1"/>
      <c r="M338" s="1"/>
    </row>
    <row r="339" spans="1:13" x14ac:dyDescent="0.3">
      <c r="A339" s="1" t="s">
        <v>1327</v>
      </c>
      <c r="B339">
        <v>4</v>
      </c>
      <c r="C339" s="1" t="s">
        <v>1328</v>
      </c>
      <c r="D339" s="1" t="s">
        <v>1319</v>
      </c>
      <c r="E339" s="1" t="s">
        <v>1329</v>
      </c>
      <c r="F339">
        <v>813</v>
      </c>
      <c r="G339" t="s">
        <v>1285</v>
      </c>
      <c r="H339" t="s">
        <v>1330</v>
      </c>
      <c r="I339" s="1"/>
      <c r="J339" s="1"/>
      <c r="M339" s="1"/>
    </row>
    <row r="340" spans="1:13" x14ac:dyDescent="0.3">
      <c r="A340" s="1" t="s">
        <v>1331</v>
      </c>
      <c r="B340">
        <v>4</v>
      </c>
      <c r="C340" s="1" t="s">
        <v>1332</v>
      </c>
      <c r="D340" s="1" t="s">
        <v>1319</v>
      </c>
      <c r="E340" s="1" t="s">
        <v>1333</v>
      </c>
      <c r="F340">
        <v>813</v>
      </c>
      <c r="G340" t="s">
        <v>1334</v>
      </c>
      <c r="H340" t="s">
        <v>1335</v>
      </c>
      <c r="I340" s="1"/>
      <c r="J340" s="1"/>
      <c r="M340" s="1"/>
    </row>
    <row r="341" spans="1:13" x14ac:dyDescent="0.3">
      <c r="A341" s="1" t="s">
        <v>1336</v>
      </c>
      <c r="B341">
        <v>4</v>
      </c>
      <c r="C341" s="1" t="s">
        <v>1337</v>
      </c>
      <c r="D341" s="1" t="s">
        <v>1319</v>
      </c>
      <c r="E341" s="1" t="s">
        <v>1338</v>
      </c>
      <c r="F341">
        <v>813</v>
      </c>
      <c r="G341" t="s">
        <v>1339</v>
      </c>
      <c r="H341" t="s">
        <v>1340</v>
      </c>
      <c r="I341" s="1"/>
      <c r="J341" s="1"/>
      <c r="M341" s="1"/>
    </row>
    <row r="342" spans="1:13" x14ac:dyDescent="0.3">
      <c r="A342" s="1" t="s">
        <v>1341</v>
      </c>
      <c r="B342">
        <v>4</v>
      </c>
      <c r="C342" s="1" t="s">
        <v>1342</v>
      </c>
      <c r="D342" s="1" t="s">
        <v>1343</v>
      </c>
      <c r="E342" s="1" t="s">
        <v>1344</v>
      </c>
      <c r="F342">
        <v>1102</v>
      </c>
      <c r="G342" t="s">
        <v>1345</v>
      </c>
      <c r="H342" t="s">
        <v>1346</v>
      </c>
      <c r="I342" s="1"/>
      <c r="J342" s="1"/>
      <c r="M342" s="1"/>
    </row>
    <row r="343" spans="1:13" x14ac:dyDescent="0.3">
      <c r="A343" s="1" t="s">
        <v>1347</v>
      </c>
      <c r="B343">
        <v>4</v>
      </c>
      <c r="C343" s="1" t="s">
        <v>1348</v>
      </c>
      <c r="D343" s="1" t="s">
        <v>1343</v>
      </c>
      <c r="E343" s="1" t="s">
        <v>1349</v>
      </c>
      <c r="F343">
        <v>1102</v>
      </c>
      <c r="G343" t="s">
        <v>1221</v>
      </c>
      <c r="H343" t="s">
        <v>1350</v>
      </c>
      <c r="I343" s="1"/>
      <c r="J343" s="1"/>
      <c r="M343" s="1"/>
    </row>
    <row r="344" spans="1:13" x14ac:dyDescent="0.3">
      <c r="A344" s="1" t="s">
        <v>1351</v>
      </c>
      <c r="B344">
        <v>4</v>
      </c>
      <c r="C344" s="1" t="s">
        <v>1352</v>
      </c>
      <c r="D344" s="1" t="s">
        <v>1353</v>
      </c>
      <c r="E344" s="1" t="s">
        <v>1354</v>
      </c>
      <c r="F344">
        <v>1103</v>
      </c>
      <c r="G344" t="s">
        <v>1355</v>
      </c>
      <c r="H344" t="s">
        <v>1356</v>
      </c>
      <c r="I344" s="1"/>
      <c r="J344" s="1"/>
      <c r="M344" s="1"/>
    </row>
    <row r="345" spans="1:13" x14ac:dyDescent="0.3">
      <c r="A345" s="1" t="s">
        <v>1357</v>
      </c>
      <c r="B345">
        <v>4</v>
      </c>
      <c r="C345" s="1" t="s">
        <v>1358</v>
      </c>
      <c r="D345" s="1" t="s">
        <v>1353</v>
      </c>
      <c r="E345" s="1" t="s">
        <v>1359</v>
      </c>
      <c r="F345">
        <v>1103</v>
      </c>
      <c r="G345" t="s">
        <v>1360</v>
      </c>
      <c r="H345" t="s">
        <v>1361</v>
      </c>
      <c r="I345" s="1"/>
      <c r="J345" s="1"/>
      <c r="M345" s="1"/>
    </row>
    <row r="346" spans="1:13" x14ac:dyDescent="0.3">
      <c r="A346" s="1" t="s">
        <v>1362</v>
      </c>
      <c r="B346">
        <v>4</v>
      </c>
      <c r="C346" s="1" t="s">
        <v>1363</v>
      </c>
      <c r="D346" s="1" t="s">
        <v>1353</v>
      </c>
      <c r="E346" s="1" t="s">
        <v>1364</v>
      </c>
      <c r="F346">
        <v>1103</v>
      </c>
      <c r="G346" t="s">
        <v>1365</v>
      </c>
      <c r="H346" t="s">
        <v>1366</v>
      </c>
      <c r="I346" s="1"/>
      <c r="J346" s="1"/>
      <c r="M346" s="1"/>
    </row>
    <row r="347" spans="1:13" x14ac:dyDescent="0.3">
      <c r="A347" s="1" t="s">
        <v>1367</v>
      </c>
      <c r="B347">
        <v>4</v>
      </c>
      <c r="C347" s="1" t="s">
        <v>1368</v>
      </c>
      <c r="D347" s="1" t="s">
        <v>1353</v>
      </c>
      <c r="E347" s="1" t="s">
        <v>1369</v>
      </c>
      <c r="F347">
        <v>1103</v>
      </c>
      <c r="G347" t="s">
        <v>1370</v>
      </c>
      <c r="H347" t="s">
        <v>1371</v>
      </c>
      <c r="I347" s="1"/>
      <c r="J347" s="1"/>
      <c r="M347" s="1"/>
    </row>
    <row r="348" spans="1:13" x14ac:dyDescent="0.3">
      <c r="A348" s="1" t="s">
        <v>1372</v>
      </c>
      <c r="B348">
        <v>4</v>
      </c>
      <c r="C348" s="1" t="s">
        <v>1373</v>
      </c>
      <c r="D348" s="1" t="s">
        <v>1374</v>
      </c>
      <c r="E348" s="1" t="s">
        <v>1375</v>
      </c>
      <c r="F348">
        <v>1104</v>
      </c>
      <c r="G348" t="s">
        <v>1376</v>
      </c>
      <c r="H348" t="s">
        <v>1377</v>
      </c>
      <c r="I348" s="1"/>
      <c r="J348" s="1"/>
      <c r="M348" s="1"/>
    </row>
    <row r="349" spans="1:13" x14ac:dyDescent="0.3">
      <c r="A349" s="1" t="s">
        <v>1378</v>
      </c>
      <c r="B349">
        <v>4</v>
      </c>
      <c r="C349" s="1" t="s">
        <v>1379</v>
      </c>
      <c r="D349" s="1" t="s">
        <v>1374</v>
      </c>
      <c r="E349" s="1" t="s">
        <v>1380</v>
      </c>
      <c r="F349">
        <v>1104</v>
      </c>
      <c r="G349" t="s">
        <v>1365</v>
      </c>
      <c r="H349" t="s">
        <v>1381</v>
      </c>
      <c r="I349" s="1"/>
      <c r="J349" s="1"/>
      <c r="M349" s="1"/>
    </row>
    <row r="350" spans="1:13" x14ac:dyDescent="0.3">
      <c r="A350" s="1" t="s">
        <v>1382</v>
      </c>
      <c r="B350">
        <v>4</v>
      </c>
      <c r="C350" s="1" t="s">
        <v>1383</v>
      </c>
      <c r="D350" s="1" t="s">
        <v>1374</v>
      </c>
      <c r="E350" s="1" t="s">
        <v>1384</v>
      </c>
      <c r="F350">
        <v>1104</v>
      </c>
      <c r="G350" t="s">
        <v>1376</v>
      </c>
      <c r="H350" t="s">
        <v>1385</v>
      </c>
      <c r="I350" s="1"/>
      <c r="J350" s="1"/>
      <c r="M350" s="1"/>
    </row>
    <row r="351" spans="1:13" x14ac:dyDescent="0.3">
      <c r="A351" s="1" t="s">
        <v>1386</v>
      </c>
      <c r="B351">
        <v>4</v>
      </c>
      <c r="C351" s="1" t="s">
        <v>1387</v>
      </c>
      <c r="D351" s="1" t="s">
        <v>1374</v>
      </c>
      <c r="E351" s="1" t="s">
        <v>1388</v>
      </c>
      <c r="F351">
        <v>1104</v>
      </c>
      <c r="G351" t="s">
        <v>1360</v>
      </c>
      <c r="H351" t="s">
        <v>1389</v>
      </c>
      <c r="I351" s="1"/>
      <c r="J351" s="1"/>
      <c r="M351" s="1"/>
    </row>
    <row r="352" spans="1:13" x14ac:dyDescent="0.3">
      <c r="A352" s="1" t="s">
        <v>1390</v>
      </c>
      <c r="B352">
        <v>4</v>
      </c>
      <c r="C352" s="1" t="s">
        <v>1391</v>
      </c>
      <c r="D352" s="1" t="s">
        <v>1374</v>
      </c>
      <c r="E352" s="1" t="s">
        <v>1392</v>
      </c>
      <c r="F352">
        <v>1104</v>
      </c>
      <c r="G352" t="s">
        <v>1365</v>
      </c>
      <c r="H352" t="s">
        <v>1393</v>
      </c>
      <c r="I352" s="1"/>
      <c r="J352" s="1"/>
      <c r="M352" s="1"/>
    </row>
    <row r="353" spans="1:13" x14ac:dyDescent="0.3">
      <c r="A353" s="1" t="s">
        <v>1394</v>
      </c>
      <c r="B353">
        <v>4</v>
      </c>
      <c r="C353" s="1" t="s">
        <v>1395</v>
      </c>
      <c r="D353" s="1" t="s">
        <v>1374</v>
      </c>
      <c r="E353" s="1" t="s">
        <v>1396</v>
      </c>
      <c r="F353">
        <v>1104</v>
      </c>
      <c r="G353" t="s">
        <v>1397</v>
      </c>
      <c r="H353" t="s">
        <v>1398</v>
      </c>
      <c r="I353" s="1"/>
      <c r="J353" s="1"/>
      <c r="M353" s="1"/>
    </row>
    <row r="354" spans="1:13" x14ac:dyDescent="0.3">
      <c r="A354" s="1" t="s">
        <v>1399</v>
      </c>
      <c r="B354">
        <v>4</v>
      </c>
      <c r="C354" s="1" t="s">
        <v>1400</v>
      </c>
      <c r="D354" s="1" t="s">
        <v>1401</v>
      </c>
      <c r="E354" s="1" t="s">
        <v>1402</v>
      </c>
      <c r="F354">
        <v>1107</v>
      </c>
      <c r="G354" t="s">
        <v>1403</v>
      </c>
      <c r="H354" t="s">
        <v>1404</v>
      </c>
      <c r="I354" s="1"/>
      <c r="K354" s="1"/>
    </row>
    <row r="355" spans="1:13" x14ac:dyDescent="0.3">
      <c r="A355" s="1" t="s">
        <v>1405</v>
      </c>
      <c r="B355">
        <v>4</v>
      </c>
      <c r="C355" s="1" t="s">
        <v>1406</v>
      </c>
      <c r="D355" s="1" t="s">
        <v>1401</v>
      </c>
      <c r="E355" s="1" t="s">
        <v>1407</v>
      </c>
      <c r="F355">
        <v>1107</v>
      </c>
      <c r="G355" t="s">
        <v>1408</v>
      </c>
      <c r="H355" t="s">
        <v>1409</v>
      </c>
      <c r="I355" s="1"/>
      <c r="K355" s="1"/>
    </row>
    <row r="356" spans="1:13" x14ac:dyDescent="0.3">
      <c r="A356" s="1" t="s">
        <v>1410</v>
      </c>
      <c r="B356">
        <v>4</v>
      </c>
      <c r="C356" s="1" t="s">
        <v>1411</v>
      </c>
      <c r="D356" s="1" t="s">
        <v>1412</v>
      </c>
      <c r="E356" s="1" t="s">
        <v>1413</v>
      </c>
      <c r="F356">
        <v>1108</v>
      </c>
      <c r="G356" t="s">
        <v>1414</v>
      </c>
      <c r="H356" t="s">
        <v>1415</v>
      </c>
      <c r="I356" s="1"/>
      <c r="K356" s="1"/>
    </row>
    <row r="357" spans="1:13" x14ac:dyDescent="0.3">
      <c r="A357" s="1" t="s">
        <v>1416</v>
      </c>
      <c r="B357">
        <v>4</v>
      </c>
      <c r="C357" s="1" t="s">
        <v>1417</v>
      </c>
      <c r="D357" s="1" t="s">
        <v>1412</v>
      </c>
      <c r="E357" s="1" t="s">
        <v>1418</v>
      </c>
      <c r="F357">
        <v>1108</v>
      </c>
      <c r="G357" t="s">
        <v>1419</v>
      </c>
      <c r="H357" t="s">
        <v>1420</v>
      </c>
      <c r="I357" s="1"/>
      <c r="K357" s="1"/>
    </row>
    <row r="358" spans="1:13" x14ac:dyDescent="0.3">
      <c r="A358" s="1" t="s">
        <v>1421</v>
      </c>
      <c r="B358">
        <v>4</v>
      </c>
      <c r="C358" s="1" t="s">
        <v>1422</v>
      </c>
      <c r="D358" s="1" t="s">
        <v>1412</v>
      </c>
      <c r="E358" s="1" t="s">
        <v>1423</v>
      </c>
      <c r="F358">
        <v>1108</v>
      </c>
      <c r="G358" t="s">
        <v>1424</v>
      </c>
      <c r="H358" t="s">
        <v>1425</v>
      </c>
      <c r="I358" s="1"/>
      <c r="K358" s="1"/>
    </row>
    <row r="359" spans="1:13" x14ac:dyDescent="0.3">
      <c r="A359" s="1" t="s">
        <v>1426</v>
      </c>
      <c r="B359">
        <v>4</v>
      </c>
      <c r="C359" s="1" t="s">
        <v>1427</v>
      </c>
      <c r="D359" s="1" t="s">
        <v>1412</v>
      </c>
      <c r="E359" s="1" t="s">
        <v>1428</v>
      </c>
      <c r="F359">
        <v>1108</v>
      </c>
      <c r="G359" t="s">
        <v>1429</v>
      </c>
      <c r="H359" t="s">
        <v>1430</v>
      </c>
      <c r="I359" s="1"/>
      <c r="K359" s="1"/>
    </row>
    <row r="360" spans="1:13" x14ac:dyDescent="0.3">
      <c r="A360" s="1" t="s">
        <v>1431</v>
      </c>
      <c r="B360">
        <v>4</v>
      </c>
      <c r="C360" s="1" t="s">
        <v>1432</v>
      </c>
      <c r="D360" s="1" t="s">
        <v>1412</v>
      </c>
      <c r="E360" s="1" t="s">
        <v>1433</v>
      </c>
      <c r="F360">
        <v>1108</v>
      </c>
      <c r="G360" t="s">
        <v>1434</v>
      </c>
      <c r="H360" t="s">
        <v>1435</v>
      </c>
      <c r="I360" s="1"/>
      <c r="K360" s="1"/>
    </row>
    <row r="361" spans="1:13" x14ac:dyDescent="0.3">
      <c r="A361" s="1" t="s">
        <v>1436</v>
      </c>
      <c r="B361">
        <v>4</v>
      </c>
      <c r="C361" s="1" t="s">
        <v>1437</v>
      </c>
      <c r="D361" s="1" t="s">
        <v>1438</v>
      </c>
      <c r="E361" s="1" t="s">
        <v>1439</v>
      </c>
      <c r="F361">
        <v>1207</v>
      </c>
      <c r="G361" t="s">
        <v>1440</v>
      </c>
      <c r="H361" t="s">
        <v>1441</v>
      </c>
      <c r="I361" s="1"/>
      <c r="K361" s="1"/>
    </row>
    <row r="362" spans="1:13" x14ac:dyDescent="0.3">
      <c r="A362" s="1" t="s">
        <v>1442</v>
      </c>
      <c r="B362">
        <v>4</v>
      </c>
      <c r="C362" s="1" t="s">
        <v>1443</v>
      </c>
      <c r="D362" s="1" t="s">
        <v>1438</v>
      </c>
      <c r="E362" s="1" t="s">
        <v>1444</v>
      </c>
      <c r="F362">
        <v>1207</v>
      </c>
      <c r="G362" t="s">
        <v>1445</v>
      </c>
      <c r="H362" s="1" t="s">
        <v>1446</v>
      </c>
      <c r="I362" s="1"/>
      <c r="K362" s="1"/>
    </row>
    <row r="363" spans="1:13" x14ac:dyDescent="0.3">
      <c r="A363" s="1"/>
      <c r="B363">
        <v>4</v>
      </c>
      <c r="C363" s="1" t="s">
        <v>1443</v>
      </c>
      <c r="D363" s="1" t="s">
        <v>1438</v>
      </c>
      <c r="E363" s="1" t="s">
        <v>1447</v>
      </c>
      <c r="F363">
        <v>1207</v>
      </c>
      <c r="G363" t="s">
        <v>1221</v>
      </c>
      <c r="H363" s="1" t="s">
        <v>1448</v>
      </c>
      <c r="I363" s="1"/>
      <c r="K363" s="1"/>
    </row>
    <row r="364" spans="1:13" x14ac:dyDescent="0.3">
      <c r="A364" s="1" t="s">
        <v>1449</v>
      </c>
      <c r="B364">
        <v>4</v>
      </c>
      <c r="C364" s="1" t="s">
        <v>1450</v>
      </c>
      <c r="D364" s="1" t="s">
        <v>1438</v>
      </c>
      <c r="E364" s="1" t="s">
        <v>1451</v>
      </c>
      <c r="F364">
        <v>1207</v>
      </c>
      <c r="G364" t="s">
        <v>1452</v>
      </c>
      <c r="H364" t="s">
        <v>1453</v>
      </c>
      <c r="I364" s="1"/>
      <c r="K364" s="1"/>
    </row>
    <row r="365" spans="1:13" x14ac:dyDescent="0.3">
      <c r="A365" s="1" t="s">
        <v>1454</v>
      </c>
      <c r="B365">
        <v>4</v>
      </c>
      <c r="C365" s="1" t="s">
        <v>1455</v>
      </c>
      <c r="D365" s="1" t="s">
        <v>1438</v>
      </c>
      <c r="E365" s="1" t="s">
        <v>1456</v>
      </c>
      <c r="F365">
        <v>1207</v>
      </c>
      <c r="G365" t="s">
        <v>1457</v>
      </c>
      <c r="H365" t="s">
        <v>1458</v>
      </c>
      <c r="I365" s="1"/>
      <c r="K365" s="1"/>
    </row>
    <row r="366" spans="1:13" x14ac:dyDescent="0.3">
      <c r="A366" s="1" t="s">
        <v>1459</v>
      </c>
      <c r="B366">
        <v>4</v>
      </c>
      <c r="C366" s="1" t="s">
        <v>1460</v>
      </c>
      <c r="D366" s="1" t="s">
        <v>1438</v>
      </c>
      <c r="E366" s="1" t="s">
        <v>1461</v>
      </c>
      <c r="F366">
        <v>1207</v>
      </c>
      <c r="G366" t="s">
        <v>1462</v>
      </c>
      <c r="H366" t="s">
        <v>1463</v>
      </c>
      <c r="I366" s="1"/>
      <c r="K366" s="1"/>
    </row>
    <row r="367" spans="1:13" x14ac:dyDescent="0.3">
      <c r="A367" s="1" t="s">
        <v>1464</v>
      </c>
      <c r="B367">
        <v>4</v>
      </c>
      <c r="C367" s="1" t="s">
        <v>1465</v>
      </c>
      <c r="D367" s="1" t="s">
        <v>1438</v>
      </c>
      <c r="E367" s="1" t="s">
        <v>1466</v>
      </c>
      <c r="F367">
        <v>1207</v>
      </c>
      <c r="G367" t="s">
        <v>1467</v>
      </c>
      <c r="H367" t="s">
        <v>1468</v>
      </c>
      <c r="I367" s="1"/>
      <c r="K367" s="1"/>
    </row>
    <row r="368" spans="1:13" x14ac:dyDescent="0.3">
      <c r="A368" s="1" t="s">
        <v>1469</v>
      </c>
      <c r="B368">
        <v>4</v>
      </c>
      <c r="C368" s="1" t="s">
        <v>1470</v>
      </c>
      <c r="D368" s="1" t="s">
        <v>1471</v>
      </c>
      <c r="E368" s="1" t="s">
        <v>1472</v>
      </c>
      <c r="F368">
        <v>1212</v>
      </c>
      <c r="G368" t="s">
        <v>1473</v>
      </c>
      <c r="H368" t="s">
        <v>1474</v>
      </c>
      <c r="I368" s="1"/>
      <c r="K368" s="1"/>
    </row>
    <row r="369" spans="1:11" x14ac:dyDescent="0.3">
      <c r="A369" s="1" t="s">
        <v>1475</v>
      </c>
      <c r="B369">
        <v>4</v>
      </c>
      <c r="C369" s="1" t="s">
        <v>1476</v>
      </c>
      <c r="D369" s="1" t="s">
        <v>1471</v>
      </c>
      <c r="E369" s="1" t="s">
        <v>1477</v>
      </c>
      <c r="F369">
        <v>1212</v>
      </c>
      <c r="G369" t="s">
        <v>1202</v>
      </c>
      <c r="H369" t="s">
        <v>1478</v>
      </c>
      <c r="I369" s="1"/>
      <c r="K369" s="1"/>
    </row>
    <row r="370" spans="1:11" x14ac:dyDescent="0.3">
      <c r="A370" s="1" t="s">
        <v>1479</v>
      </c>
      <c r="B370">
        <v>4</v>
      </c>
      <c r="C370" s="1" t="s">
        <v>1480</v>
      </c>
      <c r="D370" s="1" t="s">
        <v>1481</v>
      </c>
      <c r="E370" s="1" t="s">
        <v>1482</v>
      </c>
      <c r="F370">
        <v>1513</v>
      </c>
      <c r="G370" t="s">
        <v>1483</v>
      </c>
      <c r="H370" t="s">
        <v>1484</v>
      </c>
      <c r="I370" s="1"/>
      <c r="K370" s="1"/>
    </row>
    <row r="371" spans="1:11" x14ac:dyDescent="0.3">
      <c r="A371" s="1" t="s">
        <v>1485</v>
      </c>
      <c r="B371">
        <v>4</v>
      </c>
      <c r="C371" s="1" t="s">
        <v>1486</v>
      </c>
      <c r="D371" s="1" t="s">
        <v>1481</v>
      </c>
      <c r="E371" s="1" t="s">
        <v>1487</v>
      </c>
      <c r="F371">
        <v>1513</v>
      </c>
      <c r="G371" t="s">
        <v>1202</v>
      </c>
      <c r="H371" t="s">
        <v>1488</v>
      </c>
      <c r="I371" s="1"/>
      <c r="K371" s="1"/>
    </row>
    <row r="372" spans="1:11" x14ac:dyDescent="0.3">
      <c r="A372" s="1" t="s">
        <v>1489</v>
      </c>
      <c r="B372">
        <v>4</v>
      </c>
      <c r="C372" s="1" t="s">
        <v>1490</v>
      </c>
      <c r="D372" s="1" t="s">
        <v>1481</v>
      </c>
      <c r="E372" s="1" t="s">
        <v>1491</v>
      </c>
      <c r="F372">
        <v>1513</v>
      </c>
      <c r="G372" t="s">
        <v>1483</v>
      </c>
      <c r="H372" t="s">
        <v>1492</v>
      </c>
      <c r="I372" s="1"/>
      <c r="K372" s="1"/>
    </row>
    <row r="373" spans="1:11" x14ac:dyDescent="0.3">
      <c r="A373" s="1" t="s">
        <v>1493</v>
      </c>
      <c r="B373">
        <v>4</v>
      </c>
      <c r="C373" s="1" t="s">
        <v>1494</v>
      </c>
      <c r="D373" s="1" t="s">
        <v>1481</v>
      </c>
      <c r="E373" s="1" t="s">
        <v>1495</v>
      </c>
      <c r="F373">
        <v>1513</v>
      </c>
      <c r="G373" t="s">
        <v>1202</v>
      </c>
      <c r="H373" t="s">
        <v>1496</v>
      </c>
      <c r="I373" s="1"/>
      <c r="K373" s="1"/>
    </row>
    <row r="374" spans="1:11" x14ac:dyDescent="0.3">
      <c r="A374" s="17" t="s">
        <v>1497</v>
      </c>
      <c r="B374" s="17" t="s">
        <v>1498</v>
      </c>
      <c r="C374" s="1" t="s">
        <v>1499</v>
      </c>
      <c r="D374" s="1" t="s">
        <v>1500</v>
      </c>
      <c r="E374" s="1" t="s">
        <v>1501</v>
      </c>
      <c r="F374" s="17" t="s">
        <v>1502</v>
      </c>
      <c r="G374" s="1" t="s">
        <v>1503</v>
      </c>
      <c r="H374" s="1" t="s">
        <v>1504</v>
      </c>
    </row>
    <row r="375" spans="1:11" x14ac:dyDescent="0.3">
      <c r="A375" s="17" t="s">
        <v>1505</v>
      </c>
      <c r="B375" s="17" t="s">
        <v>1498</v>
      </c>
      <c r="C375" s="1" t="s">
        <v>1506</v>
      </c>
      <c r="D375" s="1" t="s">
        <v>1500</v>
      </c>
      <c r="E375" s="1" t="s">
        <v>1507</v>
      </c>
      <c r="F375" s="17" t="s">
        <v>1502</v>
      </c>
      <c r="G375" s="1" t="s">
        <v>901</v>
      </c>
      <c r="H375" s="1" t="s">
        <v>1508</v>
      </c>
    </row>
    <row r="376" spans="1:11" x14ac:dyDescent="0.3">
      <c r="A376" s="17" t="s">
        <v>1509</v>
      </c>
      <c r="B376" s="17" t="s">
        <v>1498</v>
      </c>
      <c r="C376" s="1" t="s">
        <v>1510</v>
      </c>
      <c r="D376" s="1" t="s">
        <v>1500</v>
      </c>
      <c r="E376" s="1" t="s">
        <v>1511</v>
      </c>
      <c r="F376" s="17" t="s">
        <v>1502</v>
      </c>
      <c r="G376" s="1" t="s">
        <v>1512</v>
      </c>
      <c r="H376" s="1" t="s">
        <v>1513</v>
      </c>
    </row>
    <row r="377" spans="1:11" x14ac:dyDescent="0.3">
      <c r="A377" s="17" t="s">
        <v>1514</v>
      </c>
      <c r="B377" s="17" t="s">
        <v>1498</v>
      </c>
      <c r="C377" s="1" t="s">
        <v>1515</v>
      </c>
      <c r="D377" s="1" t="s">
        <v>1516</v>
      </c>
      <c r="E377" s="1" t="s">
        <v>1517</v>
      </c>
      <c r="F377" s="17" t="s">
        <v>1518</v>
      </c>
      <c r="G377" s="1" t="s">
        <v>1519</v>
      </c>
      <c r="H377" s="1" t="s">
        <v>1520</v>
      </c>
    </row>
    <row r="378" spans="1:11" x14ac:dyDescent="0.3">
      <c r="A378" s="17"/>
      <c r="B378" s="17"/>
      <c r="C378" s="1"/>
      <c r="D378" s="1"/>
      <c r="E378" s="1" t="s">
        <v>1521</v>
      </c>
      <c r="F378" s="17" t="s">
        <v>1518</v>
      </c>
      <c r="G378" s="1" t="s">
        <v>1522</v>
      </c>
      <c r="H378" s="1" t="s">
        <v>1523</v>
      </c>
    </row>
    <row r="379" spans="1:11" x14ac:dyDescent="0.3">
      <c r="A379" s="17" t="s">
        <v>1524</v>
      </c>
      <c r="B379" s="17" t="s">
        <v>1498</v>
      </c>
      <c r="C379" s="1" t="s">
        <v>1525</v>
      </c>
      <c r="D379" s="1" t="s">
        <v>1516</v>
      </c>
      <c r="E379" s="1" t="s">
        <v>1526</v>
      </c>
      <c r="F379" s="17" t="s">
        <v>1518</v>
      </c>
      <c r="G379" s="1" t="s">
        <v>1522</v>
      </c>
      <c r="H379" s="1" t="s">
        <v>1527</v>
      </c>
    </row>
    <row r="380" spans="1:11" x14ac:dyDescent="0.3">
      <c r="A380" s="17" t="s">
        <v>1528</v>
      </c>
      <c r="B380" s="17" t="s">
        <v>1498</v>
      </c>
      <c r="C380" s="1" t="s">
        <v>1529</v>
      </c>
      <c r="D380" s="1" t="s">
        <v>1516</v>
      </c>
      <c r="E380" s="1" t="s">
        <v>1530</v>
      </c>
      <c r="F380" s="17" t="s">
        <v>1518</v>
      </c>
      <c r="G380" s="1" t="s">
        <v>1531</v>
      </c>
      <c r="H380" s="1" t="s">
        <v>1532</v>
      </c>
    </row>
    <row r="381" spans="1:11" x14ac:dyDescent="0.3">
      <c r="A381" s="17" t="s">
        <v>1533</v>
      </c>
      <c r="B381" s="17" t="s">
        <v>1498</v>
      </c>
      <c r="C381" s="1" t="s">
        <v>1534</v>
      </c>
      <c r="D381" s="1" t="s">
        <v>1516</v>
      </c>
      <c r="E381" s="1" t="s">
        <v>1535</v>
      </c>
      <c r="F381" s="17" t="s">
        <v>1518</v>
      </c>
      <c r="G381" s="1" t="s">
        <v>1536</v>
      </c>
      <c r="H381" s="1" t="s">
        <v>1537</v>
      </c>
    </row>
    <row r="382" spans="1:11" x14ac:dyDescent="0.3">
      <c r="A382" s="17" t="s">
        <v>1538</v>
      </c>
      <c r="B382" s="17" t="s">
        <v>1498</v>
      </c>
      <c r="C382" s="1" t="s">
        <v>1539</v>
      </c>
      <c r="D382" s="1"/>
      <c r="E382" s="1" t="s">
        <v>1540</v>
      </c>
      <c r="F382" s="17" t="s">
        <v>1541</v>
      </c>
      <c r="G382" s="1" t="s">
        <v>1542</v>
      </c>
      <c r="H382" s="1" t="s">
        <v>1543</v>
      </c>
    </row>
    <row r="383" spans="1:11" x14ac:dyDescent="0.3">
      <c r="A383" s="17"/>
      <c r="B383" s="17"/>
      <c r="C383" s="1"/>
      <c r="D383" s="1"/>
      <c r="E383" s="1" t="s">
        <v>1544</v>
      </c>
      <c r="F383" s="17" t="s">
        <v>1541</v>
      </c>
      <c r="G383" s="1" t="s">
        <v>1542</v>
      </c>
      <c r="H383" s="1" t="s">
        <v>1545</v>
      </c>
    </row>
    <row r="384" spans="1:11" x14ac:dyDescent="0.3">
      <c r="A384" s="17" t="s">
        <v>1546</v>
      </c>
      <c r="B384" s="17" t="s">
        <v>1498</v>
      </c>
      <c r="C384" s="1" t="s">
        <v>1539</v>
      </c>
      <c r="D384" s="1" t="s">
        <v>1539</v>
      </c>
      <c r="E384" s="1" t="s">
        <v>1547</v>
      </c>
      <c r="F384" s="17" t="s">
        <v>1541</v>
      </c>
      <c r="G384" s="1" t="s">
        <v>1548</v>
      </c>
      <c r="H384" s="1" t="s">
        <v>1549</v>
      </c>
    </row>
    <row r="385" spans="1:13" x14ac:dyDescent="0.3">
      <c r="A385" s="1" t="s">
        <v>1550</v>
      </c>
      <c r="B385" s="95">
        <v>4</v>
      </c>
      <c r="C385" s="1" t="s">
        <v>1551</v>
      </c>
      <c r="D385" s="1" t="s">
        <v>1539</v>
      </c>
      <c r="E385" s="1" t="s">
        <v>1552</v>
      </c>
      <c r="F385" s="17" t="s">
        <v>1541</v>
      </c>
      <c r="G385" s="1" t="s">
        <v>1553</v>
      </c>
      <c r="H385" s="1" t="s">
        <v>1554</v>
      </c>
      <c r="I385" s="1"/>
      <c r="J385" s="1"/>
      <c r="K385" s="1"/>
      <c r="M385" s="1"/>
    </row>
    <row r="386" spans="1:13" x14ac:dyDescent="0.3">
      <c r="A386" s="1" t="s">
        <v>1555</v>
      </c>
      <c r="B386" s="95">
        <v>4</v>
      </c>
      <c r="C386" s="1" t="s">
        <v>1556</v>
      </c>
      <c r="D386" s="1" t="s">
        <v>1539</v>
      </c>
      <c r="E386" s="1" t="s">
        <v>1557</v>
      </c>
      <c r="F386" s="17" t="s">
        <v>1541</v>
      </c>
      <c r="G386" s="1" t="s">
        <v>1202</v>
      </c>
      <c r="H386" s="1" t="s">
        <v>1558</v>
      </c>
      <c r="I386" s="1"/>
      <c r="J386" s="1"/>
      <c r="K386" s="1"/>
      <c r="M386" s="1"/>
    </row>
    <row r="387" spans="1:13" x14ac:dyDescent="0.3">
      <c r="A387" s="1" t="s">
        <v>1559</v>
      </c>
      <c r="B387">
        <v>4</v>
      </c>
      <c r="C387" s="1" t="s">
        <v>1560</v>
      </c>
      <c r="D387" s="1" t="s">
        <v>1561</v>
      </c>
      <c r="E387" s="1" t="s">
        <v>1562</v>
      </c>
      <c r="F387">
        <v>1902</v>
      </c>
      <c r="G387" t="s">
        <v>1563</v>
      </c>
      <c r="H387" t="s">
        <v>1564</v>
      </c>
      <c r="I387" s="1"/>
      <c r="J387" s="1"/>
      <c r="K387" s="1"/>
      <c r="M387" s="1"/>
    </row>
    <row r="388" spans="1:13" x14ac:dyDescent="0.3">
      <c r="A388" s="1" t="s">
        <v>1565</v>
      </c>
      <c r="B388">
        <v>4</v>
      </c>
      <c r="C388" s="1" t="s">
        <v>1566</v>
      </c>
      <c r="D388" s="1" t="s">
        <v>1561</v>
      </c>
      <c r="E388" s="1" t="s">
        <v>1567</v>
      </c>
      <c r="F388">
        <v>1902</v>
      </c>
      <c r="G388" t="s">
        <v>1202</v>
      </c>
      <c r="H388" t="s">
        <v>1568</v>
      </c>
      <c r="I388" s="1"/>
      <c r="J388" s="1"/>
      <c r="K388" s="1"/>
      <c r="M388" s="1"/>
    </row>
    <row r="389" spans="1:13" x14ac:dyDescent="0.3">
      <c r="A389" s="1" t="s">
        <v>1569</v>
      </c>
      <c r="B389">
        <v>4</v>
      </c>
      <c r="C389" s="1" t="s">
        <v>1570</v>
      </c>
      <c r="D389" s="1" t="s">
        <v>1561</v>
      </c>
      <c r="E389" s="1" t="s">
        <v>1571</v>
      </c>
      <c r="F389">
        <v>1902</v>
      </c>
      <c r="G389" t="s">
        <v>1572</v>
      </c>
      <c r="H389" t="s">
        <v>1573</v>
      </c>
      <c r="I389" s="1"/>
      <c r="J389" s="1"/>
      <c r="K389" s="1"/>
      <c r="M389" s="1"/>
    </row>
    <row r="390" spans="1:13" x14ac:dyDescent="0.3">
      <c r="A390" s="1" t="s">
        <v>1574</v>
      </c>
      <c r="B390">
        <v>4</v>
      </c>
      <c r="C390" s="1" t="s">
        <v>1575</v>
      </c>
      <c r="D390" s="1" t="s">
        <v>1561</v>
      </c>
      <c r="E390" s="1" t="s">
        <v>1576</v>
      </c>
      <c r="F390">
        <v>1902</v>
      </c>
      <c r="G390" t="s">
        <v>1577</v>
      </c>
      <c r="H390" t="s">
        <v>1578</v>
      </c>
      <c r="I390" s="1"/>
      <c r="J390" s="1"/>
      <c r="K390" s="1"/>
      <c r="M390" s="1"/>
    </row>
    <row r="391" spans="1:13" x14ac:dyDescent="0.3">
      <c r="A391" s="1" t="s">
        <v>1579</v>
      </c>
      <c r="B391">
        <v>4</v>
      </c>
      <c r="C391" s="1" t="s">
        <v>1580</v>
      </c>
      <c r="D391" s="1" t="s">
        <v>1561</v>
      </c>
      <c r="E391" s="1" t="s">
        <v>1581</v>
      </c>
      <c r="F391">
        <v>1902</v>
      </c>
      <c r="G391" t="s">
        <v>1582</v>
      </c>
      <c r="H391" t="s">
        <v>1583</v>
      </c>
      <c r="I391" s="1"/>
      <c r="J391" s="1"/>
      <c r="K391" s="1"/>
      <c r="M391" s="1"/>
    </row>
    <row r="392" spans="1:13" x14ac:dyDescent="0.3">
      <c r="A392" s="1" t="s">
        <v>1584</v>
      </c>
      <c r="B392">
        <v>4</v>
      </c>
      <c r="C392" s="1" t="s">
        <v>1585</v>
      </c>
      <c r="D392" s="1" t="s">
        <v>1586</v>
      </c>
      <c r="E392" s="1" t="s">
        <v>1587</v>
      </c>
      <c r="F392">
        <v>2009</v>
      </c>
      <c r="G392" t="s">
        <v>1588</v>
      </c>
      <c r="H392" t="s">
        <v>1589</v>
      </c>
      <c r="I392" s="1"/>
      <c r="J392" s="1"/>
      <c r="K392" s="1"/>
      <c r="M392" s="1"/>
    </row>
    <row r="393" spans="1:13" x14ac:dyDescent="0.3">
      <c r="A393" s="1" t="s">
        <v>1590</v>
      </c>
      <c r="B393">
        <v>4</v>
      </c>
      <c r="C393" s="1" t="s">
        <v>1591</v>
      </c>
      <c r="D393" s="1" t="s">
        <v>1586</v>
      </c>
      <c r="E393" s="1" t="s">
        <v>1592</v>
      </c>
      <c r="F393">
        <v>2009</v>
      </c>
      <c r="G393" t="s">
        <v>1593</v>
      </c>
      <c r="H393" t="s">
        <v>1594</v>
      </c>
      <c r="I393" s="1"/>
      <c r="J393" s="1"/>
      <c r="K393" s="1"/>
      <c r="M393" s="1"/>
    </row>
    <row r="394" spans="1:13" x14ac:dyDescent="0.3">
      <c r="A394" s="1" t="s">
        <v>1595</v>
      </c>
      <c r="B394">
        <v>4</v>
      </c>
      <c r="C394" s="1" t="s">
        <v>1596</v>
      </c>
      <c r="D394" s="1" t="s">
        <v>1586</v>
      </c>
      <c r="E394" s="1" t="s">
        <v>1597</v>
      </c>
      <c r="F394">
        <v>2009</v>
      </c>
      <c r="G394" t="s">
        <v>1202</v>
      </c>
      <c r="H394" t="s">
        <v>1598</v>
      </c>
      <c r="I394" s="1"/>
      <c r="J394" s="1"/>
      <c r="K394" s="1"/>
      <c r="M394" s="1"/>
    </row>
    <row r="395" spans="1:13" x14ac:dyDescent="0.3">
      <c r="A395" s="1" t="s">
        <v>1599</v>
      </c>
      <c r="B395">
        <v>4</v>
      </c>
      <c r="C395" s="1" t="s">
        <v>1600</v>
      </c>
      <c r="D395" s="1" t="s">
        <v>1586</v>
      </c>
      <c r="E395" s="1" t="s">
        <v>1601</v>
      </c>
      <c r="F395">
        <v>2009</v>
      </c>
      <c r="G395" t="s">
        <v>1602</v>
      </c>
      <c r="H395" t="s">
        <v>1603</v>
      </c>
      <c r="I395" s="1"/>
      <c r="J395" s="1"/>
      <c r="K395" s="1"/>
      <c r="M395" s="1"/>
    </row>
    <row r="396" spans="1:13" x14ac:dyDescent="0.3">
      <c r="A396" s="1" t="s">
        <v>1604</v>
      </c>
      <c r="B396">
        <v>4</v>
      </c>
      <c r="C396" s="1" t="s">
        <v>1605</v>
      </c>
      <c r="D396" s="1" t="s">
        <v>1586</v>
      </c>
      <c r="E396" s="1" t="s">
        <v>1606</v>
      </c>
      <c r="F396">
        <v>2009</v>
      </c>
      <c r="G396" t="s">
        <v>1202</v>
      </c>
      <c r="H396" t="s">
        <v>1607</v>
      </c>
      <c r="I396" s="1"/>
      <c r="J396" s="1"/>
      <c r="K396" s="1"/>
      <c r="M396" s="1"/>
    </row>
    <row r="397" spans="1:13" x14ac:dyDescent="0.3">
      <c r="A397" s="1" t="s">
        <v>1608</v>
      </c>
      <c r="B397">
        <v>4</v>
      </c>
      <c r="C397" s="1" t="s">
        <v>1609</v>
      </c>
      <c r="D397" s="1" t="s">
        <v>1586</v>
      </c>
      <c r="E397" s="1" t="s">
        <v>1610</v>
      </c>
      <c r="F397">
        <v>2009</v>
      </c>
      <c r="G397" t="s">
        <v>1602</v>
      </c>
      <c r="H397" t="s">
        <v>1611</v>
      </c>
      <c r="I397" s="1"/>
      <c r="J397" s="1"/>
      <c r="K397" s="1"/>
      <c r="M397" s="1"/>
    </row>
    <row r="398" spans="1:13" x14ac:dyDescent="0.3">
      <c r="A398" s="1" t="s">
        <v>1612</v>
      </c>
      <c r="B398">
        <v>4</v>
      </c>
      <c r="C398" s="1" t="s">
        <v>1613</v>
      </c>
      <c r="D398" s="1" t="s">
        <v>1586</v>
      </c>
      <c r="E398" s="1" t="s">
        <v>1614</v>
      </c>
      <c r="F398">
        <v>2009</v>
      </c>
      <c r="G398" t="s">
        <v>1202</v>
      </c>
      <c r="H398" t="s">
        <v>1615</v>
      </c>
      <c r="I398" s="1"/>
      <c r="J398" s="1"/>
      <c r="K398" s="1"/>
      <c r="M398" s="1"/>
    </row>
    <row r="399" spans="1:13" x14ac:dyDescent="0.3">
      <c r="A399" s="1" t="s">
        <v>1616</v>
      </c>
      <c r="B399">
        <v>4</v>
      </c>
      <c r="C399" s="1" t="s">
        <v>1617</v>
      </c>
      <c r="D399" s="1" t="s">
        <v>1586</v>
      </c>
      <c r="E399" s="1" t="s">
        <v>1618</v>
      </c>
      <c r="F399">
        <v>2009</v>
      </c>
      <c r="G399" t="s">
        <v>1619</v>
      </c>
      <c r="H399" t="s">
        <v>1620</v>
      </c>
      <c r="I399" s="1"/>
      <c r="J399" s="1"/>
      <c r="K399" s="1"/>
      <c r="M399" s="1"/>
    </row>
    <row r="400" spans="1:13" x14ac:dyDescent="0.3">
      <c r="A400" s="1" t="s">
        <v>1621</v>
      </c>
      <c r="B400">
        <v>4</v>
      </c>
      <c r="C400" s="1" t="s">
        <v>1622</v>
      </c>
      <c r="D400" s="1" t="s">
        <v>1586</v>
      </c>
      <c r="E400" s="1" t="s">
        <v>1623</v>
      </c>
      <c r="F400">
        <v>2009</v>
      </c>
      <c r="G400" t="s">
        <v>1202</v>
      </c>
      <c r="H400" t="s">
        <v>1624</v>
      </c>
      <c r="I400" s="1"/>
      <c r="J400" s="1"/>
      <c r="K400" s="1"/>
      <c r="M400" s="1"/>
    </row>
    <row r="401" spans="1:13" x14ac:dyDescent="0.3">
      <c r="A401" s="1" t="s">
        <v>1625</v>
      </c>
      <c r="B401">
        <v>4</v>
      </c>
      <c r="C401" s="1" t="s">
        <v>1626</v>
      </c>
      <c r="D401" s="1" t="s">
        <v>1586</v>
      </c>
      <c r="E401" s="1" t="s">
        <v>1627</v>
      </c>
      <c r="F401">
        <v>2009</v>
      </c>
      <c r="G401" t="s">
        <v>1628</v>
      </c>
      <c r="H401" t="s">
        <v>1629</v>
      </c>
      <c r="I401" s="1"/>
      <c r="J401" s="1"/>
      <c r="K401" s="1"/>
      <c r="M401" s="1"/>
    </row>
    <row r="402" spans="1:13" x14ac:dyDescent="0.3">
      <c r="A402" s="1" t="s">
        <v>1630</v>
      </c>
      <c r="B402">
        <v>4</v>
      </c>
      <c r="C402" s="1" t="s">
        <v>1631</v>
      </c>
      <c r="D402" s="1" t="s">
        <v>1586</v>
      </c>
      <c r="E402" s="1" t="s">
        <v>1632</v>
      </c>
      <c r="F402">
        <v>2009</v>
      </c>
      <c r="G402" t="s">
        <v>1633</v>
      </c>
      <c r="H402" t="s">
        <v>1634</v>
      </c>
      <c r="I402" s="1"/>
      <c r="J402" s="1"/>
      <c r="K402" s="1"/>
      <c r="M402" s="1"/>
    </row>
    <row r="403" spans="1:13" x14ac:dyDescent="0.3">
      <c r="A403" s="1" t="s">
        <v>1635</v>
      </c>
      <c r="B403">
        <v>4</v>
      </c>
      <c r="C403" s="1" t="s">
        <v>1636</v>
      </c>
      <c r="D403" s="1" t="s">
        <v>1586</v>
      </c>
      <c r="E403" s="1" t="s">
        <v>1637</v>
      </c>
      <c r="F403">
        <v>2009</v>
      </c>
      <c r="G403" t="s">
        <v>1202</v>
      </c>
      <c r="H403" t="s">
        <v>1638</v>
      </c>
      <c r="I403" s="1"/>
      <c r="J403" s="1"/>
      <c r="K403" s="1"/>
      <c r="M403" s="1"/>
    </row>
    <row r="404" spans="1:13" x14ac:dyDescent="0.3">
      <c r="A404" s="1" t="s">
        <v>1639</v>
      </c>
      <c r="B404">
        <v>4</v>
      </c>
      <c r="C404" s="1" t="s">
        <v>1640</v>
      </c>
      <c r="D404" s="1" t="s">
        <v>1586</v>
      </c>
      <c r="E404" s="1" t="s">
        <v>1641</v>
      </c>
      <c r="F404">
        <v>2009</v>
      </c>
      <c r="G404" t="s">
        <v>1619</v>
      </c>
      <c r="H404" t="s">
        <v>1642</v>
      </c>
      <c r="I404" s="1"/>
      <c r="J404" s="1"/>
      <c r="K404" s="1"/>
      <c r="M404" s="1"/>
    </row>
    <row r="405" spans="1:13" x14ac:dyDescent="0.3">
      <c r="A405" s="1" t="s">
        <v>1643</v>
      </c>
      <c r="B405">
        <v>4</v>
      </c>
      <c r="C405" s="1" t="s">
        <v>1644</v>
      </c>
      <c r="D405" s="1" t="s">
        <v>1586</v>
      </c>
      <c r="E405" s="1" t="s">
        <v>1645</v>
      </c>
      <c r="F405">
        <v>2009</v>
      </c>
      <c r="G405" t="s">
        <v>1202</v>
      </c>
      <c r="H405" t="s">
        <v>1646</v>
      </c>
      <c r="I405" s="1"/>
      <c r="J405" s="1"/>
      <c r="K405" s="1"/>
      <c r="M405" s="1"/>
    </row>
    <row r="406" spans="1:13" x14ac:dyDescent="0.3">
      <c r="A406" s="1"/>
      <c r="C406" s="1"/>
      <c r="D406" s="1"/>
      <c r="E406" s="1" t="s">
        <v>1647</v>
      </c>
      <c r="F406">
        <v>2009</v>
      </c>
      <c r="H406" t="s">
        <v>1648</v>
      </c>
      <c r="I406" s="1"/>
      <c r="J406" s="1"/>
      <c r="K406" s="1"/>
      <c r="M406" s="1"/>
    </row>
    <row r="407" spans="1:13" x14ac:dyDescent="0.3">
      <c r="A407" s="1" t="s">
        <v>1649</v>
      </c>
      <c r="B407">
        <v>4</v>
      </c>
      <c r="C407" s="1" t="s">
        <v>1650</v>
      </c>
      <c r="D407" s="1"/>
      <c r="E407" s="1" t="s">
        <v>1651</v>
      </c>
      <c r="F407">
        <v>2009</v>
      </c>
      <c r="G407" t="s">
        <v>1652</v>
      </c>
      <c r="H407" t="s">
        <v>1653</v>
      </c>
      <c r="I407" s="1"/>
      <c r="J407" s="1"/>
      <c r="K407" s="1"/>
      <c r="M407" s="1"/>
    </row>
    <row r="408" spans="1:13" x14ac:dyDescent="0.3">
      <c r="A408" s="1"/>
      <c r="C408" s="1"/>
      <c r="D408" s="1" t="s">
        <v>1586</v>
      </c>
      <c r="E408" s="1" t="s">
        <v>1654</v>
      </c>
      <c r="F408">
        <v>2009</v>
      </c>
      <c r="G408" t="s">
        <v>1652</v>
      </c>
      <c r="H408" t="s">
        <v>1655</v>
      </c>
      <c r="I408" s="1"/>
      <c r="J408" s="1"/>
      <c r="K408" s="1"/>
      <c r="M408" s="1"/>
    </row>
    <row r="409" spans="1:13" x14ac:dyDescent="0.3">
      <c r="A409" s="17" t="s">
        <v>1656</v>
      </c>
      <c r="B409" s="17" t="s">
        <v>1498</v>
      </c>
      <c r="C409" s="1" t="s">
        <v>1657</v>
      </c>
      <c r="D409" s="1" t="s">
        <v>1658</v>
      </c>
      <c r="E409" s="1" t="s">
        <v>1659</v>
      </c>
      <c r="F409" s="17" t="s">
        <v>1660</v>
      </c>
      <c r="G409" s="1" t="s">
        <v>1661</v>
      </c>
      <c r="H409" s="1" t="s">
        <v>1662</v>
      </c>
    </row>
    <row r="410" spans="1:13" x14ac:dyDescent="0.3">
      <c r="A410" s="17" t="s">
        <v>1663</v>
      </c>
      <c r="B410" s="17" t="s">
        <v>1498</v>
      </c>
      <c r="C410" s="1" t="s">
        <v>1664</v>
      </c>
      <c r="D410" s="1" t="s">
        <v>1658</v>
      </c>
      <c r="E410" s="1" t="s">
        <v>1665</v>
      </c>
      <c r="F410" s="17" t="s">
        <v>1660</v>
      </c>
      <c r="G410" s="1" t="s">
        <v>1666</v>
      </c>
      <c r="H410" s="1" t="s">
        <v>1667</v>
      </c>
    </row>
    <row r="411" spans="1:13" x14ac:dyDescent="0.3">
      <c r="A411" s="17" t="s">
        <v>1668</v>
      </c>
      <c r="B411" s="17" t="s">
        <v>1498</v>
      </c>
      <c r="C411" s="1" t="s">
        <v>1669</v>
      </c>
      <c r="D411" s="1" t="s">
        <v>1658</v>
      </c>
      <c r="E411" s="1" t="s">
        <v>1670</v>
      </c>
      <c r="F411" s="17" t="s">
        <v>1660</v>
      </c>
      <c r="G411" s="1" t="s">
        <v>1671</v>
      </c>
      <c r="H411" s="1" t="s">
        <v>1672</v>
      </c>
    </row>
    <row r="412" spans="1:13" x14ac:dyDescent="0.3">
      <c r="A412" s="17" t="s">
        <v>1673</v>
      </c>
      <c r="B412" s="17" t="s">
        <v>1498</v>
      </c>
      <c r="C412" s="1" t="s">
        <v>1674</v>
      </c>
      <c r="D412" s="1" t="s">
        <v>1658</v>
      </c>
      <c r="E412" s="1" t="s">
        <v>1675</v>
      </c>
      <c r="F412" s="17" t="s">
        <v>1660</v>
      </c>
      <c r="G412" s="1" t="s">
        <v>1676</v>
      </c>
      <c r="H412" s="1" t="s">
        <v>1677</v>
      </c>
    </row>
    <row r="413" spans="1:13" x14ac:dyDescent="0.3">
      <c r="A413" s="1" t="s">
        <v>1678</v>
      </c>
      <c r="B413">
        <v>4</v>
      </c>
      <c r="C413" s="1" t="s">
        <v>1679</v>
      </c>
      <c r="D413" s="1" t="s">
        <v>1680</v>
      </c>
      <c r="E413" s="1" t="s">
        <v>1681</v>
      </c>
      <c r="F413">
        <v>2306</v>
      </c>
      <c r="G413" t="s">
        <v>1682</v>
      </c>
      <c r="H413" t="s">
        <v>1683</v>
      </c>
    </row>
    <row r="414" spans="1:13" x14ac:dyDescent="0.3">
      <c r="A414" s="1" t="s">
        <v>1684</v>
      </c>
      <c r="B414">
        <v>4</v>
      </c>
      <c r="C414" s="1" t="s">
        <v>1685</v>
      </c>
      <c r="D414" s="1" t="s">
        <v>1680</v>
      </c>
      <c r="E414" s="1" t="s">
        <v>1686</v>
      </c>
      <c r="F414">
        <v>2306</v>
      </c>
      <c r="G414" t="s">
        <v>1687</v>
      </c>
      <c r="H414" t="s">
        <v>1688</v>
      </c>
    </row>
    <row r="415" spans="1:13" x14ac:dyDescent="0.3">
      <c r="A415" s="1" t="s">
        <v>1689</v>
      </c>
      <c r="B415">
        <v>4</v>
      </c>
      <c r="C415" s="1" t="s">
        <v>1690</v>
      </c>
      <c r="D415" s="1" t="s">
        <v>1680</v>
      </c>
      <c r="E415" s="1" t="s">
        <v>1691</v>
      </c>
      <c r="F415">
        <v>2306</v>
      </c>
      <c r="G415" t="s">
        <v>1692</v>
      </c>
      <c r="H415" t="s">
        <v>1693</v>
      </c>
    </row>
    <row r="416" spans="1:13" x14ac:dyDescent="0.3">
      <c r="A416" s="1" t="s">
        <v>1694</v>
      </c>
      <c r="B416">
        <v>4</v>
      </c>
      <c r="C416" s="1" t="s">
        <v>1695</v>
      </c>
      <c r="D416" s="1" t="s">
        <v>1680</v>
      </c>
      <c r="E416" s="1" t="s">
        <v>1696</v>
      </c>
      <c r="F416">
        <v>2306</v>
      </c>
      <c r="G416" t="s">
        <v>1697</v>
      </c>
      <c r="H416" t="s">
        <v>1698</v>
      </c>
    </row>
    <row r="417" spans="1:8" x14ac:dyDescent="0.3">
      <c r="A417" s="1" t="s">
        <v>1699</v>
      </c>
      <c r="B417">
        <v>4</v>
      </c>
      <c r="C417" s="1" t="s">
        <v>1700</v>
      </c>
      <c r="D417" s="1" t="s">
        <v>1680</v>
      </c>
      <c r="E417" s="1" t="s">
        <v>1701</v>
      </c>
      <c r="F417">
        <v>2306</v>
      </c>
      <c r="G417" t="s">
        <v>1202</v>
      </c>
      <c r="H417" t="s">
        <v>1702</v>
      </c>
    </row>
    <row r="418" spans="1:8" x14ac:dyDescent="0.3">
      <c r="A418" s="1" t="s">
        <v>1703</v>
      </c>
      <c r="B418">
        <v>4</v>
      </c>
      <c r="C418" s="1" t="s">
        <v>1704</v>
      </c>
      <c r="D418" s="1" t="s">
        <v>1680</v>
      </c>
      <c r="E418" s="1" t="s">
        <v>1705</v>
      </c>
      <c r="F418">
        <v>2306</v>
      </c>
      <c r="G418" t="s">
        <v>1706</v>
      </c>
      <c r="H418" t="s">
        <v>1707</v>
      </c>
    </row>
    <row r="419" spans="1:8" x14ac:dyDescent="0.3">
      <c r="A419" s="1" t="s">
        <v>1708</v>
      </c>
      <c r="B419">
        <v>4</v>
      </c>
      <c r="C419" s="1" t="s">
        <v>1709</v>
      </c>
      <c r="D419" s="1" t="s">
        <v>1680</v>
      </c>
      <c r="E419" s="1" t="s">
        <v>1710</v>
      </c>
      <c r="F419">
        <v>2306</v>
      </c>
      <c r="G419" t="s">
        <v>1711</v>
      </c>
      <c r="H419" t="s">
        <v>1712</v>
      </c>
    </row>
    <row r="420" spans="1:8" x14ac:dyDescent="0.3">
      <c r="A420" s="1" t="s">
        <v>1713</v>
      </c>
      <c r="B420">
        <v>4</v>
      </c>
      <c r="C420" s="1" t="s">
        <v>1714</v>
      </c>
      <c r="D420" s="1" t="s">
        <v>1680</v>
      </c>
      <c r="E420" s="1" t="s">
        <v>1715</v>
      </c>
      <c r="F420">
        <v>2306</v>
      </c>
      <c r="G420" t="s">
        <v>1221</v>
      </c>
      <c r="H420" t="s">
        <v>1716</v>
      </c>
    </row>
    <row r="421" spans="1:8" x14ac:dyDescent="0.3">
      <c r="A421" s="17" t="s">
        <v>1717</v>
      </c>
      <c r="B421" s="17" t="s">
        <v>1498</v>
      </c>
      <c r="C421" s="1" t="s">
        <v>1718</v>
      </c>
      <c r="D421" s="1" t="s">
        <v>1719</v>
      </c>
      <c r="E421" s="1" t="s">
        <v>1720</v>
      </c>
      <c r="F421" s="17" t="s">
        <v>1721</v>
      </c>
      <c r="G421" s="1" t="s">
        <v>1722</v>
      </c>
      <c r="H421" s="1" t="s">
        <v>1723</v>
      </c>
    </row>
    <row r="422" spans="1:8" x14ac:dyDescent="0.3">
      <c r="A422" s="17" t="s">
        <v>1724</v>
      </c>
      <c r="B422" s="17" t="s">
        <v>1498</v>
      </c>
      <c r="C422" s="1" t="s">
        <v>1725</v>
      </c>
      <c r="D422" s="1" t="s">
        <v>1726</v>
      </c>
      <c r="E422" s="1" t="s">
        <v>1727</v>
      </c>
      <c r="F422" s="17" t="s">
        <v>1728</v>
      </c>
      <c r="G422" s="1" t="s">
        <v>1729</v>
      </c>
      <c r="H422" s="1" t="s">
        <v>1730</v>
      </c>
    </row>
    <row r="423" spans="1:8" x14ac:dyDescent="0.3">
      <c r="A423" s="17" t="s">
        <v>1731</v>
      </c>
      <c r="B423" s="17" t="s">
        <v>1498</v>
      </c>
      <c r="C423" s="1" t="s">
        <v>1732</v>
      </c>
      <c r="D423" s="1" t="s">
        <v>1726</v>
      </c>
      <c r="E423" s="1" t="s">
        <v>1733</v>
      </c>
      <c r="F423" s="17" t="s">
        <v>1728</v>
      </c>
      <c r="G423" s="1" t="s">
        <v>1722</v>
      </c>
      <c r="H423" s="1" t="s">
        <v>1734</v>
      </c>
    </row>
    <row r="424" spans="1:8" x14ac:dyDescent="0.3">
      <c r="A424" s="17" t="s">
        <v>1735</v>
      </c>
      <c r="B424" s="17" t="s">
        <v>1498</v>
      </c>
      <c r="C424" s="1" t="s">
        <v>1736</v>
      </c>
      <c r="D424" s="1" t="s">
        <v>1737</v>
      </c>
      <c r="E424" s="1" t="s">
        <v>1738</v>
      </c>
      <c r="F424" s="17" t="s">
        <v>1739</v>
      </c>
      <c r="G424" s="1" t="s">
        <v>1740</v>
      </c>
      <c r="H424" s="1" t="s">
        <v>1741</v>
      </c>
    </row>
    <row r="425" spans="1:8" x14ac:dyDescent="0.3">
      <c r="A425" s="17" t="s">
        <v>1742</v>
      </c>
      <c r="B425" s="17" t="s">
        <v>1498</v>
      </c>
      <c r="C425" s="1" t="s">
        <v>1743</v>
      </c>
      <c r="D425" s="1" t="s">
        <v>1737</v>
      </c>
      <c r="E425" s="1" t="s">
        <v>1744</v>
      </c>
      <c r="F425" s="17" t="s">
        <v>1739</v>
      </c>
      <c r="G425" s="1" t="s">
        <v>1745</v>
      </c>
      <c r="H425" s="1" t="s">
        <v>1746</v>
      </c>
    </row>
    <row r="426" spans="1:8" x14ac:dyDescent="0.3">
      <c r="A426" s="17" t="s">
        <v>1747</v>
      </c>
      <c r="B426" s="17" t="s">
        <v>1498</v>
      </c>
      <c r="C426" s="1" t="s">
        <v>1748</v>
      </c>
      <c r="D426" s="1" t="s">
        <v>1737</v>
      </c>
      <c r="E426" s="1" t="s">
        <v>1749</v>
      </c>
      <c r="F426" s="17" t="s">
        <v>1739</v>
      </c>
      <c r="G426" s="1" t="s">
        <v>1740</v>
      </c>
      <c r="H426" s="1" t="s">
        <v>1750</v>
      </c>
    </row>
    <row r="427" spans="1:8" x14ac:dyDescent="0.3">
      <c r="A427" s="17" t="s">
        <v>1751</v>
      </c>
      <c r="B427" s="17" t="s">
        <v>1498</v>
      </c>
      <c r="C427" s="1" t="s">
        <v>1752</v>
      </c>
      <c r="D427" s="1" t="s">
        <v>1737</v>
      </c>
      <c r="E427" s="1" t="s">
        <v>1753</v>
      </c>
      <c r="F427" s="17" t="s">
        <v>1739</v>
      </c>
      <c r="G427" s="1" t="s">
        <v>1745</v>
      </c>
      <c r="H427" s="1" t="s">
        <v>1754</v>
      </c>
    </row>
    <row r="428" spans="1:8" x14ac:dyDescent="0.3">
      <c r="A428" s="17" t="s">
        <v>1755</v>
      </c>
      <c r="B428" s="17" t="s">
        <v>1498</v>
      </c>
      <c r="C428" s="1" t="s">
        <v>1756</v>
      </c>
      <c r="D428" s="1" t="s">
        <v>1737</v>
      </c>
      <c r="E428" s="1" t="s">
        <v>1757</v>
      </c>
      <c r="F428" s="17" t="s">
        <v>1739</v>
      </c>
      <c r="G428" s="1" t="s">
        <v>1740</v>
      </c>
      <c r="H428" s="1" t="s">
        <v>1758</v>
      </c>
    </row>
    <row r="429" spans="1:8" x14ac:dyDescent="0.3">
      <c r="A429" s="17" t="s">
        <v>1759</v>
      </c>
      <c r="B429" s="17" t="s">
        <v>1498</v>
      </c>
      <c r="C429" s="1" t="s">
        <v>1760</v>
      </c>
      <c r="D429" s="1" t="s">
        <v>1761</v>
      </c>
      <c r="E429" s="1" t="s">
        <v>1762</v>
      </c>
      <c r="F429" s="17" t="s">
        <v>1763</v>
      </c>
      <c r="G429" s="1" t="s">
        <v>1740</v>
      </c>
      <c r="H429" s="1" t="s">
        <v>1764</v>
      </c>
    </row>
    <row r="430" spans="1:8" x14ac:dyDescent="0.3">
      <c r="A430" s="17" t="s">
        <v>1765</v>
      </c>
      <c r="B430" s="17" t="s">
        <v>1498</v>
      </c>
      <c r="C430" s="1" t="s">
        <v>1766</v>
      </c>
      <c r="D430" s="1" t="s">
        <v>1761</v>
      </c>
      <c r="E430" s="1" t="s">
        <v>1767</v>
      </c>
      <c r="F430" s="17" t="s">
        <v>1763</v>
      </c>
      <c r="G430" s="1" t="s">
        <v>1745</v>
      </c>
      <c r="H430" s="1" t="s">
        <v>1768</v>
      </c>
    </row>
    <row r="431" spans="1:8" x14ac:dyDescent="0.3">
      <c r="A431" s="17" t="s">
        <v>1769</v>
      </c>
      <c r="B431" s="17" t="s">
        <v>1498</v>
      </c>
      <c r="C431" s="1" t="s">
        <v>1770</v>
      </c>
      <c r="D431" s="1" t="s">
        <v>1761</v>
      </c>
      <c r="E431" s="1" t="s">
        <v>1771</v>
      </c>
      <c r="F431" s="17" t="s">
        <v>1763</v>
      </c>
      <c r="G431" s="1" t="s">
        <v>1740</v>
      </c>
      <c r="H431" s="1" t="s">
        <v>1772</v>
      </c>
    </row>
    <row r="432" spans="1:8" x14ac:dyDescent="0.3">
      <c r="A432" s="17" t="s">
        <v>1773</v>
      </c>
      <c r="B432" s="17" t="s">
        <v>1498</v>
      </c>
      <c r="C432" s="1" t="s">
        <v>1774</v>
      </c>
      <c r="D432" s="1" t="s">
        <v>1761</v>
      </c>
      <c r="E432" s="1" t="s">
        <v>1775</v>
      </c>
      <c r="F432" s="17" t="s">
        <v>1763</v>
      </c>
      <c r="G432" s="1" t="s">
        <v>1745</v>
      </c>
      <c r="H432" s="1" t="s">
        <v>1776</v>
      </c>
    </row>
    <row r="433" spans="1:8" x14ac:dyDescent="0.3">
      <c r="A433" s="17" t="s">
        <v>1777</v>
      </c>
      <c r="B433" s="17" t="s">
        <v>1498</v>
      </c>
      <c r="C433" s="1" t="s">
        <v>1778</v>
      </c>
      <c r="D433" s="1" t="s">
        <v>1761</v>
      </c>
      <c r="E433" s="1" t="s">
        <v>1779</v>
      </c>
      <c r="F433" s="17" t="s">
        <v>1763</v>
      </c>
      <c r="G433" s="1" t="s">
        <v>1740</v>
      </c>
      <c r="H433" s="1" t="s">
        <v>1780</v>
      </c>
    </row>
    <row r="434" spans="1:8" x14ac:dyDescent="0.3">
      <c r="A434" s="17" t="s">
        <v>1781</v>
      </c>
      <c r="B434" s="17" t="s">
        <v>1498</v>
      </c>
      <c r="C434" s="1" t="s">
        <v>1782</v>
      </c>
      <c r="D434" s="1" t="s">
        <v>1761</v>
      </c>
      <c r="E434" s="1" t="s">
        <v>1783</v>
      </c>
      <c r="F434" s="17" t="s">
        <v>1763</v>
      </c>
      <c r="G434" s="1" t="s">
        <v>1745</v>
      </c>
      <c r="H434" s="1" t="s">
        <v>1784</v>
      </c>
    </row>
    <row r="435" spans="1:8" x14ac:dyDescent="0.3">
      <c r="A435" s="17" t="s">
        <v>1785</v>
      </c>
      <c r="B435" s="17" t="s">
        <v>1498</v>
      </c>
      <c r="C435" s="1" t="s">
        <v>1786</v>
      </c>
      <c r="D435" s="1" t="s">
        <v>1761</v>
      </c>
      <c r="E435" s="1" t="s">
        <v>1787</v>
      </c>
      <c r="F435" s="17" t="s">
        <v>1763</v>
      </c>
      <c r="G435" s="1" t="s">
        <v>1740</v>
      </c>
      <c r="H435" s="1" t="s">
        <v>1788</v>
      </c>
    </row>
    <row r="436" spans="1:8" x14ac:dyDescent="0.3">
      <c r="A436" s="17" t="s">
        <v>1789</v>
      </c>
      <c r="B436" s="17" t="s">
        <v>1498</v>
      </c>
      <c r="C436" s="1" t="s">
        <v>1790</v>
      </c>
      <c r="D436" s="1" t="s">
        <v>1761</v>
      </c>
      <c r="E436" s="1" t="s">
        <v>1791</v>
      </c>
      <c r="F436" s="17" t="s">
        <v>1763</v>
      </c>
      <c r="G436" s="1" t="s">
        <v>1745</v>
      </c>
      <c r="H436" s="1" t="s">
        <v>1792</v>
      </c>
    </row>
    <row r="437" spans="1:8" x14ac:dyDescent="0.3">
      <c r="A437" s="17" t="s">
        <v>1793</v>
      </c>
      <c r="B437" s="17" t="s">
        <v>1498</v>
      </c>
      <c r="C437" s="1" t="s">
        <v>1794</v>
      </c>
      <c r="D437" s="1" t="s">
        <v>1761</v>
      </c>
      <c r="E437" s="1" t="s">
        <v>1795</v>
      </c>
      <c r="F437" s="17" t="s">
        <v>1763</v>
      </c>
      <c r="G437" s="1" t="s">
        <v>1740</v>
      </c>
      <c r="H437" s="1" t="s">
        <v>1796</v>
      </c>
    </row>
    <row r="438" spans="1:8" x14ac:dyDescent="0.3">
      <c r="A438" s="17" t="s">
        <v>1797</v>
      </c>
      <c r="B438" s="17" t="s">
        <v>1498</v>
      </c>
      <c r="C438" s="1" t="s">
        <v>1798</v>
      </c>
      <c r="D438" s="1" t="s">
        <v>1799</v>
      </c>
      <c r="E438" s="1" t="s">
        <v>1800</v>
      </c>
      <c r="F438" s="17" t="s">
        <v>1801</v>
      </c>
      <c r="G438" s="1" t="s">
        <v>1722</v>
      </c>
      <c r="H438" s="1" t="s">
        <v>1802</v>
      </c>
    </row>
    <row r="439" spans="1:8" x14ac:dyDescent="0.3">
      <c r="A439" s="17" t="s">
        <v>1803</v>
      </c>
      <c r="B439" s="17" t="s">
        <v>1498</v>
      </c>
      <c r="C439" s="1" t="s">
        <v>1804</v>
      </c>
      <c r="D439" s="1" t="s">
        <v>1805</v>
      </c>
      <c r="E439" s="1" t="s">
        <v>1806</v>
      </c>
      <c r="F439" s="17" t="s">
        <v>1807</v>
      </c>
      <c r="G439" s="1" t="s">
        <v>1722</v>
      </c>
      <c r="H439" s="1" t="s">
        <v>1808</v>
      </c>
    </row>
    <row r="440" spans="1:8" x14ac:dyDescent="0.3">
      <c r="A440" s="17" t="s">
        <v>1809</v>
      </c>
      <c r="B440" s="17" t="s">
        <v>1498</v>
      </c>
      <c r="C440" s="1" t="s">
        <v>1810</v>
      </c>
      <c r="D440" s="1" t="s">
        <v>1811</v>
      </c>
      <c r="E440" s="1" t="s">
        <v>1812</v>
      </c>
      <c r="F440" s="17" t="s">
        <v>1813</v>
      </c>
      <c r="G440" s="1" t="s">
        <v>1740</v>
      </c>
      <c r="H440" s="1" t="s">
        <v>1814</v>
      </c>
    </row>
    <row r="441" spans="1:8" x14ac:dyDescent="0.3">
      <c r="A441" s="17" t="s">
        <v>1815</v>
      </c>
      <c r="B441" s="17" t="s">
        <v>1498</v>
      </c>
      <c r="C441" s="1" t="s">
        <v>1816</v>
      </c>
      <c r="D441" s="1" t="s">
        <v>1811</v>
      </c>
      <c r="E441" s="1" t="s">
        <v>1817</v>
      </c>
      <c r="F441" s="17" t="s">
        <v>1813</v>
      </c>
      <c r="G441" s="1" t="s">
        <v>1740</v>
      </c>
      <c r="H441" s="1" t="s">
        <v>1818</v>
      </c>
    </row>
    <row r="442" spans="1:8" x14ac:dyDescent="0.3">
      <c r="A442" s="17" t="s">
        <v>1819</v>
      </c>
      <c r="B442" s="17" t="s">
        <v>1498</v>
      </c>
      <c r="C442" s="1" t="s">
        <v>1820</v>
      </c>
      <c r="D442" s="1" t="s">
        <v>1811</v>
      </c>
      <c r="E442" s="1" t="s">
        <v>1821</v>
      </c>
      <c r="F442" s="17" t="s">
        <v>1813</v>
      </c>
      <c r="G442" s="1" t="s">
        <v>1740</v>
      </c>
      <c r="H442" s="1" t="s">
        <v>1822</v>
      </c>
    </row>
    <row r="443" spans="1:8" x14ac:dyDescent="0.3">
      <c r="A443" s="17" t="s">
        <v>1823</v>
      </c>
      <c r="B443" s="17" t="s">
        <v>1498</v>
      </c>
      <c r="C443" s="1" t="s">
        <v>1824</v>
      </c>
      <c r="D443" s="1" t="s">
        <v>1825</v>
      </c>
      <c r="E443" s="1" t="s">
        <v>1826</v>
      </c>
      <c r="F443" s="17" t="s">
        <v>1827</v>
      </c>
      <c r="G443" s="1" t="s">
        <v>1740</v>
      </c>
      <c r="H443" s="1" t="s">
        <v>1828</v>
      </c>
    </row>
    <row r="444" spans="1:8" x14ac:dyDescent="0.3">
      <c r="A444" s="17" t="s">
        <v>1829</v>
      </c>
      <c r="B444" s="17" t="s">
        <v>1498</v>
      </c>
      <c r="C444" s="1" t="s">
        <v>1830</v>
      </c>
      <c r="D444" s="1" t="s">
        <v>1825</v>
      </c>
      <c r="E444" s="1" t="s">
        <v>1831</v>
      </c>
      <c r="F444" s="17" t="s">
        <v>1827</v>
      </c>
      <c r="G444" s="1" t="s">
        <v>1740</v>
      </c>
      <c r="H444" s="1" t="s">
        <v>1832</v>
      </c>
    </row>
    <row r="445" spans="1:8" x14ac:dyDescent="0.3">
      <c r="A445" s="17" t="s">
        <v>1833</v>
      </c>
      <c r="B445" s="17" t="s">
        <v>1498</v>
      </c>
      <c r="C445" s="1" t="s">
        <v>1834</v>
      </c>
      <c r="D445" s="1" t="s">
        <v>1825</v>
      </c>
      <c r="E445" s="1" t="s">
        <v>1835</v>
      </c>
      <c r="F445" s="17" t="s">
        <v>1827</v>
      </c>
      <c r="G445" s="1" t="s">
        <v>1740</v>
      </c>
      <c r="H445" s="1" t="s">
        <v>1836</v>
      </c>
    </row>
    <row r="446" spans="1:8" x14ac:dyDescent="0.3">
      <c r="A446" s="17" t="s">
        <v>1837</v>
      </c>
      <c r="B446" s="17" t="s">
        <v>1498</v>
      </c>
      <c r="C446" s="1" t="s">
        <v>1838</v>
      </c>
      <c r="D446" s="1" t="s">
        <v>1839</v>
      </c>
      <c r="E446" s="1" t="s">
        <v>1840</v>
      </c>
      <c r="F446" s="17" t="s">
        <v>1841</v>
      </c>
      <c r="G446" s="1" t="s">
        <v>1722</v>
      </c>
      <c r="H446" s="1" t="s">
        <v>1842</v>
      </c>
    </row>
    <row r="447" spans="1:8" x14ac:dyDescent="0.3">
      <c r="A447" s="17" t="s">
        <v>1843</v>
      </c>
      <c r="B447" s="17" t="s">
        <v>1498</v>
      </c>
      <c r="C447" s="1" t="s">
        <v>1844</v>
      </c>
      <c r="D447" s="1" t="s">
        <v>1845</v>
      </c>
      <c r="E447" s="1" t="s">
        <v>1846</v>
      </c>
      <c r="F447" s="17" t="s">
        <v>1847</v>
      </c>
      <c r="G447" s="1" t="s">
        <v>1848</v>
      </c>
      <c r="H447" s="1" t="s">
        <v>1849</v>
      </c>
    </row>
    <row r="448" spans="1:8" x14ac:dyDescent="0.3">
      <c r="A448" s="17" t="s">
        <v>1850</v>
      </c>
      <c r="B448" s="17" t="s">
        <v>1498</v>
      </c>
      <c r="C448" s="1" t="s">
        <v>1851</v>
      </c>
      <c r="D448" s="1" t="s">
        <v>1845</v>
      </c>
      <c r="E448" s="1" t="s">
        <v>1852</v>
      </c>
      <c r="F448" s="17" t="s">
        <v>1847</v>
      </c>
      <c r="G448" s="1" t="s">
        <v>1722</v>
      </c>
      <c r="H448" s="1" t="s">
        <v>1853</v>
      </c>
    </row>
    <row r="449" spans="1:8" x14ac:dyDescent="0.3">
      <c r="A449" s="17" t="s">
        <v>1854</v>
      </c>
      <c r="B449" s="17" t="s">
        <v>1498</v>
      </c>
      <c r="C449" s="1" t="s">
        <v>1855</v>
      </c>
      <c r="D449" s="1" t="s">
        <v>1856</v>
      </c>
      <c r="E449" s="1" t="s">
        <v>1857</v>
      </c>
      <c r="F449" s="17" t="s">
        <v>1858</v>
      </c>
      <c r="G449" s="1" t="s">
        <v>1722</v>
      </c>
      <c r="H449" s="1" t="s">
        <v>1859</v>
      </c>
    </row>
    <row r="450" spans="1:8" x14ac:dyDescent="0.3">
      <c r="A450" s="17" t="s">
        <v>1860</v>
      </c>
      <c r="B450" s="17" t="s">
        <v>1498</v>
      </c>
      <c r="C450" s="1" t="s">
        <v>1861</v>
      </c>
      <c r="D450" s="1" t="s">
        <v>1862</v>
      </c>
      <c r="E450" s="1" t="s">
        <v>1863</v>
      </c>
      <c r="F450" s="17" t="s">
        <v>1864</v>
      </c>
      <c r="G450" s="1" t="s">
        <v>1740</v>
      </c>
      <c r="H450" s="1" t="s">
        <v>1865</v>
      </c>
    </row>
    <row r="451" spans="1:8" x14ac:dyDescent="0.3">
      <c r="A451" s="17" t="s">
        <v>1866</v>
      </c>
      <c r="B451" s="17" t="s">
        <v>1498</v>
      </c>
      <c r="C451" s="1" t="s">
        <v>1867</v>
      </c>
      <c r="D451" s="1" t="s">
        <v>1868</v>
      </c>
      <c r="E451" s="1" t="s">
        <v>1869</v>
      </c>
      <c r="F451" s="17" t="s">
        <v>1870</v>
      </c>
      <c r="G451" s="1" t="s">
        <v>1722</v>
      </c>
      <c r="H451" s="1" t="s">
        <v>1871</v>
      </c>
    </row>
    <row r="452" spans="1:8" x14ac:dyDescent="0.3">
      <c r="A452" s="17" t="s">
        <v>1872</v>
      </c>
      <c r="B452" s="17" t="s">
        <v>1498</v>
      </c>
      <c r="C452" s="1" t="s">
        <v>1873</v>
      </c>
      <c r="D452" s="1" t="s">
        <v>1874</v>
      </c>
      <c r="E452" s="1" t="s">
        <v>1875</v>
      </c>
      <c r="F452" s="17" t="s">
        <v>1876</v>
      </c>
      <c r="G452" s="1" t="s">
        <v>1745</v>
      </c>
      <c r="H452" s="1" t="s">
        <v>1877</v>
      </c>
    </row>
    <row r="453" spans="1:8" x14ac:dyDescent="0.3">
      <c r="A453" s="17" t="s">
        <v>1878</v>
      </c>
      <c r="B453" s="17" t="s">
        <v>1498</v>
      </c>
      <c r="C453" s="1" t="s">
        <v>1879</v>
      </c>
      <c r="D453" s="1" t="s">
        <v>1874</v>
      </c>
      <c r="E453" s="1" t="s">
        <v>1880</v>
      </c>
      <c r="F453" s="17" t="s">
        <v>1876</v>
      </c>
      <c r="G453" s="1" t="s">
        <v>1740</v>
      </c>
      <c r="H453" s="1" t="s">
        <v>1881</v>
      </c>
    </row>
    <row r="454" spans="1:8" x14ac:dyDescent="0.3">
      <c r="A454" s="17" t="s">
        <v>1882</v>
      </c>
      <c r="B454" s="17" t="s">
        <v>1498</v>
      </c>
      <c r="C454" s="1" t="s">
        <v>1883</v>
      </c>
      <c r="D454" s="1" t="s">
        <v>1884</v>
      </c>
      <c r="E454" s="1" t="s">
        <v>1885</v>
      </c>
      <c r="F454" s="17" t="s">
        <v>1886</v>
      </c>
      <c r="G454" s="1" t="s">
        <v>1745</v>
      </c>
      <c r="H454" s="1" t="s">
        <v>1887</v>
      </c>
    </row>
    <row r="455" spans="1:8" x14ac:dyDescent="0.3">
      <c r="A455" s="17" t="s">
        <v>1888</v>
      </c>
      <c r="B455" s="17" t="s">
        <v>1498</v>
      </c>
      <c r="C455" s="1" t="s">
        <v>1889</v>
      </c>
      <c r="D455" s="1" t="s">
        <v>1884</v>
      </c>
      <c r="E455" s="1" t="s">
        <v>1890</v>
      </c>
      <c r="F455" s="17" t="s">
        <v>1886</v>
      </c>
      <c r="G455" s="1" t="s">
        <v>1740</v>
      </c>
      <c r="H455" s="1" t="s">
        <v>1891</v>
      </c>
    </row>
    <row r="456" spans="1:8" x14ac:dyDescent="0.3">
      <c r="A456" s="17" t="s">
        <v>1892</v>
      </c>
      <c r="B456" s="17" t="s">
        <v>1498</v>
      </c>
      <c r="C456" s="1" t="s">
        <v>1893</v>
      </c>
      <c r="D456" s="1" t="s">
        <v>1894</v>
      </c>
      <c r="E456" s="1" t="s">
        <v>1895</v>
      </c>
      <c r="F456" s="17" t="s">
        <v>1896</v>
      </c>
      <c r="G456" s="1" t="s">
        <v>1745</v>
      </c>
      <c r="H456" s="1" t="s">
        <v>1897</v>
      </c>
    </row>
    <row r="457" spans="1:8" x14ac:dyDescent="0.3">
      <c r="A457" s="17" t="s">
        <v>1898</v>
      </c>
      <c r="B457" s="17" t="s">
        <v>1498</v>
      </c>
      <c r="C457" s="1" t="s">
        <v>1899</v>
      </c>
      <c r="D457" s="1" t="s">
        <v>1894</v>
      </c>
      <c r="E457" s="1" t="s">
        <v>1900</v>
      </c>
      <c r="F457" s="17" t="s">
        <v>1896</v>
      </c>
      <c r="G457" s="1" t="s">
        <v>1740</v>
      </c>
      <c r="H457" s="1" t="s">
        <v>1901</v>
      </c>
    </row>
    <row r="458" spans="1:8" x14ac:dyDescent="0.3">
      <c r="A458" s="17" t="s">
        <v>1902</v>
      </c>
      <c r="B458" s="17" t="s">
        <v>1498</v>
      </c>
      <c r="C458" s="1" t="s">
        <v>1903</v>
      </c>
      <c r="D458" s="1" t="s">
        <v>1894</v>
      </c>
      <c r="E458" s="1" t="s">
        <v>1904</v>
      </c>
      <c r="F458" s="17" t="s">
        <v>1896</v>
      </c>
      <c r="G458" s="1" t="s">
        <v>1745</v>
      </c>
      <c r="H458" s="1" t="s">
        <v>1905</v>
      </c>
    </row>
    <row r="459" spans="1:8" x14ac:dyDescent="0.3">
      <c r="A459" s="17" t="s">
        <v>1906</v>
      </c>
      <c r="B459" s="17" t="s">
        <v>1498</v>
      </c>
      <c r="C459" s="1" t="s">
        <v>1907</v>
      </c>
      <c r="D459" s="1" t="s">
        <v>1894</v>
      </c>
      <c r="E459" s="1" t="s">
        <v>1908</v>
      </c>
      <c r="F459" s="17" t="s">
        <v>1896</v>
      </c>
      <c r="G459" s="1" t="s">
        <v>1740</v>
      </c>
      <c r="H459" s="1" t="s">
        <v>1909</v>
      </c>
    </row>
    <row r="460" spans="1:8" x14ac:dyDescent="0.3">
      <c r="A460" s="17" t="s">
        <v>1910</v>
      </c>
      <c r="B460" s="17" t="s">
        <v>1498</v>
      </c>
      <c r="C460" s="1" t="s">
        <v>1911</v>
      </c>
      <c r="D460" s="1" t="s">
        <v>1912</v>
      </c>
      <c r="E460" s="1" t="s">
        <v>1913</v>
      </c>
      <c r="F460" s="17" t="s">
        <v>1914</v>
      </c>
      <c r="G460" s="1" t="s">
        <v>1745</v>
      </c>
      <c r="H460" s="1" t="s">
        <v>1915</v>
      </c>
    </row>
    <row r="461" spans="1:8" x14ac:dyDescent="0.3">
      <c r="A461" s="17" t="s">
        <v>1916</v>
      </c>
      <c r="B461" s="17" t="s">
        <v>1498</v>
      </c>
      <c r="C461" s="1" t="s">
        <v>1917</v>
      </c>
      <c r="D461" s="1" t="s">
        <v>1912</v>
      </c>
      <c r="E461" s="1" t="s">
        <v>1918</v>
      </c>
      <c r="F461" s="17" t="s">
        <v>1914</v>
      </c>
      <c r="G461" s="1" t="s">
        <v>1740</v>
      </c>
      <c r="H461" s="1" t="s">
        <v>1919</v>
      </c>
    </row>
    <row r="462" spans="1:8" x14ac:dyDescent="0.3">
      <c r="A462" s="17" t="s">
        <v>1920</v>
      </c>
      <c r="B462" s="17" t="s">
        <v>1498</v>
      </c>
      <c r="C462" s="1" t="s">
        <v>1921</v>
      </c>
      <c r="D462" s="1" t="s">
        <v>1912</v>
      </c>
      <c r="E462" s="1" t="s">
        <v>1922</v>
      </c>
      <c r="F462" s="17" t="s">
        <v>1914</v>
      </c>
      <c r="G462" s="1" t="s">
        <v>1745</v>
      </c>
      <c r="H462" s="1" t="s">
        <v>1923</v>
      </c>
    </row>
    <row r="463" spans="1:8" x14ac:dyDescent="0.3">
      <c r="A463" s="17" t="s">
        <v>1924</v>
      </c>
      <c r="B463" s="17" t="s">
        <v>1498</v>
      </c>
      <c r="C463" s="1" t="s">
        <v>1925</v>
      </c>
      <c r="D463" s="1" t="s">
        <v>1912</v>
      </c>
      <c r="E463" s="1" t="s">
        <v>1926</v>
      </c>
      <c r="F463" s="17" t="s">
        <v>1914</v>
      </c>
      <c r="G463" s="1" t="s">
        <v>1740</v>
      </c>
      <c r="H463" s="1" t="s">
        <v>1927</v>
      </c>
    </row>
    <row r="464" spans="1:8" x14ac:dyDescent="0.3">
      <c r="A464" s="17" t="s">
        <v>1928</v>
      </c>
      <c r="B464" s="17" t="s">
        <v>1498</v>
      </c>
      <c r="C464" s="1" t="s">
        <v>1929</v>
      </c>
      <c r="D464" s="1" t="s">
        <v>1930</v>
      </c>
      <c r="E464" s="1" t="s">
        <v>1931</v>
      </c>
      <c r="F464" s="17" t="s">
        <v>1932</v>
      </c>
      <c r="G464" s="1" t="s">
        <v>1745</v>
      </c>
      <c r="H464" s="1" t="s">
        <v>1933</v>
      </c>
    </row>
    <row r="465" spans="1:8" x14ac:dyDescent="0.3">
      <c r="A465" s="17" t="s">
        <v>1934</v>
      </c>
      <c r="B465" s="17" t="s">
        <v>1498</v>
      </c>
      <c r="C465" s="1" t="s">
        <v>1935</v>
      </c>
      <c r="D465" s="1" t="s">
        <v>1930</v>
      </c>
      <c r="E465" s="1" t="s">
        <v>1936</v>
      </c>
      <c r="F465" s="17" t="s">
        <v>1932</v>
      </c>
      <c r="G465" s="1" t="s">
        <v>1740</v>
      </c>
      <c r="H465" s="1" t="s">
        <v>1937</v>
      </c>
    </row>
    <row r="466" spans="1:8" x14ac:dyDescent="0.3">
      <c r="A466" s="17" t="s">
        <v>1938</v>
      </c>
      <c r="B466" s="17" t="s">
        <v>1498</v>
      </c>
      <c r="C466" s="1" t="s">
        <v>1939</v>
      </c>
      <c r="D466" s="1" t="s">
        <v>1930</v>
      </c>
      <c r="E466" s="1" t="s">
        <v>1940</v>
      </c>
      <c r="F466" s="17" t="s">
        <v>1932</v>
      </c>
      <c r="G466" s="1" t="s">
        <v>1745</v>
      </c>
      <c r="H466" s="1" t="s">
        <v>1941</v>
      </c>
    </row>
    <row r="467" spans="1:8" x14ac:dyDescent="0.3">
      <c r="A467" s="17" t="s">
        <v>1942</v>
      </c>
      <c r="B467" s="17" t="s">
        <v>1498</v>
      </c>
      <c r="C467" s="1" t="s">
        <v>1943</v>
      </c>
      <c r="D467" s="1" t="s">
        <v>1930</v>
      </c>
      <c r="E467" s="1" t="s">
        <v>1944</v>
      </c>
      <c r="F467" s="17" t="s">
        <v>1932</v>
      </c>
      <c r="G467" s="1" t="s">
        <v>1740</v>
      </c>
      <c r="H467" s="1" t="s">
        <v>1945</v>
      </c>
    </row>
    <row r="468" spans="1:8" x14ac:dyDescent="0.3">
      <c r="A468" s="17" t="s">
        <v>1946</v>
      </c>
      <c r="B468" s="17" t="s">
        <v>1498</v>
      </c>
      <c r="C468" s="1" t="s">
        <v>1947</v>
      </c>
      <c r="D468" s="1" t="s">
        <v>1930</v>
      </c>
      <c r="E468" s="1" t="s">
        <v>1948</v>
      </c>
      <c r="F468" s="17" t="s">
        <v>1932</v>
      </c>
      <c r="G468" s="1" t="s">
        <v>1745</v>
      </c>
      <c r="H468" s="1" t="s">
        <v>1949</v>
      </c>
    </row>
    <row r="469" spans="1:8" x14ac:dyDescent="0.3">
      <c r="A469" s="17" t="s">
        <v>1950</v>
      </c>
      <c r="B469" s="17" t="s">
        <v>1498</v>
      </c>
      <c r="C469" s="1" t="s">
        <v>1951</v>
      </c>
      <c r="D469" s="1" t="s">
        <v>1930</v>
      </c>
      <c r="E469" s="1" t="s">
        <v>1952</v>
      </c>
      <c r="F469" s="17" t="s">
        <v>1932</v>
      </c>
      <c r="G469" s="1" t="s">
        <v>1740</v>
      </c>
      <c r="H469" s="1" t="s">
        <v>1953</v>
      </c>
    </row>
    <row r="470" spans="1:8" x14ac:dyDescent="0.3">
      <c r="A470" s="17" t="s">
        <v>1954</v>
      </c>
      <c r="B470" s="17" t="s">
        <v>1498</v>
      </c>
      <c r="C470" s="1" t="s">
        <v>1955</v>
      </c>
      <c r="D470" s="1" t="s">
        <v>1956</v>
      </c>
      <c r="E470" s="1" t="s">
        <v>1957</v>
      </c>
      <c r="F470" s="17" t="s">
        <v>1958</v>
      </c>
      <c r="G470" s="1" t="s">
        <v>1745</v>
      </c>
      <c r="H470" s="1" t="s">
        <v>1959</v>
      </c>
    </row>
    <row r="471" spans="1:8" x14ac:dyDescent="0.3">
      <c r="A471" s="17" t="s">
        <v>1960</v>
      </c>
      <c r="B471" s="17" t="s">
        <v>1498</v>
      </c>
      <c r="C471" s="1" t="s">
        <v>1961</v>
      </c>
      <c r="D471" s="1" t="s">
        <v>1956</v>
      </c>
      <c r="E471" s="1" t="s">
        <v>1962</v>
      </c>
      <c r="F471" s="17" t="s">
        <v>1958</v>
      </c>
      <c r="G471" s="1" t="s">
        <v>1740</v>
      </c>
      <c r="H471" s="1" t="s">
        <v>1963</v>
      </c>
    </row>
    <row r="472" spans="1:8" x14ac:dyDescent="0.3">
      <c r="A472" s="17" t="s">
        <v>1964</v>
      </c>
      <c r="B472" s="17" t="s">
        <v>1498</v>
      </c>
      <c r="C472" s="1" t="s">
        <v>1965</v>
      </c>
      <c r="D472" s="1" t="s">
        <v>1956</v>
      </c>
      <c r="E472" s="1" t="s">
        <v>1966</v>
      </c>
      <c r="F472" s="17" t="s">
        <v>1958</v>
      </c>
      <c r="G472" s="1" t="s">
        <v>1745</v>
      </c>
      <c r="H472" s="1" t="s">
        <v>1967</v>
      </c>
    </row>
    <row r="473" spans="1:8" x14ac:dyDescent="0.3">
      <c r="A473" s="17" t="s">
        <v>1968</v>
      </c>
      <c r="B473" s="17" t="s">
        <v>1498</v>
      </c>
      <c r="C473" s="1" t="s">
        <v>1969</v>
      </c>
      <c r="D473" s="1" t="s">
        <v>1956</v>
      </c>
      <c r="E473" s="1" t="s">
        <v>1970</v>
      </c>
      <c r="F473" s="17" t="s">
        <v>1958</v>
      </c>
      <c r="G473" s="1" t="s">
        <v>1740</v>
      </c>
      <c r="H473" s="1" t="s">
        <v>1971</v>
      </c>
    </row>
    <row r="474" spans="1:8" x14ac:dyDescent="0.3">
      <c r="A474" s="17" t="s">
        <v>1972</v>
      </c>
      <c r="B474" s="17" t="s">
        <v>1498</v>
      </c>
      <c r="C474" s="1" t="s">
        <v>1973</v>
      </c>
      <c r="D474" s="1" t="s">
        <v>1956</v>
      </c>
      <c r="E474" s="1" t="s">
        <v>1974</v>
      </c>
      <c r="F474" s="17" t="s">
        <v>1958</v>
      </c>
      <c r="G474" s="1" t="s">
        <v>1745</v>
      </c>
      <c r="H474" s="1" t="s">
        <v>1975</v>
      </c>
    </row>
    <row r="475" spans="1:8" x14ac:dyDescent="0.3">
      <c r="A475" s="17" t="s">
        <v>1976</v>
      </c>
      <c r="B475" s="17" t="s">
        <v>1498</v>
      </c>
      <c r="C475" s="1" t="s">
        <v>1977</v>
      </c>
      <c r="D475" s="1" t="s">
        <v>1956</v>
      </c>
      <c r="E475" s="1" t="s">
        <v>1978</v>
      </c>
      <c r="F475" s="17" t="s">
        <v>1958</v>
      </c>
      <c r="G475" s="1" t="s">
        <v>1740</v>
      </c>
      <c r="H475" s="1" t="s">
        <v>1979</v>
      </c>
    </row>
    <row r="476" spans="1:8" x14ac:dyDescent="0.3">
      <c r="A476" s="17" t="s">
        <v>1980</v>
      </c>
      <c r="B476" s="17" t="s">
        <v>1498</v>
      </c>
      <c r="C476" s="1" t="s">
        <v>1981</v>
      </c>
      <c r="D476" s="1" t="s">
        <v>1956</v>
      </c>
      <c r="E476" s="1" t="s">
        <v>1982</v>
      </c>
      <c r="F476" s="17" t="s">
        <v>1958</v>
      </c>
      <c r="G476" s="1" t="s">
        <v>1745</v>
      </c>
      <c r="H476" s="1" t="s">
        <v>1983</v>
      </c>
    </row>
    <row r="477" spans="1:8" x14ac:dyDescent="0.3">
      <c r="A477" s="17" t="s">
        <v>1984</v>
      </c>
      <c r="B477" s="17" t="s">
        <v>1498</v>
      </c>
      <c r="C477" s="1" t="s">
        <v>1985</v>
      </c>
      <c r="D477" s="1" t="s">
        <v>1956</v>
      </c>
      <c r="E477" s="1" t="s">
        <v>1986</v>
      </c>
      <c r="F477" s="17" t="s">
        <v>1958</v>
      </c>
      <c r="G477" s="1" t="s">
        <v>1740</v>
      </c>
      <c r="H477" s="1" t="s">
        <v>1987</v>
      </c>
    </row>
    <row r="478" spans="1:8" x14ac:dyDescent="0.3">
      <c r="A478" s="17" t="s">
        <v>1988</v>
      </c>
      <c r="B478" s="17" t="s">
        <v>1498</v>
      </c>
      <c r="C478" s="1" t="s">
        <v>1989</v>
      </c>
      <c r="D478" s="1" t="s">
        <v>1956</v>
      </c>
      <c r="E478" s="1" t="s">
        <v>1990</v>
      </c>
      <c r="F478" s="17" t="s">
        <v>1958</v>
      </c>
      <c r="G478" s="1" t="s">
        <v>1745</v>
      </c>
      <c r="H478" s="1" t="s">
        <v>1991</v>
      </c>
    </row>
    <row r="479" spans="1:8" x14ac:dyDescent="0.3">
      <c r="A479" s="17" t="s">
        <v>1992</v>
      </c>
      <c r="B479" s="17" t="s">
        <v>1498</v>
      </c>
      <c r="C479" s="1" t="s">
        <v>1993</v>
      </c>
      <c r="D479" s="1" t="s">
        <v>1956</v>
      </c>
      <c r="E479" s="1" t="s">
        <v>1994</v>
      </c>
      <c r="F479" s="17" t="s">
        <v>1958</v>
      </c>
      <c r="G479" s="1" t="s">
        <v>1740</v>
      </c>
      <c r="H479" s="1" t="s">
        <v>1995</v>
      </c>
    </row>
    <row r="480" spans="1:8" x14ac:dyDescent="0.3">
      <c r="A480" s="17" t="s">
        <v>1996</v>
      </c>
      <c r="B480" s="17" t="s">
        <v>1498</v>
      </c>
      <c r="C480" s="1" t="s">
        <v>1997</v>
      </c>
      <c r="D480" s="1" t="s">
        <v>1956</v>
      </c>
      <c r="E480" s="1" t="s">
        <v>1998</v>
      </c>
      <c r="F480" s="17" t="s">
        <v>1958</v>
      </c>
      <c r="G480" s="1" t="s">
        <v>1745</v>
      </c>
      <c r="H480" s="1" t="s">
        <v>1999</v>
      </c>
    </row>
    <row r="481" spans="1:9" x14ac:dyDescent="0.3">
      <c r="A481" s="17" t="s">
        <v>2000</v>
      </c>
      <c r="B481" s="17" t="s">
        <v>1498</v>
      </c>
      <c r="C481" s="1" t="s">
        <v>2001</v>
      </c>
      <c r="D481" s="1" t="s">
        <v>1956</v>
      </c>
      <c r="E481" s="1" t="s">
        <v>2002</v>
      </c>
      <c r="F481" s="17" t="s">
        <v>1958</v>
      </c>
      <c r="G481" s="1" t="s">
        <v>1740</v>
      </c>
      <c r="H481" s="1" t="s">
        <v>2003</v>
      </c>
    </row>
    <row r="482" spans="1:9" x14ac:dyDescent="0.3">
      <c r="A482" s="17" t="s">
        <v>2004</v>
      </c>
      <c r="B482" s="17" t="s">
        <v>1498</v>
      </c>
      <c r="C482" s="1" t="s">
        <v>2005</v>
      </c>
      <c r="D482" s="1" t="s">
        <v>2006</v>
      </c>
      <c r="E482" s="1" t="s">
        <v>2007</v>
      </c>
      <c r="F482" s="17" t="s">
        <v>2008</v>
      </c>
      <c r="G482" s="1" t="s">
        <v>1722</v>
      </c>
      <c r="H482" s="1" t="s">
        <v>2009</v>
      </c>
    </row>
    <row r="483" spans="1:9" x14ac:dyDescent="0.3">
      <c r="A483" s="17" t="s">
        <v>2010</v>
      </c>
      <c r="B483" s="17" t="s">
        <v>1498</v>
      </c>
      <c r="C483" s="1" t="s">
        <v>2011</v>
      </c>
      <c r="D483" s="1" t="s">
        <v>2012</v>
      </c>
      <c r="E483" s="1" t="s">
        <v>2013</v>
      </c>
      <c r="F483" s="17" t="s">
        <v>2014</v>
      </c>
      <c r="G483" s="1" t="s">
        <v>1729</v>
      </c>
      <c r="H483" s="1" t="s">
        <v>2015</v>
      </c>
    </row>
    <row r="484" spans="1:9" x14ac:dyDescent="0.3">
      <c r="A484" s="17" t="s">
        <v>2016</v>
      </c>
      <c r="B484" s="17" t="s">
        <v>1498</v>
      </c>
      <c r="C484" s="1" t="s">
        <v>2017</v>
      </c>
      <c r="D484" s="1" t="s">
        <v>2012</v>
      </c>
      <c r="E484" s="1" t="s">
        <v>2018</v>
      </c>
      <c r="F484" s="17" t="s">
        <v>2014</v>
      </c>
      <c r="G484" s="1" t="s">
        <v>1722</v>
      </c>
      <c r="H484" s="1" t="s">
        <v>2019</v>
      </c>
    </row>
    <row r="485" spans="1:9" x14ac:dyDescent="0.3">
      <c r="A485" s="17" t="s">
        <v>2020</v>
      </c>
      <c r="B485" s="17" t="s">
        <v>1498</v>
      </c>
      <c r="C485" s="1" t="s">
        <v>2021</v>
      </c>
      <c r="D485" s="1" t="s">
        <v>2022</v>
      </c>
      <c r="E485" s="1" t="s">
        <v>2023</v>
      </c>
      <c r="F485" s="17" t="s">
        <v>2024</v>
      </c>
      <c r="G485" s="1" t="s">
        <v>1740</v>
      </c>
      <c r="H485" s="1" t="s">
        <v>2025</v>
      </c>
    </row>
    <row r="486" spans="1:9" x14ac:dyDescent="0.3">
      <c r="A486" s="17" t="s">
        <v>2026</v>
      </c>
      <c r="B486" s="17" t="s">
        <v>1498</v>
      </c>
      <c r="C486" s="1" t="s">
        <v>2027</v>
      </c>
      <c r="D486" s="1" t="s">
        <v>2022</v>
      </c>
      <c r="E486" s="1" t="s">
        <v>2028</v>
      </c>
      <c r="F486" s="17" t="s">
        <v>2024</v>
      </c>
      <c r="G486" s="1" t="s">
        <v>1740</v>
      </c>
      <c r="H486" s="1" t="s">
        <v>2029</v>
      </c>
    </row>
    <row r="487" spans="1:9" x14ac:dyDescent="0.3">
      <c r="A487" s="17" t="s">
        <v>2030</v>
      </c>
      <c r="B487" s="17" t="s">
        <v>1498</v>
      </c>
      <c r="C487" s="1" t="s">
        <v>2031</v>
      </c>
      <c r="D487" s="1" t="s">
        <v>2022</v>
      </c>
      <c r="E487" s="1" t="s">
        <v>2032</v>
      </c>
      <c r="F487" s="17" t="s">
        <v>2024</v>
      </c>
      <c r="G487" s="1" t="s">
        <v>1740</v>
      </c>
      <c r="H487" s="1" t="s">
        <v>2033</v>
      </c>
    </row>
    <row r="488" spans="1:9" x14ac:dyDescent="0.3">
      <c r="A488" s="17" t="s">
        <v>2034</v>
      </c>
      <c r="B488" s="17" t="s">
        <v>1498</v>
      </c>
      <c r="C488" s="1" t="s">
        <v>2035</v>
      </c>
      <c r="D488" s="1" t="s">
        <v>2036</v>
      </c>
      <c r="E488" s="1" t="s">
        <v>2037</v>
      </c>
      <c r="F488" s="17" t="s">
        <v>2038</v>
      </c>
      <c r="G488" s="1" t="s">
        <v>1740</v>
      </c>
      <c r="H488" s="1" t="s">
        <v>2039</v>
      </c>
    </row>
    <row r="489" spans="1:9" x14ac:dyDescent="0.3">
      <c r="A489" s="17" t="s">
        <v>2040</v>
      </c>
      <c r="B489" s="17" t="s">
        <v>1498</v>
      </c>
      <c r="C489" s="1" t="s">
        <v>2041</v>
      </c>
      <c r="D489" s="1" t="s">
        <v>2036</v>
      </c>
      <c r="E489" s="1" t="s">
        <v>2042</v>
      </c>
      <c r="F489" s="17" t="s">
        <v>2038</v>
      </c>
      <c r="G489" s="1" t="s">
        <v>1740</v>
      </c>
      <c r="H489" s="1" t="s">
        <v>2043</v>
      </c>
    </row>
    <row r="490" spans="1:9" x14ac:dyDescent="0.3">
      <c r="A490" s="17" t="s">
        <v>2044</v>
      </c>
      <c r="B490" s="17" t="s">
        <v>1498</v>
      </c>
      <c r="C490" s="1" t="s">
        <v>2045</v>
      </c>
      <c r="D490" s="1" t="s">
        <v>2046</v>
      </c>
      <c r="E490" s="1" t="s">
        <v>2047</v>
      </c>
      <c r="F490" s="17" t="s">
        <v>2048</v>
      </c>
      <c r="G490" s="1" t="s">
        <v>1722</v>
      </c>
      <c r="H490" s="1" t="s">
        <v>2049</v>
      </c>
    </row>
    <row r="491" spans="1:9" x14ac:dyDescent="0.3">
      <c r="A491" s="17" t="s">
        <v>2050</v>
      </c>
      <c r="B491" s="17" t="s">
        <v>1498</v>
      </c>
      <c r="C491" s="1" t="s">
        <v>2051</v>
      </c>
      <c r="D491" s="1" t="s">
        <v>2052</v>
      </c>
      <c r="E491" s="1" t="s">
        <v>2053</v>
      </c>
      <c r="F491" s="17" t="s">
        <v>2054</v>
      </c>
      <c r="G491" s="1" t="s">
        <v>1740</v>
      </c>
      <c r="H491" s="1" t="s">
        <v>2055</v>
      </c>
    </row>
    <row r="492" spans="1:9" x14ac:dyDescent="0.3">
      <c r="A492" s="17" t="s">
        <v>2056</v>
      </c>
      <c r="B492" s="17" t="s">
        <v>1498</v>
      </c>
      <c r="C492" s="1" t="s">
        <v>2057</v>
      </c>
      <c r="D492" s="1" t="s">
        <v>2052</v>
      </c>
      <c r="E492" s="1" t="s">
        <v>2058</v>
      </c>
      <c r="F492" s="17" t="s">
        <v>2054</v>
      </c>
      <c r="G492" s="1" t="s">
        <v>1740</v>
      </c>
      <c r="H492" s="1" t="s">
        <v>2059</v>
      </c>
    </row>
    <row r="493" spans="1:9" x14ac:dyDescent="0.3">
      <c r="A493" s="17" t="s">
        <v>2060</v>
      </c>
      <c r="B493" s="17" t="s">
        <v>1498</v>
      </c>
      <c r="C493" s="1" t="s">
        <v>2061</v>
      </c>
      <c r="D493" s="1" t="s">
        <v>2062</v>
      </c>
      <c r="E493" s="1" t="s">
        <v>2063</v>
      </c>
      <c r="F493" s="17" t="s">
        <v>2064</v>
      </c>
      <c r="G493" s="1" t="s">
        <v>1722</v>
      </c>
      <c r="H493" s="1" t="s">
        <v>2065</v>
      </c>
    </row>
    <row r="494" spans="1:9" x14ac:dyDescent="0.3">
      <c r="A494" s="17" t="s">
        <v>2066</v>
      </c>
      <c r="B494" s="17" t="s">
        <v>1498</v>
      </c>
      <c r="C494" s="1" t="s">
        <v>2067</v>
      </c>
      <c r="D494" s="1" t="s">
        <v>2068</v>
      </c>
      <c r="E494" s="1" t="s">
        <v>2069</v>
      </c>
      <c r="F494" s="17" t="s">
        <v>2070</v>
      </c>
      <c r="G494" s="1" t="s">
        <v>1729</v>
      </c>
      <c r="H494" s="1" t="s">
        <v>2071</v>
      </c>
    </row>
    <row r="495" spans="1:9" x14ac:dyDescent="0.3">
      <c r="A495" s="1" t="s">
        <v>2072</v>
      </c>
      <c r="B495" s="95">
        <v>4</v>
      </c>
      <c r="C495" s="1" t="s">
        <v>2073</v>
      </c>
      <c r="D495" s="1" t="s">
        <v>2074</v>
      </c>
      <c r="E495" s="1" t="s">
        <v>2075</v>
      </c>
      <c r="F495">
        <v>206</v>
      </c>
      <c r="G495" t="s">
        <v>2076</v>
      </c>
      <c r="H495" t="s">
        <v>2077</v>
      </c>
      <c r="I495" s="1"/>
    </row>
    <row r="496" spans="1:9" x14ac:dyDescent="0.3">
      <c r="A496" s="1" t="s">
        <v>2078</v>
      </c>
      <c r="B496" s="95">
        <v>4</v>
      </c>
      <c r="C496" s="1" t="s">
        <v>2079</v>
      </c>
      <c r="D496" s="1" t="s">
        <v>2074</v>
      </c>
      <c r="E496" s="1" t="s">
        <v>2080</v>
      </c>
      <c r="F496">
        <v>206</v>
      </c>
      <c r="G496" t="s">
        <v>2081</v>
      </c>
      <c r="H496" t="s">
        <v>2082</v>
      </c>
      <c r="I496" s="1"/>
    </row>
    <row r="497" spans="1:9" x14ac:dyDescent="0.3">
      <c r="A497" s="1" t="s">
        <v>2083</v>
      </c>
      <c r="B497" s="95">
        <v>4</v>
      </c>
      <c r="C497" s="1" t="s">
        <v>2084</v>
      </c>
      <c r="D497" s="1" t="s">
        <v>2074</v>
      </c>
      <c r="E497" s="1" t="s">
        <v>2085</v>
      </c>
      <c r="F497">
        <v>206</v>
      </c>
      <c r="G497" t="s">
        <v>2086</v>
      </c>
      <c r="H497" t="s">
        <v>2087</v>
      </c>
      <c r="I497" s="1"/>
    </row>
    <row r="498" spans="1:9" x14ac:dyDescent="0.3">
      <c r="A498" s="1" t="s">
        <v>2088</v>
      </c>
      <c r="B498" s="95">
        <v>4</v>
      </c>
      <c r="C498" s="1" t="s">
        <v>2089</v>
      </c>
      <c r="D498" s="1" t="s">
        <v>2074</v>
      </c>
      <c r="E498" s="1" t="s">
        <v>2090</v>
      </c>
      <c r="F498">
        <v>206</v>
      </c>
      <c r="G498" t="s">
        <v>1202</v>
      </c>
      <c r="H498" t="s">
        <v>2091</v>
      </c>
      <c r="I498" s="1"/>
    </row>
    <row r="499" spans="1:9" x14ac:dyDescent="0.3">
      <c r="A499" s="1" t="s">
        <v>2092</v>
      </c>
      <c r="B499" s="95">
        <v>4</v>
      </c>
      <c r="C499" s="1" t="s">
        <v>2093</v>
      </c>
      <c r="D499" s="1" t="s">
        <v>2074</v>
      </c>
      <c r="E499" s="1" t="s">
        <v>2094</v>
      </c>
      <c r="F499">
        <v>206</v>
      </c>
      <c r="G499" t="s">
        <v>2095</v>
      </c>
      <c r="H499" t="s">
        <v>2096</v>
      </c>
      <c r="I499" s="1"/>
    </row>
    <row r="500" spans="1:9" x14ac:dyDescent="0.3">
      <c r="A500" s="1" t="s">
        <v>2097</v>
      </c>
      <c r="B500" s="95">
        <v>4</v>
      </c>
      <c r="C500" s="1" t="s">
        <v>2098</v>
      </c>
      <c r="D500" s="1" t="s">
        <v>2074</v>
      </c>
      <c r="E500" s="1" t="s">
        <v>2099</v>
      </c>
      <c r="F500">
        <v>206</v>
      </c>
      <c r="G500" t="s">
        <v>2086</v>
      </c>
      <c r="H500" t="s">
        <v>2100</v>
      </c>
      <c r="I500" s="1"/>
    </row>
    <row r="501" spans="1:9" x14ac:dyDescent="0.3">
      <c r="A501" s="1" t="s">
        <v>2101</v>
      </c>
      <c r="B501" s="95">
        <v>4</v>
      </c>
      <c r="C501" s="1" t="s">
        <v>2102</v>
      </c>
      <c r="D501" s="1" t="s">
        <v>2074</v>
      </c>
      <c r="E501" s="1" t="s">
        <v>2103</v>
      </c>
      <c r="F501">
        <v>206</v>
      </c>
      <c r="G501" t="s">
        <v>1202</v>
      </c>
      <c r="H501" t="s">
        <v>2104</v>
      </c>
      <c r="I501" s="1"/>
    </row>
    <row r="502" spans="1:9" x14ac:dyDescent="0.3">
      <c r="A502" s="1" t="s">
        <v>2105</v>
      </c>
      <c r="B502" s="95">
        <v>4</v>
      </c>
      <c r="C502" s="1" t="s">
        <v>2106</v>
      </c>
      <c r="D502" s="1" t="s">
        <v>2074</v>
      </c>
      <c r="E502" s="1" t="s">
        <v>2107</v>
      </c>
      <c r="F502">
        <v>206</v>
      </c>
      <c r="G502" t="s">
        <v>2108</v>
      </c>
      <c r="H502" t="s">
        <v>2109</v>
      </c>
      <c r="I502" s="1"/>
    </row>
    <row r="503" spans="1:9" x14ac:dyDescent="0.3">
      <c r="A503" s="1" t="s">
        <v>2110</v>
      </c>
      <c r="B503" s="95">
        <v>4</v>
      </c>
      <c r="C503" s="1" t="s">
        <v>2111</v>
      </c>
      <c r="D503" s="1" t="s">
        <v>2074</v>
      </c>
      <c r="E503" s="1" t="s">
        <v>2112</v>
      </c>
      <c r="F503">
        <v>206</v>
      </c>
      <c r="G503" t="s">
        <v>2113</v>
      </c>
      <c r="H503" t="s">
        <v>2114</v>
      </c>
      <c r="I503" s="1"/>
    </row>
  </sheetData>
  <mergeCells count="2">
    <mergeCell ref="A4:H4"/>
    <mergeCell ref="A222:H222"/>
  </mergeCells>
  <pageMargins left="0.7" right="0.7" top="0.75" bottom="0.75" header="0.3" footer="0.3"/>
  <pageSetup orientation="portrait" r:id="rId1"/>
  <ignoredErrors>
    <ignoredError sqref="F421:F423 A421:D423 A495:H503 A409:D412 F409:F412 F379:F381 A379:D381 C89:E110 C5:E17 C113:E221 A374:D377 F374:F377 F384 A384:D384 A382:C382 F382 F424:F428 A424:D428 F429:F448 A429:D448 F449:F450 A449:D450 F451:F464 A451:D464 F465:F481 A465:D481 F482:F489 A482:D489 F490 A490:D490 F491 A491:D491 F492:F494 A492:D494 C18:E8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33"/>
  <sheetViews>
    <sheetView zoomScale="80" zoomScaleNormal="80" workbookViewId="0">
      <pane ySplit="5" topLeftCell="A6" activePane="bottomLeft" state="frozen"/>
      <selection activeCell="E21" sqref="E21"/>
      <selection pane="bottomLeft" activeCell="E21" sqref="E21"/>
    </sheetView>
  </sheetViews>
  <sheetFormatPr defaultRowHeight="14.4" x14ac:dyDescent="0.3"/>
  <cols>
    <col min="1" max="2" width="8.6640625" style="1"/>
    <col min="3" max="3" width="31.5546875" style="1" customWidth="1"/>
    <col min="4" max="4" width="43" style="1" customWidth="1"/>
    <col min="5" max="6" width="21.6640625" style="1" customWidth="1"/>
    <col min="7" max="7" width="17.44140625" style="1" customWidth="1"/>
    <col min="8" max="8" width="25.5546875" style="1" customWidth="1"/>
    <col min="9" max="9" width="25.6640625" style="1" customWidth="1"/>
    <col min="10" max="10" width="8.6640625" style="1"/>
    <col min="11" max="11" width="20.6640625" style="1" customWidth="1"/>
    <col min="12" max="12" width="8.6640625" style="1"/>
    <col min="13" max="13" width="20.44140625" customWidth="1"/>
  </cols>
  <sheetData>
    <row r="1" spans="1:17" ht="46.5" customHeight="1" x14ac:dyDescent="0.35">
      <c r="A1" s="10" t="s">
        <v>2115</v>
      </c>
    </row>
    <row r="2" spans="1:17" ht="46.5" customHeight="1" x14ac:dyDescent="0.3">
      <c r="A2" s="260" t="s">
        <v>2116</v>
      </c>
      <c r="B2" s="260"/>
      <c r="C2" s="260"/>
      <c r="D2" s="260"/>
      <c r="E2" s="260"/>
      <c r="F2" s="260"/>
      <c r="G2" s="260"/>
      <c r="H2" s="260"/>
      <c r="I2" s="260"/>
      <c r="J2" s="260"/>
      <c r="K2" s="260"/>
      <c r="L2" s="260"/>
      <c r="M2" s="260"/>
      <c r="N2" s="260"/>
      <c r="O2" s="260"/>
      <c r="P2" s="260"/>
      <c r="Q2" s="260"/>
    </row>
    <row r="3" spans="1:17" ht="36.6" customHeight="1" x14ac:dyDescent="0.35">
      <c r="A3" s="12" t="s">
        <v>2117</v>
      </c>
      <c r="C3" s="13">
        <f>COUNTA(A6:A330)</f>
        <v>325</v>
      </c>
      <c r="E3" s="1" t="s">
        <v>2118</v>
      </c>
      <c r="F3" s="44">
        <f>COUNTIF($G$6:$G$330,E3)</f>
        <v>62</v>
      </c>
      <c r="G3" s="1" t="s">
        <v>2119</v>
      </c>
      <c r="H3" s="44">
        <f>COUNTIF($G$6:$G$330,G3)</f>
        <v>92</v>
      </c>
      <c r="I3" s="1" t="s">
        <v>2120</v>
      </c>
      <c r="J3" s="44">
        <f>COUNTIF($G$6:$G$330,I3)</f>
        <v>42</v>
      </c>
      <c r="K3" s="1" t="s">
        <v>2121</v>
      </c>
      <c r="L3" s="44">
        <f>COUNTIF($G$6:$G$330,K3)</f>
        <v>71</v>
      </c>
      <c r="M3" t="s">
        <v>2122</v>
      </c>
      <c r="N3" s="44">
        <f>COUNTIF($G$6:$G$330,M3)</f>
        <v>58</v>
      </c>
      <c r="O3" t="s">
        <v>2123</v>
      </c>
      <c r="P3">
        <f>SUM(F3,H3,J3,L3,N3)</f>
        <v>325</v>
      </c>
    </row>
    <row r="5" spans="1:17" s="9" customFormat="1" ht="15.6" x14ac:dyDescent="0.3">
      <c r="A5" s="14" t="s">
        <v>57</v>
      </c>
      <c r="B5" s="14" t="s">
        <v>58</v>
      </c>
      <c r="C5" s="14" t="s">
        <v>59</v>
      </c>
      <c r="D5" s="14" t="s">
        <v>60</v>
      </c>
      <c r="E5" s="14" t="s">
        <v>2124</v>
      </c>
      <c r="F5" s="14" t="s">
        <v>2125</v>
      </c>
      <c r="G5" s="14" t="s">
        <v>2126</v>
      </c>
      <c r="H5" s="14" t="s">
        <v>2127</v>
      </c>
      <c r="I5" s="11" t="s">
        <v>2128</v>
      </c>
      <c r="J5" s="11"/>
      <c r="K5" s="11"/>
      <c r="L5" s="11"/>
    </row>
    <row r="6" spans="1:17" x14ac:dyDescent="0.3">
      <c r="A6" s="1" t="s">
        <v>64</v>
      </c>
      <c r="B6" s="1" t="s">
        <v>2129</v>
      </c>
      <c r="C6" s="1" t="s">
        <v>65</v>
      </c>
      <c r="D6" s="1" t="s">
        <v>65</v>
      </c>
      <c r="E6" s="15" t="s">
        <v>448</v>
      </c>
      <c r="F6" s="1" t="s">
        <v>2130</v>
      </c>
      <c r="G6" s="1" t="s">
        <v>2120</v>
      </c>
    </row>
    <row r="7" spans="1:17" x14ac:dyDescent="0.3">
      <c r="A7" s="1" t="s">
        <v>67</v>
      </c>
      <c r="B7" s="1" t="s">
        <v>2129</v>
      </c>
      <c r="C7" s="1" t="s">
        <v>68</v>
      </c>
      <c r="D7" s="1" t="s">
        <v>68</v>
      </c>
      <c r="E7" s="15" t="s">
        <v>448</v>
      </c>
      <c r="F7" s="1" t="s">
        <v>2130</v>
      </c>
      <c r="G7" s="1" t="s">
        <v>2120</v>
      </c>
    </row>
    <row r="8" spans="1:17" x14ac:dyDescent="0.3">
      <c r="A8" s="1" t="s">
        <v>70</v>
      </c>
      <c r="B8" s="1" t="s">
        <v>2129</v>
      </c>
      <c r="C8" s="1" t="s">
        <v>71</v>
      </c>
      <c r="D8" s="1" t="s">
        <v>71</v>
      </c>
      <c r="E8" s="15" t="s">
        <v>448</v>
      </c>
      <c r="F8" s="1" t="s">
        <v>2130</v>
      </c>
      <c r="G8" s="1" t="s">
        <v>2120</v>
      </c>
    </row>
    <row r="9" spans="1:17" x14ac:dyDescent="0.3">
      <c r="A9" s="1" t="s">
        <v>73</v>
      </c>
      <c r="B9" s="1" t="s">
        <v>2129</v>
      </c>
      <c r="C9" s="1" t="s">
        <v>74</v>
      </c>
      <c r="D9" s="1" t="s">
        <v>74</v>
      </c>
      <c r="E9" s="15" t="s">
        <v>448</v>
      </c>
      <c r="F9" s="1" t="s">
        <v>2130</v>
      </c>
      <c r="G9" s="1" t="s">
        <v>2120</v>
      </c>
    </row>
    <row r="10" spans="1:17" x14ac:dyDescent="0.3">
      <c r="A10" s="1" t="s">
        <v>76</v>
      </c>
      <c r="B10" s="1" t="s">
        <v>2129</v>
      </c>
      <c r="C10" s="1" t="s">
        <v>77</v>
      </c>
      <c r="D10" s="1" t="s">
        <v>78</v>
      </c>
      <c r="E10" s="15" t="s">
        <v>448</v>
      </c>
      <c r="F10" s="1" t="s">
        <v>2130</v>
      </c>
      <c r="G10" s="1" t="s">
        <v>2120</v>
      </c>
    </row>
    <row r="11" spans="1:17" x14ac:dyDescent="0.3">
      <c r="A11" s="1" t="s">
        <v>85</v>
      </c>
      <c r="B11" s="1" t="s">
        <v>2131</v>
      </c>
      <c r="C11" s="1" t="s">
        <v>86</v>
      </c>
      <c r="D11" s="1" t="s">
        <v>86</v>
      </c>
      <c r="E11" s="15" t="s">
        <v>448</v>
      </c>
      <c r="F11" s="1" t="s">
        <v>2130</v>
      </c>
      <c r="G11" s="1" t="s">
        <v>2120</v>
      </c>
    </row>
    <row r="12" spans="1:17" x14ac:dyDescent="0.3">
      <c r="A12" s="1" t="s">
        <v>91</v>
      </c>
      <c r="B12" s="1" t="s">
        <v>2131</v>
      </c>
      <c r="C12" s="1" t="s">
        <v>92</v>
      </c>
      <c r="D12" s="1" t="s">
        <v>92</v>
      </c>
      <c r="E12" s="15" t="s">
        <v>448</v>
      </c>
      <c r="F12" s="1" t="s">
        <v>2130</v>
      </c>
      <c r="G12" s="1" t="s">
        <v>2120</v>
      </c>
    </row>
    <row r="13" spans="1:17" x14ac:dyDescent="0.3">
      <c r="A13" s="1" t="s">
        <v>94</v>
      </c>
      <c r="B13" s="1" t="s">
        <v>2131</v>
      </c>
      <c r="C13" s="1" t="s">
        <v>95</v>
      </c>
      <c r="D13" s="1" t="s">
        <v>95</v>
      </c>
      <c r="E13" s="15" t="s">
        <v>448</v>
      </c>
      <c r="F13" s="1" t="s">
        <v>2130</v>
      </c>
      <c r="G13" s="1" t="s">
        <v>2120</v>
      </c>
    </row>
    <row r="14" spans="1:17" x14ac:dyDescent="0.3">
      <c r="A14" s="1" t="s">
        <v>97</v>
      </c>
      <c r="B14" s="1" t="s">
        <v>2131</v>
      </c>
      <c r="C14" s="1" t="s">
        <v>98</v>
      </c>
      <c r="D14" s="1" t="s">
        <v>98</v>
      </c>
      <c r="E14" s="15" t="s">
        <v>448</v>
      </c>
      <c r="F14" s="1" t="s">
        <v>2130</v>
      </c>
      <c r="G14" s="1" t="s">
        <v>2120</v>
      </c>
    </row>
    <row r="15" spans="1:17" x14ac:dyDescent="0.3">
      <c r="A15" s="1" t="s">
        <v>2075</v>
      </c>
      <c r="B15" s="44">
        <v>206</v>
      </c>
      <c r="C15" t="s">
        <v>2076</v>
      </c>
      <c r="D15" t="s">
        <v>2077</v>
      </c>
      <c r="E15" s="15" t="s">
        <v>448</v>
      </c>
      <c r="F15" s="1" t="s">
        <v>2130</v>
      </c>
      <c r="G15" s="1" t="s">
        <v>2120</v>
      </c>
    </row>
    <row r="16" spans="1:17" x14ac:dyDescent="0.3">
      <c r="A16" s="1" t="s">
        <v>2094</v>
      </c>
      <c r="B16" s="44">
        <v>206</v>
      </c>
      <c r="C16" t="s">
        <v>2095</v>
      </c>
      <c r="D16" t="s">
        <v>2096</v>
      </c>
      <c r="E16" s="15" t="s">
        <v>448</v>
      </c>
      <c r="F16" s="1" t="s">
        <v>2130</v>
      </c>
      <c r="G16" s="1" t="s">
        <v>2120</v>
      </c>
    </row>
    <row r="17" spans="1:8" x14ac:dyDescent="0.3">
      <c r="A17" s="1" t="s">
        <v>2107</v>
      </c>
      <c r="B17" s="44">
        <v>206</v>
      </c>
      <c r="C17" t="s">
        <v>2108</v>
      </c>
      <c r="D17" t="s">
        <v>2109</v>
      </c>
      <c r="E17" s="15" t="s">
        <v>448</v>
      </c>
      <c r="F17" s="1" t="s">
        <v>2130</v>
      </c>
      <c r="G17" s="1" t="s">
        <v>2120</v>
      </c>
    </row>
    <row r="18" spans="1:8" x14ac:dyDescent="0.3">
      <c r="A18" s="1" t="s">
        <v>100</v>
      </c>
      <c r="B18" s="1" t="s">
        <v>2131</v>
      </c>
      <c r="C18" s="1" t="s">
        <v>101</v>
      </c>
      <c r="D18" s="1" t="s">
        <v>102</v>
      </c>
      <c r="E18" s="15" t="s">
        <v>448</v>
      </c>
      <c r="F18" s="1" t="s">
        <v>2130</v>
      </c>
      <c r="G18" s="1" t="s">
        <v>2120</v>
      </c>
    </row>
    <row r="19" spans="1:8" hidden="1" x14ac:dyDescent="0.3">
      <c r="A19" s="1" t="s">
        <v>884</v>
      </c>
      <c r="B19" s="1" t="s">
        <v>885</v>
      </c>
      <c r="C19" s="1" t="s">
        <v>886</v>
      </c>
      <c r="D19" s="1" t="s">
        <v>887</v>
      </c>
      <c r="E19" s="15" t="s">
        <v>448</v>
      </c>
      <c r="F19" s="1" t="s">
        <v>2130</v>
      </c>
      <c r="G19" s="1" t="s">
        <v>2121</v>
      </c>
      <c r="H19" t="e">
        <f t="shared" ref="H19:H82" si="0">VLOOKUP(VLOOKUP(A19,fish,6,FALSE),fish_map,2,FALSE)</f>
        <v>#REF!</v>
      </c>
    </row>
    <row r="20" spans="1:8" hidden="1" x14ac:dyDescent="0.3">
      <c r="A20" s="1" t="s">
        <v>890</v>
      </c>
      <c r="B20" s="1" t="s">
        <v>885</v>
      </c>
      <c r="C20" s="1" t="s">
        <v>891</v>
      </c>
      <c r="D20" s="1" t="s">
        <v>892</v>
      </c>
      <c r="E20" s="15" t="s">
        <v>448</v>
      </c>
      <c r="F20" s="1" t="s">
        <v>2130</v>
      </c>
      <c r="G20" s="1" t="s">
        <v>2121</v>
      </c>
      <c r="H20" t="e">
        <f t="shared" si="0"/>
        <v>#REF!</v>
      </c>
    </row>
    <row r="21" spans="1:8" hidden="1" x14ac:dyDescent="0.3">
      <c r="A21" s="1" t="s">
        <v>895</v>
      </c>
      <c r="B21" s="1" t="s">
        <v>885</v>
      </c>
      <c r="C21" s="1" t="s">
        <v>896</v>
      </c>
      <c r="D21" s="1" t="s">
        <v>897</v>
      </c>
      <c r="E21" s="15" t="s">
        <v>448</v>
      </c>
      <c r="F21" s="1" t="s">
        <v>2130</v>
      </c>
      <c r="G21" s="1" t="s">
        <v>2121</v>
      </c>
      <c r="H21" t="e">
        <f t="shared" si="0"/>
        <v>#REF!</v>
      </c>
    </row>
    <row r="22" spans="1:8" hidden="1" x14ac:dyDescent="0.3">
      <c r="A22" s="1" t="s">
        <v>900</v>
      </c>
      <c r="B22" s="1" t="s">
        <v>885</v>
      </c>
      <c r="C22" s="1" t="s">
        <v>901</v>
      </c>
      <c r="D22" s="1" t="s">
        <v>902</v>
      </c>
      <c r="E22" s="15" t="s">
        <v>448</v>
      </c>
      <c r="F22" s="1" t="s">
        <v>2130</v>
      </c>
      <c r="G22" s="1" t="s">
        <v>2121</v>
      </c>
      <c r="H22" t="e">
        <f t="shared" si="0"/>
        <v>#REF!</v>
      </c>
    </row>
    <row r="23" spans="1:8" hidden="1" x14ac:dyDescent="0.3">
      <c r="A23" s="1" t="s">
        <v>906</v>
      </c>
      <c r="B23" s="1" t="s">
        <v>907</v>
      </c>
      <c r="C23" s="1" t="s">
        <v>886</v>
      </c>
      <c r="D23" s="1" t="s">
        <v>908</v>
      </c>
      <c r="E23" s="15" t="s">
        <v>448</v>
      </c>
      <c r="F23" s="1" t="s">
        <v>2130</v>
      </c>
      <c r="G23" s="1" t="s">
        <v>2121</v>
      </c>
      <c r="H23" t="e">
        <f t="shared" si="0"/>
        <v>#REF!</v>
      </c>
    </row>
    <row r="24" spans="1:8" hidden="1" x14ac:dyDescent="0.3">
      <c r="A24" s="92" t="s">
        <v>911</v>
      </c>
      <c r="B24" s="1" t="s">
        <v>907</v>
      </c>
      <c r="C24" s="1" t="s">
        <v>912</v>
      </c>
      <c r="D24" s="44" t="s">
        <v>913</v>
      </c>
      <c r="E24" s="15" t="s">
        <v>448</v>
      </c>
      <c r="F24" s="1" t="s">
        <v>2130</v>
      </c>
      <c r="G24" s="1" t="s">
        <v>2121</v>
      </c>
      <c r="H24" t="e">
        <f t="shared" si="0"/>
        <v>#REF!</v>
      </c>
    </row>
    <row r="25" spans="1:8" hidden="1" x14ac:dyDescent="0.3">
      <c r="A25" s="92" t="s">
        <v>914</v>
      </c>
      <c r="B25" s="1" t="s">
        <v>907</v>
      </c>
      <c r="C25" s="1" t="s">
        <v>915</v>
      </c>
      <c r="D25" s="44" t="s">
        <v>916</v>
      </c>
      <c r="E25" s="15" t="s">
        <v>448</v>
      </c>
      <c r="F25" s="1" t="s">
        <v>2130</v>
      </c>
      <c r="G25" s="1" t="s">
        <v>2121</v>
      </c>
      <c r="H25" t="e">
        <f t="shared" si="0"/>
        <v>#REF!</v>
      </c>
    </row>
    <row r="26" spans="1:8" hidden="1" x14ac:dyDescent="0.3">
      <c r="A26" s="1" t="s">
        <v>919</v>
      </c>
      <c r="B26" s="1" t="s">
        <v>907</v>
      </c>
      <c r="C26" s="1" t="s">
        <v>901</v>
      </c>
      <c r="D26" s="1" t="s">
        <v>920</v>
      </c>
      <c r="E26" s="15" t="s">
        <v>448</v>
      </c>
      <c r="F26" s="1" t="s">
        <v>2130</v>
      </c>
      <c r="G26" s="1" t="s">
        <v>2121</v>
      </c>
      <c r="H26" t="e">
        <f t="shared" si="0"/>
        <v>#REF!</v>
      </c>
    </row>
    <row r="27" spans="1:8" hidden="1" x14ac:dyDescent="0.3">
      <c r="A27" s="1" t="s">
        <v>923</v>
      </c>
      <c r="B27" s="1" t="s">
        <v>907</v>
      </c>
      <c r="C27" s="1" t="s">
        <v>924</v>
      </c>
      <c r="D27" s="1" t="s">
        <v>925</v>
      </c>
      <c r="E27" s="15" t="s">
        <v>448</v>
      </c>
      <c r="F27" s="1" t="s">
        <v>2130</v>
      </c>
      <c r="G27" s="1" t="s">
        <v>2121</v>
      </c>
      <c r="H27" t="e">
        <f t="shared" si="0"/>
        <v>#REF!</v>
      </c>
    </row>
    <row r="28" spans="1:8" hidden="1" x14ac:dyDescent="0.3">
      <c r="A28" s="1" t="s">
        <v>926</v>
      </c>
      <c r="B28" s="1" t="s">
        <v>907</v>
      </c>
      <c r="C28" s="1" t="s">
        <v>927</v>
      </c>
      <c r="D28" s="1" t="s">
        <v>928</v>
      </c>
      <c r="E28" s="15" t="s">
        <v>448</v>
      </c>
      <c r="F28" s="1" t="s">
        <v>2130</v>
      </c>
      <c r="G28" s="1" t="s">
        <v>2121</v>
      </c>
      <c r="H28" t="e">
        <f t="shared" si="0"/>
        <v>#REF!</v>
      </c>
    </row>
    <row r="29" spans="1:8" hidden="1" x14ac:dyDescent="0.3">
      <c r="A29" s="1" t="s">
        <v>931</v>
      </c>
      <c r="B29" s="1" t="s">
        <v>907</v>
      </c>
      <c r="C29" s="1" t="s">
        <v>932</v>
      </c>
      <c r="D29" s="1" t="s">
        <v>933</v>
      </c>
      <c r="E29" s="15" t="s">
        <v>448</v>
      </c>
      <c r="F29" s="1" t="s">
        <v>2130</v>
      </c>
      <c r="G29" s="1" t="s">
        <v>2121</v>
      </c>
      <c r="H29" t="e">
        <f t="shared" si="0"/>
        <v>#REF!</v>
      </c>
    </row>
    <row r="30" spans="1:8" hidden="1" x14ac:dyDescent="0.3">
      <c r="A30" s="1" t="s">
        <v>935</v>
      </c>
      <c r="B30" s="1" t="s">
        <v>907</v>
      </c>
      <c r="C30" s="1" t="s">
        <v>936</v>
      </c>
      <c r="D30" s="1" t="s">
        <v>937</v>
      </c>
      <c r="E30" s="15" t="s">
        <v>448</v>
      </c>
      <c r="F30" s="1" t="s">
        <v>2130</v>
      </c>
      <c r="G30" s="1" t="s">
        <v>2121</v>
      </c>
      <c r="H30" t="e">
        <f t="shared" si="0"/>
        <v>#REF!</v>
      </c>
    </row>
    <row r="31" spans="1:8" hidden="1" x14ac:dyDescent="0.3">
      <c r="A31" s="1" t="s">
        <v>938</v>
      </c>
      <c r="B31" s="1" t="s">
        <v>907</v>
      </c>
      <c r="C31" s="1" t="s">
        <v>939</v>
      </c>
      <c r="D31" s="1" t="s">
        <v>940</v>
      </c>
      <c r="E31" s="15" t="s">
        <v>448</v>
      </c>
      <c r="F31" s="1" t="s">
        <v>2130</v>
      </c>
      <c r="G31" s="1" t="s">
        <v>2121</v>
      </c>
      <c r="H31" t="e">
        <f t="shared" si="0"/>
        <v>#REF!</v>
      </c>
    </row>
    <row r="32" spans="1:8" hidden="1" x14ac:dyDescent="0.3">
      <c r="A32" s="1" t="s">
        <v>941</v>
      </c>
      <c r="B32" s="1" t="s">
        <v>907</v>
      </c>
      <c r="C32" s="1" t="s">
        <v>942</v>
      </c>
      <c r="D32" s="1" t="s">
        <v>943</v>
      </c>
      <c r="E32" s="15" t="s">
        <v>448</v>
      </c>
      <c r="F32" s="1" t="s">
        <v>2130</v>
      </c>
      <c r="G32" s="1" t="s">
        <v>2121</v>
      </c>
      <c r="H32" t="e">
        <f t="shared" si="0"/>
        <v>#REF!</v>
      </c>
    </row>
    <row r="33" spans="1:8" hidden="1" x14ac:dyDescent="0.3">
      <c r="A33" s="1" t="s">
        <v>944</v>
      </c>
      <c r="B33" s="1" t="s">
        <v>907</v>
      </c>
      <c r="C33" s="1" t="s">
        <v>945</v>
      </c>
      <c r="D33" s="1" t="s">
        <v>946</v>
      </c>
      <c r="E33" s="15" t="s">
        <v>448</v>
      </c>
      <c r="F33" s="1" t="s">
        <v>2130</v>
      </c>
      <c r="G33" s="1" t="s">
        <v>2121</v>
      </c>
      <c r="H33" t="e">
        <f t="shared" si="0"/>
        <v>#REF!</v>
      </c>
    </row>
    <row r="34" spans="1:8" hidden="1" x14ac:dyDescent="0.3">
      <c r="A34" s="1" t="s">
        <v>947</v>
      </c>
      <c r="B34" s="1" t="s">
        <v>907</v>
      </c>
      <c r="C34" s="1" t="s">
        <v>948</v>
      </c>
      <c r="D34" s="1" t="s">
        <v>949</v>
      </c>
      <c r="E34" s="15" t="s">
        <v>448</v>
      </c>
      <c r="F34" s="1" t="s">
        <v>2130</v>
      </c>
      <c r="G34" s="1" t="s">
        <v>2121</v>
      </c>
      <c r="H34" t="e">
        <f t="shared" si="0"/>
        <v>#REF!</v>
      </c>
    </row>
    <row r="35" spans="1:8" hidden="1" x14ac:dyDescent="0.3">
      <c r="A35" s="1" t="s">
        <v>950</v>
      </c>
      <c r="B35" s="1" t="s">
        <v>907</v>
      </c>
      <c r="C35" s="1" t="s">
        <v>951</v>
      </c>
      <c r="D35" s="1" t="s">
        <v>952</v>
      </c>
      <c r="E35" s="15" t="s">
        <v>448</v>
      </c>
      <c r="F35" s="1" t="s">
        <v>2130</v>
      </c>
      <c r="G35" s="1" t="s">
        <v>2121</v>
      </c>
      <c r="H35" t="e">
        <f t="shared" si="0"/>
        <v>#REF!</v>
      </c>
    </row>
    <row r="36" spans="1:8" hidden="1" x14ac:dyDescent="0.3">
      <c r="A36" s="1" t="s">
        <v>953</v>
      </c>
      <c r="B36" s="1" t="s">
        <v>907</v>
      </c>
      <c r="C36" s="1" t="s">
        <v>954</v>
      </c>
      <c r="D36" s="1" t="s">
        <v>955</v>
      </c>
      <c r="E36" s="15" t="s">
        <v>448</v>
      </c>
      <c r="F36" s="1" t="s">
        <v>2130</v>
      </c>
      <c r="G36" s="1" t="s">
        <v>2121</v>
      </c>
      <c r="H36" t="e">
        <f t="shared" si="0"/>
        <v>#REF!</v>
      </c>
    </row>
    <row r="37" spans="1:8" hidden="1" x14ac:dyDescent="0.3">
      <c r="A37" s="1" t="s">
        <v>956</v>
      </c>
      <c r="B37" s="1" t="s">
        <v>907</v>
      </c>
      <c r="C37" s="1" t="s">
        <v>957</v>
      </c>
      <c r="D37" s="1" t="s">
        <v>958</v>
      </c>
      <c r="E37" s="15" t="s">
        <v>448</v>
      </c>
      <c r="F37" s="1" t="s">
        <v>2130</v>
      </c>
      <c r="G37" s="1" t="s">
        <v>2121</v>
      </c>
      <c r="H37" t="e">
        <f t="shared" si="0"/>
        <v>#REF!</v>
      </c>
    </row>
    <row r="38" spans="1:8" hidden="1" x14ac:dyDescent="0.3">
      <c r="A38" s="1" t="s">
        <v>959</v>
      </c>
      <c r="B38" s="1" t="s">
        <v>907</v>
      </c>
      <c r="C38" s="1" t="s">
        <v>948</v>
      </c>
      <c r="D38" s="1" t="s">
        <v>960</v>
      </c>
      <c r="E38" s="15" t="s">
        <v>448</v>
      </c>
      <c r="F38" s="1" t="s">
        <v>2130</v>
      </c>
      <c r="G38" s="1" t="s">
        <v>2121</v>
      </c>
      <c r="H38" t="e">
        <f t="shared" si="0"/>
        <v>#REF!</v>
      </c>
    </row>
    <row r="39" spans="1:8" hidden="1" x14ac:dyDescent="0.3">
      <c r="A39" s="1" t="s">
        <v>964</v>
      </c>
      <c r="B39" s="1" t="s">
        <v>965</v>
      </c>
      <c r="C39" s="1" t="s">
        <v>966</v>
      </c>
      <c r="D39" s="1" t="s">
        <v>967</v>
      </c>
      <c r="E39" s="15" t="s">
        <v>448</v>
      </c>
      <c r="F39" s="1" t="s">
        <v>2130</v>
      </c>
      <c r="G39" s="1" t="s">
        <v>2121</v>
      </c>
      <c r="H39" t="e">
        <f t="shared" si="0"/>
        <v>#REF!</v>
      </c>
    </row>
    <row r="40" spans="1:8" hidden="1" x14ac:dyDescent="0.3">
      <c r="A40" s="1" t="s">
        <v>977</v>
      </c>
      <c r="B40" t="s">
        <v>965</v>
      </c>
      <c r="C40" s="51" t="s">
        <v>978</v>
      </c>
      <c r="D40" s="51" t="s">
        <v>979</v>
      </c>
      <c r="E40" s="15" t="s">
        <v>448</v>
      </c>
      <c r="F40" s="1" t="s">
        <v>2130</v>
      </c>
      <c r="G40" s="1" t="s">
        <v>2121</v>
      </c>
      <c r="H40" t="e">
        <f t="shared" si="0"/>
        <v>#REF!</v>
      </c>
    </row>
    <row r="41" spans="1:8" hidden="1" x14ac:dyDescent="0.3">
      <c r="A41" s="1" t="s">
        <v>970</v>
      </c>
      <c r="B41" s="1" t="s">
        <v>965</v>
      </c>
      <c r="C41" s="1" t="s">
        <v>948</v>
      </c>
      <c r="D41" s="1" t="s">
        <v>971</v>
      </c>
      <c r="E41" s="15" t="s">
        <v>448</v>
      </c>
      <c r="F41" s="1" t="s">
        <v>2130</v>
      </c>
      <c r="G41" s="1" t="s">
        <v>2121</v>
      </c>
      <c r="H41" t="e">
        <f t="shared" si="0"/>
        <v>#REF!</v>
      </c>
    </row>
    <row r="42" spans="1:8" hidden="1" x14ac:dyDescent="0.3">
      <c r="A42" s="1" t="s">
        <v>1012</v>
      </c>
      <c r="B42" s="1" t="s">
        <v>965</v>
      </c>
      <c r="C42" s="1" t="s">
        <v>948</v>
      </c>
      <c r="D42" s="1" t="s">
        <v>1013</v>
      </c>
      <c r="E42" s="15" t="s">
        <v>448</v>
      </c>
      <c r="F42" s="1" t="s">
        <v>2130</v>
      </c>
      <c r="G42" s="1" t="s">
        <v>2121</v>
      </c>
      <c r="H42" t="e">
        <f t="shared" si="0"/>
        <v>#REF!</v>
      </c>
    </row>
    <row r="43" spans="1:8" hidden="1" x14ac:dyDescent="0.3">
      <c r="A43" s="1" t="s">
        <v>1017</v>
      </c>
      <c r="B43" s="1" t="s">
        <v>1018</v>
      </c>
      <c r="C43" s="1" t="s">
        <v>939</v>
      </c>
      <c r="D43" s="1" t="s">
        <v>1019</v>
      </c>
      <c r="E43" s="15" t="s">
        <v>448</v>
      </c>
      <c r="F43" s="1" t="s">
        <v>2130</v>
      </c>
      <c r="G43" s="1" t="s">
        <v>2121</v>
      </c>
      <c r="H43" t="e">
        <f t="shared" si="0"/>
        <v>#REF!</v>
      </c>
    </row>
    <row r="44" spans="1:8" hidden="1" x14ac:dyDescent="0.3">
      <c r="A44" s="1" t="s">
        <v>1020</v>
      </c>
      <c r="B44" s="1" t="s">
        <v>1018</v>
      </c>
      <c r="C44" s="1" t="s">
        <v>942</v>
      </c>
      <c r="D44" s="1" t="s">
        <v>1021</v>
      </c>
      <c r="E44" s="15" t="s">
        <v>448</v>
      </c>
      <c r="F44" s="1" t="s">
        <v>2130</v>
      </c>
      <c r="G44" s="1" t="s">
        <v>2121</v>
      </c>
      <c r="H44" t="e">
        <f t="shared" si="0"/>
        <v>#REF!</v>
      </c>
    </row>
    <row r="45" spans="1:8" hidden="1" x14ac:dyDescent="0.3">
      <c r="A45" s="1" t="s">
        <v>1022</v>
      </c>
      <c r="B45" s="1" t="s">
        <v>1018</v>
      </c>
      <c r="C45" s="1" t="s">
        <v>1023</v>
      </c>
      <c r="D45" s="1" t="s">
        <v>1024</v>
      </c>
      <c r="E45" s="15" t="s">
        <v>448</v>
      </c>
      <c r="F45" s="1" t="s">
        <v>2130</v>
      </c>
      <c r="G45" s="1" t="s">
        <v>2121</v>
      </c>
      <c r="H45" t="e">
        <f t="shared" si="0"/>
        <v>#REF!</v>
      </c>
    </row>
    <row r="46" spans="1:8" hidden="1" x14ac:dyDescent="0.3">
      <c r="A46" s="1" t="s">
        <v>1025</v>
      </c>
      <c r="B46" s="1" t="s">
        <v>1018</v>
      </c>
      <c r="C46" s="1" t="s">
        <v>948</v>
      </c>
      <c r="D46" s="1" t="s">
        <v>1026</v>
      </c>
      <c r="E46" s="15" t="s">
        <v>448</v>
      </c>
      <c r="F46" s="1" t="s">
        <v>2130</v>
      </c>
      <c r="G46" s="1" t="s">
        <v>2121</v>
      </c>
      <c r="H46" t="e">
        <f t="shared" si="0"/>
        <v>#REF!</v>
      </c>
    </row>
    <row r="47" spans="1:8" hidden="1" x14ac:dyDescent="0.3">
      <c r="A47" s="1" t="s">
        <v>1027</v>
      </c>
      <c r="B47" s="1" t="s">
        <v>1018</v>
      </c>
      <c r="C47" s="1" t="s">
        <v>1028</v>
      </c>
      <c r="D47" s="1" t="s">
        <v>1029</v>
      </c>
      <c r="E47" s="15" t="s">
        <v>448</v>
      </c>
      <c r="F47" s="1" t="s">
        <v>2130</v>
      </c>
      <c r="G47" s="1" t="s">
        <v>2121</v>
      </c>
      <c r="H47" t="e">
        <f t="shared" si="0"/>
        <v>#REF!</v>
      </c>
    </row>
    <row r="48" spans="1:8" hidden="1" x14ac:dyDescent="0.3">
      <c r="A48" s="1" t="s">
        <v>1030</v>
      </c>
      <c r="B48" s="1" t="s">
        <v>1018</v>
      </c>
      <c r="C48" s="1" t="s">
        <v>975</v>
      </c>
      <c r="D48" s="1" t="s">
        <v>1031</v>
      </c>
      <c r="E48" s="15" t="s">
        <v>448</v>
      </c>
      <c r="F48" s="1" t="s">
        <v>2130</v>
      </c>
      <c r="G48" s="1" t="s">
        <v>2121</v>
      </c>
      <c r="H48" t="e">
        <f t="shared" si="0"/>
        <v>#REF!</v>
      </c>
    </row>
    <row r="49" spans="1:8" hidden="1" x14ac:dyDescent="0.3">
      <c r="A49" s="1" t="s">
        <v>1032</v>
      </c>
      <c r="B49" s="1" t="s">
        <v>1018</v>
      </c>
      <c r="C49" s="1" t="s">
        <v>924</v>
      </c>
      <c r="D49" s="1" t="s">
        <v>1033</v>
      </c>
      <c r="E49" s="15" t="s">
        <v>448</v>
      </c>
      <c r="F49" s="1" t="s">
        <v>2130</v>
      </c>
      <c r="G49" s="1" t="s">
        <v>2121</v>
      </c>
      <c r="H49" t="e">
        <f t="shared" si="0"/>
        <v>#REF!</v>
      </c>
    </row>
    <row r="50" spans="1:8" hidden="1" x14ac:dyDescent="0.3">
      <c r="A50" s="1" t="s">
        <v>1034</v>
      </c>
      <c r="B50" s="1" t="s">
        <v>1018</v>
      </c>
      <c r="C50" s="1" t="s">
        <v>951</v>
      </c>
      <c r="D50" s="1" t="s">
        <v>1035</v>
      </c>
      <c r="E50" s="15" t="s">
        <v>448</v>
      </c>
      <c r="F50" s="1" t="s">
        <v>2130</v>
      </c>
      <c r="G50" s="1" t="s">
        <v>2121</v>
      </c>
      <c r="H50" t="e">
        <f t="shared" si="0"/>
        <v>#REF!</v>
      </c>
    </row>
    <row r="51" spans="1:8" hidden="1" x14ac:dyDescent="0.3">
      <c r="A51" s="1" t="s">
        <v>1036</v>
      </c>
      <c r="B51" s="1" t="s">
        <v>1018</v>
      </c>
      <c r="C51" s="1" t="s">
        <v>948</v>
      </c>
      <c r="D51" s="1" t="s">
        <v>1037</v>
      </c>
      <c r="E51" s="15" t="s">
        <v>448</v>
      </c>
      <c r="F51" s="1" t="s">
        <v>2130</v>
      </c>
      <c r="G51" s="1" t="s">
        <v>2121</v>
      </c>
      <c r="H51" t="e">
        <f t="shared" si="0"/>
        <v>#REF!</v>
      </c>
    </row>
    <row r="52" spans="1:8" hidden="1" x14ac:dyDescent="0.3">
      <c r="A52" s="1" t="s">
        <v>1060</v>
      </c>
      <c r="B52" s="1" t="s">
        <v>1061</v>
      </c>
      <c r="C52" s="1" t="s">
        <v>1062</v>
      </c>
      <c r="D52" s="1" t="s">
        <v>1063</v>
      </c>
      <c r="E52" s="15" t="s">
        <v>448</v>
      </c>
      <c r="F52" s="1" t="s">
        <v>2130</v>
      </c>
      <c r="G52" s="1" t="s">
        <v>2121</v>
      </c>
      <c r="H52" t="e">
        <f t="shared" si="0"/>
        <v>#REF!</v>
      </c>
    </row>
    <row r="53" spans="1:8" hidden="1" x14ac:dyDescent="0.3">
      <c r="A53" s="1" t="s">
        <v>1064</v>
      </c>
      <c r="B53" s="1" t="s">
        <v>1061</v>
      </c>
      <c r="C53" s="1" t="s">
        <v>948</v>
      </c>
      <c r="D53" s="1" t="s">
        <v>1065</v>
      </c>
      <c r="E53" s="15" t="s">
        <v>448</v>
      </c>
      <c r="F53" s="1" t="s">
        <v>2130</v>
      </c>
      <c r="G53" s="1" t="s">
        <v>2121</v>
      </c>
      <c r="H53" t="e">
        <f t="shared" si="0"/>
        <v>#REF!</v>
      </c>
    </row>
    <row r="54" spans="1:8" hidden="1" x14ac:dyDescent="0.3">
      <c r="A54" s="1" t="s">
        <v>1068</v>
      </c>
      <c r="B54" s="1" t="s">
        <v>1061</v>
      </c>
      <c r="C54" s="1" t="s">
        <v>1069</v>
      </c>
      <c r="D54" s="1" t="s">
        <v>1070</v>
      </c>
      <c r="E54" s="15" t="s">
        <v>448</v>
      </c>
      <c r="F54" s="1" t="s">
        <v>2130</v>
      </c>
      <c r="G54" s="1" t="s">
        <v>2121</v>
      </c>
      <c r="H54" t="e">
        <f t="shared" si="0"/>
        <v>#REF!</v>
      </c>
    </row>
    <row r="55" spans="1:8" hidden="1" x14ac:dyDescent="0.3">
      <c r="A55" s="1" t="s">
        <v>1071</v>
      </c>
      <c r="B55" t="s">
        <v>1061</v>
      </c>
      <c r="C55" s="51" t="s">
        <v>975</v>
      </c>
      <c r="D55" s="51" t="s">
        <v>1072</v>
      </c>
      <c r="E55" s="15" t="s">
        <v>448</v>
      </c>
      <c r="F55" s="1" t="s">
        <v>2130</v>
      </c>
      <c r="G55" s="1" t="s">
        <v>2121</v>
      </c>
      <c r="H55" t="e">
        <f t="shared" si="0"/>
        <v>#REF!</v>
      </c>
    </row>
    <row r="56" spans="1:8" hidden="1" x14ac:dyDescent="0.3">
      <c r="A56" s="1" t="s">
        <v>1073</v>
      </c>
      <c r="B56" t="s">
        <v>1061</v>
      </c>
      <c r="C56" s="51" t="s">
        <v>1074</v>
      </c>
      <c r="D56" s="51" t="s">
        <v>1075</v>
      </c>
      <c r="E56" s="15" t="s">
        <v>448</v>
      </c>
      <c r="F56" s="1" t="s">
        <v>2130</v>
      </c>
      <c r="G56" s="1" t="s">
        <v>2121</v>
      </c>
      <c r="H56" t="e">
        <f t="shared" si="0"/>
        <v>#REF!</v>
      </c>
    </row>
    <row r="57" spans="1:8" hidden="1" x14ac:dyDescent="0.3">
      <c r="A57" s="1" t="s">
        <v>1080</v>
      </c>
      <c r="B57" t="s">
        <v>1061</v>
      </c>
      <c r="C57" s="51" t="s">
        <v>1081</v>
      </c>
      <c r="D57" s="51" t="s">
        <v>1082</v>
      </c>
      <c r="E57" s="15" t="s">
        <v>448</v>
      </c>
      <c r="F57" s="1" t="s">
        <v>2130</v>
      </c>
      <c r="G57" s="1" t="s">
        <v>2121</v>
      </c>
      <c r="H57" t="e">
        <f t="shared" si="0"/>
        <v>#REF!</v>
      </c>
    </row>
    <row r="58" spans="1:8" hidden="1" x14ac:dyDescent="0.3">
      <c r="A58" s="1" t="s">
        <v>1087</v>
      </c>
      <c r="B58" t="s">
        <v>1061</v>
      </c>
      <c r="C58" s="51" t="s">
        <v>1062</v>
      </c>
      <c r="D58" s="51" t="s">
        <v>1088</v>
      </c>
      <c r="E58" s="15" t="s">
        <v>448</v>
      </c>
      <c r="F58" s="1" t="s">
        <v>2130</v>
      </c>
      <c r="G58" s="1" t="s">
        <v>2121</v>
      </c>
      <c r="H58" t="e">
        <f t="shared" si="0"/>
        <v>#REF!</v>
      </c>
    </row>
    <row r="59" spans="1:8" hidden="1" x14ac:dyDescent="0.3">
      <c r="A59" s="1" t="s">
        <v>1093</v>
      </c>
      <c r="B59" t="s">
        <v>1061</v>
      </c>
      <c r="C59" s="51" t="s">
        <v>927</v>
      </c>
      <c r="D59" s="51" t="s">
        <v>1094</v>
      </c>
      <c r="E59" s="15" t="s">
        <v>448</v>
      </c>
      <c r="F59" s="1" t="s">
        <v>2130</v>
      </c>
      <c r="G59" s="1" t="s">
        <v>2121</v>
      </c>
      <c r="H59" t="e">
        <f t="shared" si="0"/>
        <v>#REF!</v>
      </c>
    </row>
    <row r="60" spans="1:8" hidden="1" x14ac:dyDescent="0.3">
      <c r="A60" s="1" t="s">
        <v>1078</v>
      </c>
      <c r="B60" s="1" t="s">
        <v>1061</v>
      </c>
      <c r="C60" s="1" t="s">
        <v>901</v>
      </c>
      <c r="D60" s="1" t="s">
        <v>1079</v>
      </c>
      <c r="E60" s="15" t="s">
        <v>448</v>
      </c>
      <c r="F60" s="1" t="s">
        <v>2130</v>
      </c>
      <c r="G60" s="1" t="s">
        <v>2121</v>
      </c>
      <c r="H60" t="e">
        <f t="shared" si="0"/>
        <v>#REF!</v>
      </c>
    </row>
    <row r="61" spans="1:8" hidden="1" x14ac:dyDescent="0.3">
      <c r="A61" s="1" t="s">
        <v>1085</v>
      </c>
      <c r="B61" s="1" t="s">
        <v>1061</v>
      </c>
      <c r="C61" s="1" t="s">
        <v>901</v>
      </c>
      <c r="D61" s="1" t="s">
        <v>1086</v>
      </c>
      <c r="E61" s="15" t="s">
        <v>448</v>
      </c>
      <c r="F61" s="1" t="s">
        <v>2130</v>
      </c>
      <c r="G61" s="1" t="s">
        <v>2121</v>
      </c>
      <c r="H61" t="e">
        <f t="shared" si="0"/>
        <v>#REF!</v>
      </c>
    </row>
    <row r="62" spans="1:8" hidden="1" x14ac:dyDescent="0.3">
      <c r="A62" s="1" t="s">
        <v>1091</v>
      </c>
      <c r="B62" s="1" t="s">
        <v>1061</v>
      </c>
      <c r="C62" s="1" t="s">
        <v>901</v>
      </c>
      <c r="D62" s="1" t="s">
        <v>1092</v>
      </c>
      <c r="E62" s="15" t="s">
        <v>448</v>
      </c>
      <c r="F62" s="1" t="s">
        <v>2130</v>
      </c>
      <c r="G62" s="1" t="s">
        <v>2121</v>
      </c>
      <c r="H62" t="e">
        <f t="shared" si="0"/>
        <v>#REF!</v>
      </c>
    </row>
    <row r="63" spans="1:8" hidden="1" x14ac:dyDescent="0.3">
      <c r="A63" s="1" t="s">
        <v>1097</v>
      </c>
      <c r="B63" s="1" t="s">
        <v>1098</v>
      </c>
      <c r="C63" s="1" t="s">
        <v>1099</v>
      </c>
      <c r="D63" s="1" t="s">
        <v>1100</v>
      </c>
      <c r="E63" s="15" t="s">
        <v>448</v>
      </c>
      <c r="F63" s="1" t="s">
        <v>2130</v>
      </c>
      <c r="G63" s="1" t="s">
        <v>2121</v>
      </c>
      <c r="H63" t="e">
        <f t="shared" si="0"/>
        <v>#REF!</v>
      </c>
    </row>
    <row r="64" spans="1:8" hidden="1" x14ac:dyDescent="0.3">
      <c r="A64" s="1" t="s">
        <v>1103</v>
      </c>
      <c r="B64" s="1" t="s">
        <v>1098</v>
      </c>
      <c r="C64" s="1" t="s">
        <v>1104</v>
      </c>
      <c r="D64" s="1" t="s">
        <v>1105</v>
      </c>
      <c r="E64" s="15" t="s">
        <v>448</v>
      </c>
      <c r="F64" s="1" t="s">
        <v>2130</v>
      </c>
      <c r="G64" s="1" t="s">
        <v>2121</v>
      </c>
      <c r="H64" t="e">
        <f t="shared" si="0"/>
        <v>#REF!</v>
      </c>
    </row>
    <row r="65" spans="1:8" hidden="1" x14ac:dyDescent="0.3">
      <c r="A65" s="1" t="s">
        <v>1117</v>
      </c>
      <c r="B65" t="s">
        <v>1098</v>
      </c>
      <c r="C65" s="51" t="s">
        <v>1118</v>
      </c>
      <c r="D65" s="51" t="s">
        <v>1119</v>
      </c>
      <c r="E65" s="15" t="s">
        <v>448</v>
      </c>
      <c r="F65" s="1" t="s">
        <v>2130</v>
      </c>
      <c r="G65" s="1" t="s">
        <v>2121</v>
      </c>
      <c r="H65" t="e">
        <f t="shared" si="0"/>
        <v>#REF!</v>
      </c>
    </row>
    <row r="66" spans="1:8" hidden="1" x14ac:dyDescent="0.3">
      <c r="A66" s="1" t="s">
        <v>1108</v>
      </c>
      <c r="B66" s="1" t="s">
        <v>1098</v>
      </c>
      <c r="C66" s="1" t="s">
        <v>1143</v>
      </c>
      <c r="D66" s="1" t="s">
        <v>2132</v>
      </c>
      <c r="E66" s="15" t="s">
        <v>448</v>
      </c>
      <c r="F66" s="1" t="s">
        <v>2130</v>
      </c>
      <c r="G66" s="1" t="s">
        <v>2121</v>
      </c>
      <c r="H66" t="e">
        <f t="shared" si="0"/>
        <v>#REF!</v>
      </c>
    </row>
    <row r="67" spans="1:8" hidden="1" x14ac:dyDescent="0.3">
      <c r="A67" s="1" t="s">
        <v>1110</v>
      </c>
      <c r="B67" s="1" t="s">
        <v>1098</v>
      </c>
      <c r="C67" s="1" t="s">
        <v>1146</v>
      </c>
      <c r="D67" s="1" t="s">
        <v>2133</v>
      </c>
      <c r="E67" s="15" t="s">
        <v>448</v>
      </c>
      <c r="F67" s="1" t="s">
        <v>2130</v>
      </c>
      <c r="G67" s="1" t="s">
        <v>2121</v>
      </c>
      <c r="H67" t="e">
        <f t="shared" si="0"/>
        <v>#REF!</v>
      </c>
    </row>
    <row r="68" spans="1:8" hidden="1" x14ac:dyDescent="0.3">
      <c r="A68" s="1" t="s">
        <v>1114</v>
      </c>
      <c r="B68" s="1" t="s">
        <v>1098</v>
      </c>
      <c r="C68" s="1" t="s">
        <v>1115</v>
      </c>
      <c r="D68" s="1" t="s">
        <v>1116</v>
      </c>
      <c r="E68" s="15" t="s">
        <v>448</v>
      </c>
      <c r="F68" s="1" t="s">
        <v>2130</v>
      </c>
      <c r="G68" s="1" t="s">
        <v>2121</v>
      </c>
      <c r="H68" t="e">
        <f t="shared" si="0"/>
        <v>#REF!</v>
      </c>
    </row>
    <row r="69" spans="1:8" hidden="1" x14ac:dyDescent="0.3">
      <c r="A69" s="1" t="s">
        <v>1123</v>
      </c>
      <c r="B69" s="1" t="s">
        <v>1098</v>
      </c>
      <c r="C69" s="1" t="s">
        <v>1124</v>
      </c>
      <c r="D69" s="1" t="s">
        <v>1125</v>
      </c>
      <c r="E69" s="15" t="s">
        <v>448</v>
      </c>
      <c r="F69" s="1" t="s">
        <v>2130</v>
      </c>
      <c r="G69" s="1" t="s">
        <v>2121</v>
      </c>
      <c r="H69" t="e">
        <f t="shared" si="0"/>
        <v>#REF!</v>
      </c>
    </row>
    <row r="70" spans="1:8" hidden="1" x14ac:dyDescent="0.3">
      <c r="A70" s="1" t="s">
        <v>1128</v>
      </c>
      <c r="B70" s="1" t="s">
        <v>1098</v>
      </c>
      <c r="C70" s="1" t="s">
        <v>1129</v>
      </c>
      <c r="D70" s="1" t="s">
        <v>1130</v>
      </c>
      <c r="E70" s="15" t="s">
        <v>448</v>
      </c>
      <c r="F70" s="1" t="s">
        <v>2130</v>
      </c>
      <c r="G70" s="1" t="s">
        <v>2121</v>
      </c>
      <c r="H70" t="e">
        <f t="shared" si="0"/>
        <v>#REF!</v>
      </c>
    </row>
    <row r="71" spans="1:8" hidden="1" x14ac:dyDescent="0.3">
      <c r="A71" s="1" t="s">
        <v>1131</v>
      </c>
      <c r="B71" s="1" t="s">
        <v>1098</v>
      </c>
      <c r="C71" s="1" t="s">
        <v>1129</v>
      </c>
      <c r="D71" s="1" t="s">
        <v>1132</v>
      </c>
      <c r="E71" s="15" t="s">
        <v>448</v>
      </c>
      <c r="F71" s="1" t="s">
        <v>2130</v>
      </c>
      <c r="G71" s="1" t="s">
        <v>2121</v>
      </c>
      <c r="H71" t="e">
        <f t="shared" si="0"/>
        <v>#REF!</v>
      </c>
    </row>
    <row r="72" spans="1:8" hidden="1" x14ac:dyDescent="0.3">
      <c r="A72" s="1" t="s">
        <v>1135</v>
      </c>
      <c r="B72" s="1" t="s">
        <v>1098</v>
      </c>
      <c r="C72" s="1" t="s">
        <v>1136</v>
      </c>
      <c r="D72" s="1" t="s">
        <v>1137</v>
      </c>
      <c r="E72" s="15" t="s">
        <v>448</v>
      </c>
      <c r="F72" s="1" t="s">
        <v>2130</v>
      </c>
      <c r="G72" s="1" t="s">
        <v>2121</v>
      </c>
      <c r="H72" t="e">
        <f t="shared" si="0"/>
        <v>#REF!</v>
      </c>
    </row>
    <row r="73" spans="1:8" hidden="1" x14ac:dyDescent="0.3">
      <c r="A73" s="1" t="s">
        <v>1138</v>
      </c>
      <c r="B73" s="1" t="s">
        <v>1098</v>
      </c>
      <c r="C73" s="1" t="s">
        <v>1136</v>
      </c>
      <c r="D73" s="1" t="s">
        <v>1139</v>
      </c>
      <c r="E73" s="15" t="s">
        <v>448</v>
      </c>
      <c r="F73" s="1" t="s">
        <v>2130</v>
      </c>
      <c r="G73" s="1" t="s">
        <v>2121</v>
      </c>
      <c r="H73" t="e">
        <f t="shared" si="0"/>
        <v>#REF!</v>
      </c>
    </row>
    <row r="74" spans="1:8" hidden="1" x14ac:dyDescent="0.3">
      <c r="A74" s="1" t="s">
        <v>1142</v>
      </c>
      <c r="B74" s="1" t="s">
        <v>1098</v>
      </c>
      <c r="C74" s="1" t="s">
        <v>1143</v>
      </c>
      <c r="D74" s="1" t="s">
        <v>1144</v>
      </c>
      <c r="E74" s="15" t="s">
        <v>448</v>
      </c>
      <c r="F74" s="1" t="s">
        <v>2130</v>
      </c>
      <c r="G74" s="1" t="s">
        <v>2121</v>
      </c>
      <c r="H74" t="e">
        <f t="shared" si="0"/>
        <v>#REF!</v>
      </c>
    </row>
    <row r="75" spans="1:8" hidden="1" x14ac:dyDescent="0.3">
      <c r="A75" s="1" t="s">
        <v>1145</v>
      </c>
      <c r="B75" s="1" t="s">
        <v>1098</v>
      </c>
      <c r="C75" s="1" t="s">
        <v>1146</v>
      </c>
      <c r="D75" s="1" t="s">
        <v>1147</v>
      </c>
      <c r="E75" s="15" t="s">
        <v>448</v>
      </c>
      <c r="F75" s="1" t="s">
        <v>2130</v>
      </c>
      <c r="G75" s="1" t="s">
        <v>2121</v>
      </c>
      <c r="H75" t="e">
        <f t="shared" si="0"/>
        <v>#REF!</v>
      </c>
    </row>
    <row r="76" spans="1:8" hidden="1" x14ac:dyDescent="0.3">
      <c r="A76" s="1" t="s">
        <v>1148</v>
      </c>
      <c r="B76" s="1" t="s">
        <v>1098</v>
      </c>
      <c r="C76" s="1" t="s">
        <v>1149</v>
      </c>
      <c r="D76" s="1" t="s">
        <v>1150</v>
      </c>
      <c r="E76" s="15" t="s">
        <v>448</v>
      </c>
      <c r="F76" s="1" t="s">
        <v>2130</v>
      </c>
      <c r="G76" s="1" t="s">
        <v>2121</v>
      </c>
      <c r="H76" t="e">
        <f t="shared" si="0"/>
        <v>#REF!</v>
      </c>
    </row>
    <row r="77" spans="1:8" hidden="1" x14ac:dyDescent="0.3">
      <c r="A77" s="1" t="s">
        <v>1153</v>
      </c>
      <c r="B77" s="1" t="s">
        <v>1098</v>
      </c>
      <c r="C77" s="1" t="s">
        <v>1154</v>
      </c>
      <c r="D77" s="1" t="s">
        <v>1155</v>
      </c>
      <c r="E77" s="15" t="s">
        <v>448</v>
      </c>
      <c r="F77" s="1" t="s">
        <v>2130</v>
      </c>
      <c r="G77" s="1" t="s">
        <v>2121</v>
      </c>
      <c r="H77" t="e">
        <f t="shared" si="0"/>
        <v>#REF!</v>
      </c>
    </row>
    <row r="78" spans="1:8" hidden="1" x14ac:dyDescent="0.3">
      <c r="A78" s="1" t="s">
        <v>1156</v>
      </c>
      <c r="B78" s="1" t="s">
        <v>1098</v>
      </c>
      <c r="C78" s="1" t="s">
        <v>1154</v>
      </c>
      <c r="D78" s="1" t="s">
        <v>1157</v>
      </c>
      <c r="E78" s="15" t="s">
        <v>448</v>
      </c>
      <c r="F78" s="1" t="s">
        <v>2130</v>
      </c>
      <c r="G78" s="1" t="s">
        <v>2121</v>
      </c>
      <c r="H78" t="e">
        <f t="shared" si="0"/>
        <v>#REF!</v>
      </c>
    </row>
    <row r="79" spans="1:8" hidden="1" x14ac:dyDescent="0.3">
      <c r="A79" s="1" t="s">
        <v>1160</v>
      </c>
      <c r="B79" s="1" t="s">
        <v>1098</v>
      </c>
      <c r="C79" s="1" t="s">
        <v>1118</v>
      </c>
      <c r="D79" s="1" t="s">
        <v>1161</v>
      </c>
      <c r="E79" s="15" t="s">
        <v>448</v>
      </c>
      <c r="F79" s="1" t="s">
        <v>2130</v>
      </c>
      <c r="G79" s="1" t="s">
        <v>2121</v>
      </c>
      <c r="H79" t="e">
        <f t="shared" si="0"/>
        <v>#REF!</v>
      </c>
    </row>
    <row r="80" spans="1:8" hidden="1" x14ac:dyDescent="0.3">
      <c r="A80" s="1" t="s">
        <v>1162</v>
      </c>
      <c r="B80" s="1" t="s">
        <v>1098</v>
      </c>
      <c r="C80" s="1" t="s">
        <v>1163</v>
      </c>
      <c r="D80" s="1" t="s">
        <v>1164</v>
      </c>
      <c r="E80" s="15" t="s">
        <v>448</v>
      </c>
      <c r="F80" s="1" t="s">
        <v>2130</v>
      </c>
      <c r="G80" s="1" t="s">
        <v>2121</v>
      </c>
      <c r="H80" t="e">
        <f t="shared" si="0"/>
        <v>#REF!</v>
      </c>
    </row>
    <row r="81" spans="1:8" hidden="1" x14ac:dyDescent="0.3">
      <c r="A81" s="1" t="s">
        <v>1165</v>
      </c>
      <c r="B81" s="1" t="s">
        <v>1098</v>
      </c>
      <c r="C81" s="1" t="s">
        <v>1118</v>
      </c>
      <c r="D81" s="1" t="s">
        <v>1166</v>
      </c>
      <c r="E81" s="15" t="s">
        <v>448</v>
      </c>
      <c r="F81" s="1" t="s">
        <v>2130</v>
      </c>
      <c r="G81" s="1" t="s">
        <v>2121</v>
      </c>
      <c r="H81" t="e">
        <f t="shared" si="0"/>
        <v>#REF!</v>
      </c>
    </row>
    <row r="82" spans="1:8" hidden="1" x14ac:dyDescent="0.3">
      <c r="A82" s="1" t="s">
        <v>1167</v>
      </c>
      <c r="B82" s="1" t="s">
        <v>1098</v>
      </c>
      <c r="C82" s="1" t="s">
        <v>1163</v>
      </c>
      <c r="D82" s="1" t="s">
        <v>1168</v>
      </c>
      <c r="E82" s="15" t="s">
        <v>448</v>
      </c>
      <c r="F82" s="1" t="s">
        <v>2130</v>
      </c>
      <c r="G82" s="1" t="s">
        <v>2121</v>
      </c>
      <c r="H82" t="e">
        <f t="shared" si="0"/>
        <v>#REF!</v>
      </c>
    </row>
    <row r="83" spans="1:8" x14ac:dyDescent="0.3">
      <c r="A83" s="1" t="s">
        <v>1172</v>
      </c>
      <c r="B83" s="1">
        <v>401</v>
      </c>
      <c r="C83" t="s">
        <v>1173</v>
      </c>
      <c r="D83" t="s">
        <v>1174</v>
      </c>
      <c r="E83" s="15" t="s">
        <v>448</v>
      </c>
      <c r="F83" s="1" t="s">
        <v>2130</v>
      </c>
      <c r="G83" s="1" t="s">
        <v>2120</v>
      </c>
      <c r="H83"/>
    </row>
    <row r="84" spans="1:8" x14ac:dyDescent="0.3">
      <c r="A84" s="1" t="s">
        <v>1177</v>
      </c>
      <c r="B84" s="1">
        <v>401</v>
      </c>
      <c r="C84" t="s">
        <v>1178</v>
      </c>
      <c r="D84" t="s">
        <v>1179</v>
      </c>
      <c r="E84" s="15" t="s">
        <v>448</v>
      </c>
      <c r="F84" s="1" t="s">
        <v>2130</v>
      </c>
      <c r="G84" s="1" t="s">
        <v>2120</v>
      </c>
    </row>
    <row r="85" spans="1:8" x14ac:dyDescent="0.3">
      <c r="A85" s="1" t="s">
        <v>1182</v>
      </c>
      <c r="B85" s="1">
        <v>401</v>
      </c>
      <c r="C85" t="s">
        <v>1183</v>
      </c>
      <c r="D85" t="s">
        <v>1184</v>
      </c>
      <c r="E85" s="15" t="s">
        <v>448</v>
      </c>
      <c r="F85" s="1" t="s">
        <v>2130</v>
      </c>
      <c r="G85" s="1" t="s">
        <v>2120</v>
      </c>
    </row>
    <row r="86" spans="1:8" x14ac:dyDescent="0.3">
      <c r="A86" s="1" t="s">
        <v>1191</v>
      </c>
      <c r="B86" s="1">
        <v>402</v>
      </c>
      <c r="C86" t="s">
        <v>1192</v>
      </c>
      <c r="D86" t="s">
        <v>1193</v>
      </c>
      <c r="E86" s="15" t="s">
        <v>448</v>
      </c>
      <c r="F86" s="1" t="s">
        <v>2130</v>
      </c>
      <c r="G86" s="1" t="s">
        <v>2120</v>
      </c>
    </row>
    <row r="87" spans="1:8" x14ac:dyDescent="0.3">
      <c r="A87" s="1" t="s">
        <v>1196</v>
      </c>
      <c r="B87" s="1">
        <v>402</v>
      </c>
      <c r="C87" t="s">
        <v>1197</v>
      </c>
      <c r="D87" t="s">
        <v>1198</v>
      </c>
      <c r="E87" s="15" t="s">
        <v>448</v>
      </c>
      <c r="F87" s="1" t="s">
        <v>2130</v>
      </c>
      <c r="G87" s="1" t="s">
        <v>2120</v>
      </c>
    </row>
    <row r="88" spans="1:8" x14ac:dyDescent="0.3">
      <c r="A88" s="1" t="s">
        <v>1201</v>
      </c>
      <c r="B88" s="1">
        <v>402</v>
      </c>
      <c r="C88" t="s">
        <v>1202</v>
      </c>
      <c r="D88" t="s">
        <v>1203</v>
      </c>
      <c r="E88" s="15" t="s">
        <v>448</v>
      </c>
      <c r="F88" s="1" t="s">
        <v>2130</v>
      </c>
      <c r="G88" s="1" t="s">
        <v>2120</v>
      </c>
    </row>
    <row r="89" spans="1:8" x14ac:dyDescent="0.3">
      <c r="A89" s="1" t="s">
        <v>1206</v>
      </c>
      <c r="B89" s="1">
        <v>402</v>
      </c>
      <c r="C89" t="s">
        <v>1197</v>
      </c>
      <c r="D89" t="s">
        <v>1207</v>
      </c>
      <c r="E89" s="15" t="s">
        <v>448</v>
      </c>
      <c r="F89" s="1" t="s">
        <v>2130</v>
      </c>
      <c r="G89" s="1" t="s">
        <v>2120</v>
      </c>
    </row>
    <row r="90" spans="1:8" x14ac:dyDescent="0.3">
      <c r="A90" s="1" t="s">
        <v>1210</v>
      </c>
      <c r="B90" s="1">
        <v>402</v>
      </c>
      <c r="C90" t="s">
        <v>1202</v>
      </c>
      <c r="D90" t="s">
        <v>1211</v>
      </c>
      <c r="E90" s="15" t="s">
        <v>448</v>
      </c>
      <c r="F90" s="1" t="s">
        <v>2130</v>
      </c>
      <c r="G90" s="1" t="s">
        <v>2120</v>
      </c>
    </row>
    <row r="91" spans="1:8" x14ac:dyDescent="0.3">
      <c r="A91" s="1" t="s">
        <v>1215</v>
      </c>
      <c r="B91" s="1">
        <v>403</v>
      </c>
      <c r="C91" t="s">
        <v>1216</v>
      </c>
      <c r="D91" t="s">
        <v>1217</v>
      </c>
      <c r="E91" s="15" t="s">
        <v>448</v>
      </c>
      <c r="F91" s="1" t="s">
        <v>2130</v>
      </c>
      <c r="G91" s="1" t="s">
        <v>2120</v>
      </c>
    </row>
    <row r="92" spans="1:8" x14ac:dyDescent="0.3">
      <c r="A92" s="1" t="s">
        <v>1220</v>
      </c>
      <c r="B92" s="1">
        <v>403</v>
      </c>
      <c r="C92" t="s">
        <v>1221</v>
      </c>
      <c r="D92" t="s">
        <v>1222</v>
      </c>
      <c r="E92" s="15" t="s">
        <v>448</v>
      </c>
      <c r="F92" s="1" t="s">
        <v>2130</v>
      </c>
      <c r="G92" s="1" t="s">
        <v>2120</v>
      </c>
    </row>
    <row r="93" spans="1:8" x14ac:dyDescent="0.3">
      <c r="A93" s="1" t="s">
        <v>1226</v>
      </c>
      <c r="B93" s="1">
        <v>404</v>
      </c>
      <c r="C93" t="s">
        <v>1227</v>
      </c>
      <c r="D93" t="s">
        <v>1228</v>
      </c>
      <c r="E93" s="15" t="s">
        <v>448</v>
      </c>
      <c r="F93" s="1" t="s">
        <v>2130</v>
      </c>
      <c r="G93" s="1" t="s">
        <v>2120</v>
      </c>
    </row>
    <row r="94" spans="1:8" x14ac:dyDescent="0.3">
      <c r="A94" s="1" t="s">
        <v>1231</v>
      </c>
      <c r="B94" s="1">
        <v>404</v>
      </c>
      <c r="C94" t="s">
        <v>1221</v>
      </c>
      <c r="D94" t="s">
        <v>1232</v>
      </c>
      <c r="E94" s="15" t="s">
        <v>448</v>
      </c>
      <c r="F94" s="1" t="s">
        <v>2130</v>
      </c>
      <c r="G94" s="1" t="s">
        <v>2120</v>
      </c>
    </row>
    <row r="95" spans="1:8" x14ac:dyDescent="0.3">
      <c r="A95" s="1" t="s">
        <v>1236</v>
      </c>
      <c r="B95" s="1">
        <v>405</v>
      </c>
      <c r="C95" t="s">
        <v>1237</v>
      </c>
      <c r="D95" t="s">
        <v>1238</v>
      </c>
      <c r="E95" s="15" t="s">
        <v>448</v>
      </c>
      <c r="F95" s="1" t="s">
        <v>2130</v>
      </c>
      <c r="G95" s="1" t="s">
        <v>2120</v>
      </c>
    </row>
    <row r="96" spans="1:8" x14ac:dyDescent="0.3">
      <c r="A96" s="1" t="s">
        <v>1242</v>
      </c>
      <c r="B96" s="1">
        <v>406</v>
      </c>
      <c r="C96" t="s">
        <v>1243</v>
      </c>
      <c r="D96" t="s">
        <v>1244</v>
      </c>
      <c r="E96" s="15" t="s">
        <v>448</v>
      </c>
      <c r="F96" s="1" t="s">
        <v>2130</v>
      </c>
      <c r="G96" s="1" t="s">
        <v>2120</v>
      </c>
    </row>
    <row r="97" spans="1:7" x14ac:dyDescent="0.3">
      <c r="A97" s="1" t="s">
        <v>1247</v>
      </c>
      <c r="B97" s="1">
        <v>406</v>
      </c>
      <c r="C97" t="s">
        <v>1248</v>
      </c>
      <c r="D97" t="s">
        <v>1249</v>
      </c>
      <c r="E97" s="15" t="s">
        <v>448</v>
      </c>
      <c r="F97" s="1" t="s">
        <v>2130</v>
      </c>
      <c r="G97" s="1" t="s">
        <v>2120</v>
      </c>
    </row>
    <row r="98" spans="1:7" x14ac:dyDescent="0.3">
      <c r="A98" s="1" t="s">
        <v>1252</v>
      </c>
      <c r="B98" s="1">
        <v>406</v>
      </c>
      <c r="C98" t="s">
        <v>1253</v>
      </c>
      <c r="D98" t="s">
        <v>1254</v>
      </c>
      <c r="E98" s="15" t="s">
        <v>448</v>
      </c>
      <c r="F98" s="1" t="s">
        <v>2130</v>
      </c>
      <c r="G98" s="1" t="s">
        <v>2120</v>
      </c>
    </row>
    <row r="99" spans="1:7" x14ac:dyDescent="0.3">
      <c r="A99" s="1" t="s">
        <v>1257</v>
      </c>
      <c r="B99" s="1">
        <v>406</v>
      </c>
      <c r="C99" t="s">
        <v>1258</v>
      </c>
      <c r="D99" t="s">
        <v>1259</v>
      </c>
      <c r="E99" s="15" t="s">
        <v>448</v>
      </c>
      <c r="F99" s="1" t="s">
        <v>2130</v>
      </c>
      <c r="G99" s="1" t="s">
        <v>2120</v>
      </c>
    </row>
    <row r="100" spans="1:7" x14ac:dyDescent="0.3">
      <c r="A100" s="1" t="s">
        <v>1262</v>
      </c>
      <c r="B100" s="1">
        <v>406</v>
      </c>
      <c r="C100" t="s">
        <v>1263</v>
      </c>
      <c r="D100" t="s">
        <v>1264</v>
      </c>
      <c r="E100" s="15" t="s">
        <v>448</v>
      </c>
      <c r="F100" s="1" t="s">
        <v>2130</v>
      </c>
      <c r="G100" s="1" t="s">
        <v>2120</v>
      </c>
    </row>
    <row r="101" spans="1:7" x14ac:dyDescent="0.3">
      <c r="A101" s="1" t="s">
        <v>113</v>
      </c>
      <c r="B101" s="1" t="s">
        <v>2134</v>
      </c>
      <c r="C101" s="1" t="s">
        <v>114</v>
      </c>
      <c r="D101" s="1" t="s">
        <v>114</v>
      </c>
      <c r="E101" s="15" t="s">
        <v>448</v>
      </c>
      <c r="F101" s="1" t="s">
        <v>2130</v>
      </c>
      <c r="G101" s="1" t="s">
        <v>2120</v>
      </c>
    </row>
    <row r="102" spans="1:7" x14ac:dyDescent="0.3">
      <c r="A102" s="1" t="s">
        <v>116</v>
      </c>
      <c r="B102" s="1" t="s">
        <v>2134</v>
      </c>
      <c r="C102" s="1" t="s">
        <v>117</v>
      </c>
      <c r="D102" s="1" t="s">
        <v>117</v>
      </c>
      <c r="E102" s="15" t="s">
        <v>448</v>
      </c>
      <c r="F102" s="1" t="s">
        <v>2130</v>
      </c>
      <c r="G102" s="1" t="s">
        <v>2120</v>
      </c>
    </row>
    <row r="103" spans="1:7" hidden="1" x14ac:dyDescent="0.3">
      <c r="A103" s="1" t="s">
        <v>120</v>
      </c>
      <c r="B103" s="1" t="s">
        <v>2135</v>
      </c>
      <c r="C103" s="1" t="s">
        <v>121</v>
      </c>
      <c r="D103" s="1" t="s">
        <v>121</v>
      </c>
      <c r="E103" s="15" t="s">
        <v>448</v>
      </c>
      <c r="F103" s="1" t="s">
        <v>2136</v>
      </c>
      <c r="G103" s="1" t="s">
        <v>2118</v>
      </c>
    </row>
    <row r="104" spans="1:7" hidden="1" x14ac:dyDescent="0.3">
      <c r="A104" s="1" t="s">
        <v>123</v>
      </c>
      <c r="B104" s="1" t="s">
        <v>2135</v>
      </c>
      <c r="C104" s="1" t="s">
        <v>124</v>
      </c>
      <c r="D104" s="1" t="s">
        <v>124</v>
      </c>
      <c r="E104" s="15" t="s">
        <v>448</v>
      </c>
      <c r="F104" s="1" t="s">
        <v>2136</v>
      </c>
      <c r="G104" s="1" t="s">
        <v>2118</v>
      </c>
    </row>
    <row r="105" spans="1:7" hidden="1" x14ac:dyDescent="0.3">
      <c r="A105" s="1" t="s">
        <v>126</v>
      </c>
      <c r="B105" s="1" t="s">
        <v>2135</v>
      </c>
      <c r="C105" s="1" t="s">
        <v>127</v>
      </c>
      <c r="D105" s="1" t="s">
        <v>127</v>
      </c>
      <c r="E105" s="15" t="s">
        <v>448</v>
      </c>
      <c r="F105" s="1" t="s">
        <v>2136</v>
      </c>
      <c r="G105" s="1" t="s">
        <v>2118</v>
      </c>
    </row>
    <row r="106" spans="1:7" hidden="1" x14ac:dyDescent="0.3">
      <c r="A106" s="1" t="s">
        <v>129</v>
      </c>
      <c r="B106" s="1" t="s">
        <v>2135</v>
      </c>
      <c r="C106" s="1" t="s">
        <v>130</v>
      </c>
      <c r="D106" s="1" t="s">
        <v>130</v>
      </c>
      <c r="E106" s="15" t="s">
        <v>448</v>
      </c>
      <c r="F106" s="1" t="s">
        <v>2136</v>
      </c>
      <c r="G106" s="1" t="s">
        <v>2118</v>
      </c>
    </row>
    <row r="107" spans="1:7" hidden="1" x14ac:dyDescent="0.3">
      <c r="A107" s="1" t="s">
        <v>132</v>
      </c>
      <c r="B107" s="1" t="s">
        <v>2135</v>
      </c>
      <c r="C107" s="1" t="s">
        <v>133</v>
      </c>
      <c r="D107" s="1" t="s">
        <v>134</v>
      </c>
      <c r="E107" s="15" t="s">
        <v>448</v>
      </c>
      <c r="F107" s="1" t="s">
        <v>2136</v>
      </c>
      <c r="G107" s="1" t="s">
        <v>2118</v>
      </c>
    </row>
    <row r="108" spans="1:7" hidden="1" x14ac:dyDescent="0.3">
      <c r="A108" s="1" t="s">
        <v>136</v>
      </c>
      <c r="B108" s="1" t="s">
        <v>2135</v>
      </c>
      <c r="C108" s="1" t="s">
        <v>137</v>
      </c>
      <c r="D108" s="1" t="s">
        <v>137</v>
      </c>
      <c r="E108" s="15" t="s">
        <v>448</v>
      </c>
      <c r="F108" s="1" t="s">
        <v>2136</v>
      </c>
      <c r="G108" s="1" t="s">
        <v>2118</v>
      </c>
    </row>
    <row r="109" spans="1:7" hidden="1" x14ac:dyDescent="0.3">
      <c r="A109" s="1" t="s">
        <v>139</v>
      </c>
      <c r="B109" s="1" t="s">
        <v>2135</v>
      </c>
      <c r="C109" s="1" t="s">
        <v>140</v>
      </c>
      <c r="D109" s="1" t="s">
        <v>140</v>
      </c>
      <c r="E109" s="15" t="s">
        <v>448</v>
      </c>
      <c r="F109" s="1" t="s">
        <v>2136</v>
      </c>
      <c r="G109" s="1" t="s">
        <v>2118</v>
      </c>
    </row>
    <row r="110" spans="1:7" hidden="1" x14ac:dyDescent="0.3">
      <c r="A110" s="1" t="s">
        <v>142</v>
      </c>
      <c r="B110" s="1" t="s">
        <v>2135</v>
      </c>
      <c r="C110" s="1" t="s">
        <v>143</v>
      </c>
      <c r="D110" s="1" t="s">
        <v>143</v>
      </c>
      <c r="E110" s="15" t="s">
        <v>448</v>
      </c>
      <c r="F110" s="1" t="s">
        <v>2136</v>
      </c>
      <c r="G110" s="1" t="s">
        <v>2118</v>
      </c>
    </row>
    <row r="111" spans="1:7" hidden="1" x14ac:dyDescent="0.3">
      <c r="A111" s="1" t="s">
        <v>1268</v>
      </c>
      <c r="B111" s="1">
        <v>711</v>
      </c>
      <c r="C111" t="s">
        <v>1269</v>
      </c>
      <c r="D111" t="s">
        <v>1270</v>
      </c>
      <c r="E111" s="15" t="s">
        <v>448</v>
      </c>
      <c r="F111" s="1" t="s">
        <v>2130</v>
      </c>
      <c r="G111" s="1" t="s">
        <v>2119</v>
      </c>
    </row>
    <row r="112" spans="1:7" hidden="1" x14ac:dyDescent="0.3">
      <c r="A112" s="1" t="s">
        <v>1278</v>
      </c>
      <c r="B112" s="1">
        <v>711</v>
      </c>
      <c r="C112" t="s">
        <v>1279</v>
      </c>
      <c r="D112" t="s">
        <v>1280</v>
      </c>
      <c r="E112" s="15" t="s">
        <v>448</v>
      </c>
      <c r="F112" s="1" t="s">
        <v>2130</v>
      </c>
      <c r="G112" s="1" t="s">
        <v>2119</v>
      </c>
    </row>
    <row r="113" spans="1:7" hidden="1" x14ac:dyDescent="0.3">
      <c r="A113" s="1" t="s">
        <v>153</v>
      </c>
      <c r="B113" s="1" t="s">
        <v>2135</v>
      </c>
      <c r="C113" s="1" t="s">
        <v>154</v>
      </c>
      <c r="D113" s="1" t="s">
        <v>154</v>
      </c>
      <c r="E113" s="15" t="s">
        <v>448</v>
      </c>
      <c r="F113" s="1" t="s">
        <v>2130</v>
      </c>
      <c r="G113" s="1" t="s">
        <v>2119</v>
      </c>
    </row>
    <row r="114" spans="1:7" hidden="1" x14ac:dyDescent="0.3">
      <c r="A114" s="1" t="s">
        <v>156</v>
      </c>
      <c r="B114" s="1" t="s">
        <v>2135</v>
      </c>
      <c r="C114" s="1" t="s">
        <v>157</v>
      </c>
      <c r="D114" s="1" t="s">
        <v>157</v>
      </c>
      <c r="E114" s="15" t="s">
        <v>448</v>
      </c>
      <c r="F114" s="1" t="s">
        <v>2130</v>
      </c>
      <c r="G114" s="1" t="s">
        <v>2119</v>
      </c>
    </row>
    <row r="115" spans="1:7" hidden="1" x14ac:dyDescent="0.3">
      <c r="A115" s="1" t="s">
        <v>159</v>
      </c>
      <c r="B115" s="1" t="s">
        <v>2135</v>
      </c>
      <c r="C115" s="1" t="s">
        <v>160</v>
      </c>
      <c r="D115" s="1" t="s">
        <v>161</v>
      </c>
      <c r="E115" s="15" t="s">
        <v>448</v>
      </c>
      <c r="F115" s="1" t="s">
        <v>2136</v>
      </c>
      <c r="G115" s="1" t="s">
        <v>2118</v>
      </c>
    </row>
    <row r="116" spans="1:7" hidden="1" x14ac:dyDescent="0.3">
      <c r="A116" s="1" t="s">
        <v>164</v>
      </c>
      <c r="B116" s="1" t="s">
        <v>2137</v>
      </c>
      <c r="C116" s="1" t="s">
        <v>165</v>
      </c>
      <c r="D116" s="1" t="s">
        <v>165</v>
      </c>
      <c r="E116" s="15" t="s">
        <v>448</v>
      </c>
      <c r="F116" s="1" t="s">
        <v>2136</v>
      </c>
      <c r="G116" s="1" t="s">
        <v>2118</v>
      </c>
    </row>
    <row r="117" spans="1:7" hidden="1" x14ac:dyDescent="0.3">
      <c r="A117" s="1" t="s">
        <v>167</v>
      </c>
      <c r="B117" s="1" t="s">
        <v>2137</v>
      </c>
      <c r="C117" s="1" t="s">
        <v>168</v>
      </c>
      <c r="D117" s="1" t="s">
        <v>169</v>
      </c>
      <c r="E117" s="15" t="s">
        <v>448</v>
      </c>
      <c r="F117" s="1" t="s">
        <v>2136</v>
      </c>
      <c r="G117" s="1" t="s">
        <v>2118</v>
      </c>
    </row>
    <row r="118" spans="1:7" hidden="1" x14ac:dyDescent="0.3">
      <c r="A118" s="1" t="s">
        <v>171</v>
      </c>
      <c r="B118" s="1" t="s">
        <v>2137</v>
      </c>
      <c r="C118" s="1" t="s">
        <v>172</v>
      </c>
      <c r="D118" s="1" t="s">
        <v>173</v>
      </c>
      <c r="E118" s="15" t="s">
        <v>448</v>
      </c>
      <c r="F118" s="1" t="s">
        <v>2136</v>
      </c>
      <c r="G118" s="1" t="s">
        <v>2118</v>
      </c>
    </row>
    <row r="119" spans="1:7" hidden="1" x14ac:dyDescent="0.3">
      <c r="A119" s="1" t="s">
        <v>175</v>
      </c>
      <c r="B119" s="1" t="s">
        <v>2137</v>
      </c>
      <c r="C119" s="1" t="s">
        <v>176</v>
      </c>
      <c r="D119" s="1" t="s">
        <v>176</v>
      </c>
      <c r="E119" s="15" t="s">
        <v>448</v>
      </c>
      <c r="F119" s="1" t="s">
        <v>2136</v>
      </c>
      <c r="G119" s="1" t="s">
        <v>2118</v>
      </c>
    </row>
    <row r="120" spans="1:7" hidden="1" x14ac:dyDescent="0.3">
      <c r="A120" s="1" t="s">
        <v>178</v>
      </c>
      <c r="B120" s="1" t="s">
        <v>2137</v>
      </c>
      <c r="C120" s="1" t="s">
        <v>179</v>
      </c>
      <c r="D120" s="1" t="s">
        <v>179</v>
      </c>
      <c r="E120" s="15" t="s">
        <v>448</v>
      </c>
      <c r="F120" s="1" t="s">
        <v>2136</v>
      </c>
      <c r="G120" s="1" t="s">
        <v>2118</v>
      </c>
    </row>
    <row r="121" spans="1:7" hidden="1" x14ac:dyDescent="0.3">
      <c r="A121" s="1" t="s">
        <v>181</v>
      </c>
      <c r="B121" s="1" t="s">
        <v>2137</v>
      </c>
      <c r="C121" s="1" t="s">
        <v>182</v>
      </c>
      <c r="D121" s="1" t="s">
        <v>182</v>
      </c>
      <c r="E121" s="15" t="s">
        <v>448</v>
      </c>
      <c r="F121" s="1" t="s">
        <v>2136</v>
      </c>
      <c r="G121" s="1" t="s">
        <v>2118</v>
      </c>
    </row>
    <row r="122" spans="1:7" hidden="1" x14ac:dyDescent="0.3">
      <c r="A122" s="1" t="s">
        <v>184</v>
      </c>
      <c r="B122" s="1" t="s">
        <v>2137</v>
      </c>
      <c r="C122" s="1" t="s">
        <v>185</v>
      </c>
      <c r="D122" s="1" t="s">
        <v>186</v>
      </c>
      <c r="E122" s="15" t="s">
        <v>448</v>
      </c>
      <c r="F122" s="1" t="s">
        <v>2136</v>
      </c>
      <c r="G122" s="1" t="s">
        <v>2118</v>
      </c>
    </row>
    <row r="123" spans="1:7" hidden="1" x14ac:dyDescent="0.3">
      <c r="A123" s="1" t="s">
        <v>1284</v>
      </c>
      <c r="B123" s="1" t="s">
        <v>2138</v>
      </c>
      <c r="C123" t="s">
        <v>1285</v>
      </c>
      <c r="D123" t="s">
        <v>1286</v>
      </c>
      <c r="E123" s="15" t="s">
        <v>448</v>
      </c>
      <c r="F123" s="1" t="s">
        <v>2136</v>
      </c>
      <c r="G123" s="1" t="s">
        <v>2118</v>
      </c>
    </row>
    <row r="124" spans="1:7" hidden="1" x14ac:dyDescent="0.3">
      <c r="A124" s="51" t="s">
        <v>1287</v>
      </c>
      <c r="B124" s="51" t="s">
        <v>2138</v>
      </c>
      <c r="C124" s="43" t="s">
        <v>1288</v>
      </c>
      <c r="D124" s="43" t="s">
        <v>1289</v>
      </c>
      <c r="E124" s="93" t="s">
        <v>448</v>
      </c>
      <c r="F124" s="51" t="s">
        <v>2136</v>
      </c>
      <c r="G124" s="51" t="s">
        <v>2118</v>
      </c>
    </row>
    <row r="125" spans="1:7" hidden="1" x14ac:dyDescent="0.3">
      <c r="A125" s="51" t="s">
        <v>1290</v>
      </c>
      <c r="B125" s="51" t="s">
        <v>2138</v>
      </c>
      <c r="C125" s="43" t="s">
        <v>1291</v>
      </c>
      <c r="D125" s="43" t="s">
        <v>1292</v>
      </c>
      <c r="E125" s="93" t="s">
        <v>448</v>
      </c>
      <c r="F125" s="51" t="s">
        <v>2136</v>
      </c>
      <c r="G125" s="51" t="s">
        <v>2118</v>
      </c>
    </row>
    <row r="126" spans="1:7" hidden="1" x14ac:dyDescent="0.3">
      <c r="A126" s="1" t="s">
        <v>1296</v>
      </c>
      <c r="B126" s="1">
        <v>809</v>
      </c>
      <c r="C126" t="s">
        <v>1297</v>
      </c>
      <c r="D126" t="s">
        <v>1298</v>
      </c>
      <c r="E126" s="15" t="s">
        <v>448</v>
      </c>
      <c r="F126" s="1" t="s">
        <v>2136</v>
      </c>
      <c r="G126" s="1" t="s">
        <v>2118</v>
      </c>
    </row>
    <row r="127" spans="1:7" hidden="1" x14ac:dyDescent="0.3">
      <c r="A127" s="51" t="s">
        <v>1301</v>
      </c>
      <c r="B127" s="51">
        <v>809</v>
      </c>
      <c r="C127" s="43" t="s">
        <v>1302</v>
      </c>
      <c r="D127" s="94" t="s">
        <v>1303</v>
      </c>
      <c r="E127" s="93" t="s">
        <v>448</v>
      </c>
      <c r="F127" s="51" t="s">
        <v>2136</v>
      </c>
      <c r="G127" s="51" t="s">
        <v>2118</v>
      </c>
    </row>
    <row r="128" spans="1:7" hidden="1" x14ac:dyDescent="0.3">
      <c r="A128" s="51" t="s">
        <v>1304</v>
      </c>
      <c r="B128" s="51">
        <v>809</v>
      </c>
      <c r="C128" s="43" t="s">
        <v>1305</v>
      </c>
      <c r="D128" s="94" t="s">
        <v>1306</v>
      </c>
      <c r="E128" s="93" t="s">
        <v>448</v>
      </c>
      <c r="F128" s="51" t="s">
        <v>2136</v>
      </c>
      <c r="G128" s="51" t="s">
        <v>2118</v>
      </c>
    </row>
    <row r="129" spans="1:7" hidden="1" x14ac:dyDescent="0.3">
      <c r="A129" s="1" t="s">
        <v>1309</v>
      </c>
      <c r="B129" s="1">
        <v>809</v>
      </c>
      <c r="C129" t="s">
        <v>1310</v>
      </c>
      <c r="D129" t="s">
        <v>1311</v>
      </c>
      <c r="E129" s="15" t="s">
        <v>448</v>
      </c>
      <c r="F129" s="1" t="s">
        <v>2136</v>
      </c>
      <c r="G129" s="1" t="s">
        <v>2118</v>
      </c>
    </row>
    <row r="130" spans="1:7" hidden="1" x14ac:dyDescent="0.3">
      <c r="A130" s="1" t="s">
        <v>1314</v>
      </c>
      <c r="B130" s="1">
        <v>809</v>
      </c>
      <c r="C130" t="s">
        <v>1315</v>
      </c>
      <c r="D130" t="s">
        <v>1316</v>
      </c>
      <c r="E130" s="15" t="s">
        <v>448</v>
      </c>
      <c r="F130" s="1" t="s">
        <v>2136</v>
      </c>
      <c r="G130" s="1" t="s">
        <v>2118</v>
      </c>
    </row>
    <row r="131" spans="1:7" hidden="1" x14ac:dyDescent="0.3">
      <c r="A131" s="1" t="s">
        <v>188</v>
      </c>
      <c r="B131" s="1" t="s">
        <v>2137</v>
      </c>
      <c r="C131" s="1" t="s">
        <v>189</v>
      </c>
      <c r="D131" s="1" t="s">
        <v>190</v>
      </c>
      <c r="E131" s="15" t="s">
        <v>448</v>
      </c>
      <c r="F131" s="1" t="s">
        <v>2136</v>
      </c>
      <c r="G131" s="1" t="s">
        <v>2118</v>
      </c>
    </row>
    <row r="132" spans="1:7" hidden="1" x14ac:dyDescent="0.3">
      <c r="A132" s="1" t="s">
        <v>1320</v>
      </c>
      <c r="B132" s="1">
        <v>813</v>
      </c>
      <c r="C132" t="s">
        <v>1297</v>
      </c>
      <c r="D132" t="s">
        <v>1321</v>
      </c>
      <c r="E132" s="15" t="s">
        <v>448</v>
      </c>
      <c r="F132" s="1" t="s">
        <v>2130</v>
      </c>
      <c r="G132" s="1" t="s">
        <v>2119</v>
      </c>
    </row>
    <row r="133" spans="1:7" hidden="1" x14ac:dyDescent="0.3">
      <c r="A133" s="1" t="s">
        <v>1324</v>
      </c>
      <c r="B133" s="1">
        <v>813</v>
      </c>
      <c r="C133" t="s">
        <v>1325</v>
      </c>
      <c r="D133" t="s">
        <v>1326</v>
      </c>
      <c r="E133" s="15" t="s">
        <v>448</v>
      </c>
      <c r="F133" s="1" t="s">
        <v>2130</v>
      </c>
      <c r="G133" s="1" t="s">
        <v>2119</v>
      </c>
    </row>
    <row r="134" spans="1:7" hidden="1" x14ac:dyDescent="0.3">
      <c r="A134" s="1" t="s">
        <v>1329</v>
      </c>
      <c r="B134" s="1">
        <v>813</v>
      </c>
      <c r="C134" t="s">
        <v>1285</v>
      </c>
      <c r="D134" t="s">
        <v>1330</v>
      </c>
      <c r="E134" s="15" t="s">
        <v>448</v>
      </c>
      <c r="F134" s="1" t="s">
        <v>2130</v>
      </c>
      <c r="G134" s="1" t="s">
        <v>2119</v>
      </c>
    </row>
    <row r="135" spans="1:7" hidden="1" x14ac:dyDescent="0.3">
      <c r="A135" s="1" t="s">
        <v>1333</v>
      </c>
      <c r="B135" s="1">
        <v>813</v>
      </c>
      <c r="C135" t="s">
        <v>1334</v>
      </c>
      <c r="D135" t="s">
        <v>1335</v>
      </c>
      <c r="E135" s="15" t="s">
        <v>448</v>
      </c>
      <c r="F135" s="1" t="s">
        <v>2130</v>
      </c>
      <c r="G135" s="1" t="s">
        <v>2119</v>
      </c>
    </row>
    <row r="136" spans="1:7" hidden="1" x14ac:dyDescent="0.3">
      <c r="A136" s="1" t="s">
        <v>200</v>
      </c>
      <c r="B136" s="1" t="s">
        <v>2139</v>
      </c>
      <c r="C136" s="1" t="s">
        <v>201</v>
      </c>
      <c r="D136" s="1" t="s">
        <v>201</v>
      </c>
      <c r="E136" s="15" t="s">
        <v>448</v>
      </c>
      <c r="F136" s="1" t="s">
        <v>2136</v>
      </c>
      <c r="G136" s="1" t="s">
        <v>2118</v>
      </c>
    </row>
    <row r="137" spans="1:7" hidden="1" x14ac:dyDescent="0.3">
      <c r="A137" s="1" t="s">
        <v>203</v>
      </c>
      <c r="B137" s="1" t="s">
        <v>2139</v>
      </c>
      <c r="C137" s="1" t="s">
        <v>204</v>
      </c>
      <c r="D137" s="1" t="s">
        <v>204</v>
      </c>
      <c r="E137" s="15" t="s">
        <v>448</v>
      </c>
      <c r="F137" s="1" t="s">
        <v>2136</v>
      </c>
      <c r="G137" s="1" t="s">
        <v>2118</v>
      </c>
    </row>
    <row r="138" spans="1:7" hidden="1" x14ac:dyDescent="0.3">
      <c r="A138" s="1" t="s">
        <v>206</v>
      </c>
      <c r="B138" s="1" t="s">
        <v>2139</v>
      </c>
      <c r="C138" s="1" t="s">
        <v>207</v>
      </c>
      <c r="D138" s="1" t="s">
        <v>208</v>
      </c>
      <c r="E138" s="15" t="s">
        <v>448</v>
      </c>
      <c r="F138" s="1" t="s">
        <v>2136</v>
      </c>
      <c r="G138" s="1" t="s">
        <v>2118</v>
      </c>
    </row>
    <row r="139" spans="1:7" hidden="1" x14ac:dyDescent="0.3">
      <c r="A139" s="1" t="s">
        <v>210</v>
      </c>
      <c r="B139" s="1" t="s">
        <v>2139</v>
      </c>
      <c r="C139" s="1" t="s">
        <v>211</v>
      </c>
      <c r="D139" s="1" t="s">
        <v>211</v>
      </c>
      <c r="E139" s="15" t="s">
        <v>448</v>
      </c>
      <c r="F139" s="1" t="s">
        <v>2136</v>
      </c>
      <c r="G139" s="1" t="s">
        <v>2119</v>
      </c>
    </row>
    <row r="140" spans="1:7" hidden="1" x14ac:dyDescent="0.3">
      <c r="A140" s="1" t="s">
        <v>213</v>
      </c>
      <c r="B140" s="1" t="s">
        <v>2139</v>
      </c>
      <c r="C140" s="1" t="s">
        <v>214</v>
      </c>
      <c r="D140" s="1" t="s">
        <v>214</v>
      </c>
      <c r="E140" s="15" t="s">
        <v>448</v>
      </c>
      <c r="F140" s="1" t="s">
        <v>2136</v>
      </c>
      <c r="G140" s="1" t="s">
        <v>2118</v>
      </c>
    </row>
    <row r="141" spans="1:7" hidden="1" x14ac:dyDescent="0.3">
      <c r="A141" s="1" t="s">
        <v>216</v>
      </c>
      <c r="B141" s="1" t="s">
        <v>2139</v>
      </c>
      <c r="C141" s="1" t="s">
        <v>217</v>
      </c>
      <c r="D141" s="1" t="s">
        <v>217</v>
      </c>
      <c r="E141" s="15" t="s">
        <v>448</v>
      </c>
      <c r="F141" s="1" t="s">
        <v>2136</v>
      </c>
      <c r="G141" s="1" t="s">
        <v>2118</v>
      </c>
    </row>
    <row r="142" spans="1:7" hidden="1" x14ac:dyDescent="0.3">
      <c r="A142" s="1" t="s">
        <v>219</v>
      </c>
      <c r="B142" s="1" t="s">
        <v>2139</v>
      </c>
      <c r="C142" s="1" t="s">
        <v>220</v>
      </c>
      <c r="D142" s="1" t="s">
        <v>221</v>
      </c>
      <c r="E142" s="15" t="s">
        <v>448</v>
      </c>
      <c r="F142" s="1" t="s">
        <v>2136</v>
      </c>
      <c r="G142" s="1" t="s">
        <v>2118</v>
      </c>
    </row>
    <row r="143" spans="1:7" hidden="1" x14ac:dyDescent="0.3">
      <c r="A143" s="1" t="s">
        <v>223</v>
      </c>
      <c r="B143" s="1" t="s">
        <v>2139</v>
      </c>
      <c r="C143" s="1" t="s">
        <v>224</v>
      </c>
      <c r="D143" s="1" t="s">
        <v>224</v>
      </c>
      <c r="E143" s="15" t="s">
        <v>448</v>
      </c>
      <c r="F143" s="1" t="s">
        <v>2136</v>
      </c>
      <c r="G143" s="1" t="s">
        <v>2118</v>
      </c>
    </row>
    <row r="144" spans="1:7" hidden="1" x14ac:dyDescent="0.3">
      <c r="A144" s="1" t="s">
        <v>226</v>
      </c>
      <c r="B144" s="1" t="s">
        <v>2139</v>
      </c>
      <c r="C144" s="1" t="s">
        <v>227</v>
      </c>
      <c r="D144" s="1" t="s">
        <v>228</v>
      </c>
      <c r="E144" s="15" t="s">
        <v>448</v>
      </c>
      <c r="F144" s="1" t="s">
        <v>2136</v>
      </c>
      <c r="G144" s="1" t="s">
        <v>2118</v>
      </c>
    </row>
    <row r="145" spans="1:7" hidden="1" x14ac:dyDescent="0.3">
      <c r="A145" s="1" t="s">
        <v>230</v>
      </c>
      <c r="B145" s="1" t="s">
        <v>2139</v>
      </c>
      <c r="C145" s="1" t="s">
        <v>231</v>
      </c>
      <c r="D145" s="1" t="s">
        <v>232</v>
      </c>
      <c r="E145" s="15" t="s">
        <v>448</v>
      </c>
      <c r="F145" s="1" t="s">
        <v>2136</v>
      </c>
      <c r="G145" s="1" t="s">
        <v>2118</v>
      </c>
    </row>
    <row r="146" spans="1:7" hidden="1" x14ac:dyDescent="0.3">
      <c r="A146" s="1" t="s">
        <v>235</v>
      </c>
      <c r="B146" s="1" t="s">
        <v>2140</v>
      </c>
      <c r="C146" s="1" t="s">
        <v>236</v>
      </c>
      <c r="D146" s="1" t="s">
        <v>236</v>
      </c>
      <c r="E146" s="15" t="s">
        <v>448</v>
      </c>
      <c r="F146" s="1" t="s">
        <v>2136</v>
      </c>
      <c r="G146" s="1" t="s">
        <v>2118</v>
      </c>
    </row>
    <row r="147" spans="1:7" hidden="1" x14ac:dyDescent="0.3">
      <c r="A147" s="1" t="s">
        <v>238</v>
      </c>
      <c r="B147" s="1" t="s">
        <v>2140</v>
      </c>
      <c r="C147" s="1" t="s">
        <v>239</v>
      </c>
      <c r="D147" s="1" t="s">
        <v>239</v>
      </c>
      <c r="E147" s="15" t="s">
        <v>448</v>
      </c>
      <c r="F147" s="1" t="s">
        <v>2136</v>
      </c>
      <c r="G147" s="1" t="s">
        <v>2118</v>
      </c>
    </row>
    <row r="148" spans="1:7" hidden="1" x14ac:dyDescent="0.3">
      <c r="A148" s="1" t="s">
        <v>241</v>
      </c>
      <c r="B148" s="1" t="s">
        <v>2140</v>
      </c>
      <c r="C148" s="1" t="s">
        <v>242</v>
      </c>
      <c r="D148" s="1" t="s">
        <v>242</v>
      </c>
      <c r="E148" s="15" t="s">
        <v>448</v>
      </c>
      <c r="F148" s="1" t="s">
        <v>2136</v>
      </c>
      <c r="G148" s="1" t="s">
        <v>2118</v>
      </c>
    </row>
    <row r="149" spans="1:7" hidden="1" x14ac:dyDescent="0.3">
      <c r="A149" s="1" t="s">
        <v>244</v>
      </c>
      <c r="B149" s="1" t="s">
        <v>2140</v>
      </c>
      <c r="C149" s="1" t="s">
        <v>245</v>
      </c>
      <c r="D149" s="1" t="s">
        <v>245</v>
      </c>
      <c r="E149" s="15" t="s">
        <v>448</v>
      </c>
      <c r="F149" s="1" t="s">
        <v>2136</v>
      </c>
      <c r="G149" s="1" t="s">
        <v>2118</v>
      </c>
    </row>
    <row r="150" spans="1:7" hidden="1" x14ac:dyDescent="0.3">
      <c r="A150" s="1" t="s">
        <v>247</v>
      </c>
      <c r="B150" s="1" t="s">
        <v>2140</v>
      </c>
      <c r="C150" s="1" t="s">
        <v>248</v>
      </c>
      <c r="D150" s="1" t="s">
        <v>249</v>
      </c>
      <c r="E150" s="15" t="s">
        <v>448</v>
      </c>
      <c r="F150" s="1" t="s">
        <v>2136</v>
      </c>
      <c r="G150" s="1" t="s">
        <v>2118</v>
      </c>
    </row>
    <row r="151" spans="1:7" hidden="1" x14ac:dyDescent="0.3">
      <c r="A151" s="1" t="s">
        <v>251</v>
      </c>
      <c r="B151" s="1" t="s">
        <v>2140</v>
      </c>
      <c r="C151" s="1" t="s">
        <v>252</v>
      </c>
      <c r="D151" s="1" t="s">
        <v>252</v>
      </c>
      <c r="E151" s="15" t="s">
        <v>448</v>
      </c>
      <c r="F151" s="1" t="s">
        <v>2136</v>
      </c>
      <c r="G151" s="1" t="s">
        <v>2119</v>
      </c>
    </row>
    <row r="152" spans="1:7" hidden="1" x14ac:dyDescent="0.3">
      <c r="A152" s="1" t="s">
        <v>254</v>
      </c>
      <c r="B152" s="1" t="s">
        <v>2140</v>
      </c>
      <c r="C152" s="1" t="s">
        <v>255</v>
      </c>
      <c r="D152" s="1" t="s">
        <v>255</v>
      </c>
      <c r="E152" s="15" t="s">
        <v>448</v>
      </c>
      <c r="F152" s="1" t="s">
        <v>2136</v>
      </c>
      <c r="G152" s="1" t="s">
        <v>2118</v>
      </c>
    </row>
    <row r="153" spans="1:7" hidden="1" x14ac:dyDescent="0.3">
      <c r="A153" s="1" t="s">
        <v>257</v>
      </c>
      <c r="B153" s="1" t="s">
        <v>2140</v>
      </c>
      <c r="C153" s="1" t="s">
        <v>258</v>
      </c>
      <c r="D153" s="1" t="s">
        <v>259</v>
      </c>
      <c r="E153" s="15" t="s">
        <v>448</v>
      </c>
      <c r="F153" s="1" t="s">
        <v>2136</v>
      </c>
      <c r="G153" s="1" t="s">
        <v>2118</v>
      </c>
    </row>
    <row r="154" spans="1:7" hidden="1" x14ac:dyDescent="0.3">
      <c r="A154" s="1" t="s">
        <v>262</v>
      </c>
      <c r="B154" s="1" t="s">
        <v>2141</v>
      </c>
      <c r="C154" s="1" t="s">
        <v>263</v>
      </c>
      <c r="D154" s="1" t="s">
        <v>263</v>
      </c>
      <c r="E154" s="15" t="s">
        <v>448</v>
      </c>
      <c r="F154" s="1" t="s">
        <v>2130</v>
      </c>
      <c r="G154" s="1" t="s">
        <v>2119</v>
      </c>
    </row>
    <row r="155" spans="1:7" hidden="1" x14ac:dyDescent="0.3">
      <c r="A155" s="1" t="s">
        <v>1344</v>
      </c>
      <c r="B155" s="1">
        <v>1102</v>
      </c>
      <c r="C155" t="s">
        <v>1345</v>
      </c>
      <c r="D155" t="s">
        <v>1346</v>
      </c>
      <c r="E155" s="15" t="s">
        <v>448</v>
      </c>
      <c r="F155" s="1" t="s">
        <v>2130</v>
      </c>
      <c r="G155" s="1" t="s">
        <v>2119</v>
      </c>
    </row>
    <row r="156" spans="1:7" hidden="1" x14ac:dyDescent="0.3">
      <c r="A156" s="1" t="s">
        <v>1349</v>
      </c>
      <c r="B156" s="1">
        <v>1102</v>
      </c>
      <c r="C156" t="s">
        <v>1221</v>
      </c>
      <c r="D156" t="s">
        <v>1350</v>
      </c>
      <c r="E156" s="15" t="s">
        <v>448</v>
      </c>
      <c r="F156" s="1" t="s">
        <v>2130</v>
      </c>
      <c r="G156" s="1" t="s">
        <v>2119</v>
      </c>
    </row>
    <row r="157" spans="1:7" hidden="1" x14ac:dyDescent="0.3">
      <c r="A157" s="1" t="s">
        <v>1354</v>
      </c>
      <c r="B157" s="1">
        <v>1103</v>
      </c>
      <c r="C157" t="s">
        <v>1355</v>
      </c>
      <c r="D157" t="s">
        <v>1356</v>
      </c>
      <c r="E157" s="16" t="s">
        <v>448</v>
      </c>
      <c r="F157" s="1" t="s">
        <v>2130</v>
      </c>
      <c r="G157" s="1" t="s">
        <v>2119</v>
      </c>
    </row>
    <row r="158" spans="1:7" hidden="1" x14ac:dyDescent="0.3">
      <c r="A158" s="1" t="s">
        <v>1359</v>
      </c>
      <c r="B158" s="1">
        <v>1103</v>
      </c>
      <c r="C158" t="s">
        <v>1360</v>
      </c>
      <c r="D158" t="s">
        <v>1361</v>
      </c>
      <c r="E158" s="16" t="s">
        <v>448</v>
      </c>
      <c r="F158" s="1" t="s">
        <v>2130</v>
      </c>
      <c r="G158" s="1" t="s">
        <v>2119</v>
      </c>
    </row>
    <row r="159" spans="1:7" hidden="1" x14ac:dyDescent="0.3">
      <c r="A159" s="1" t="s">
        <v>1364</v>
      </c>
      <c r="B159" s="1">
        <v>1103</v>
      </c>
      <c r="C159" t="s">
        <v>1365</v>
      </c>
      <c r="D159" t="s">
        <v>1366</v>
      </c>
      <c r="E159" s="16" t="s">
        <v>448</v>
      </c>
      <c r="F159" s="1" t="s">
        <v>2130</v>
      </c>
      <c r="G159" s="1" t="s">
        <v>2119</v>
      </c>
    </row>
    <row r="160" spans="1:7" hidden="1" x14ac:dyDescent="0.3">
      <c r="A160" s="1" t="s">
        <v>1369</v>
      </c>
      <c r="B160" s="1">
        <v>1103</v>
      </c>
      <c r="C160" t="s">
        <v>1370</v>
      </c>
      <c r="D160" t="s">
        <v>1371</v>
      </c>
      <c r="E160" s="15" t="s">
        <v>448</v>
      </c>
      <c r="F160" s="1" t="s">
        <v>2130</v>
      </c>
      <c r="G160" s="1" t="s">
        <v>2119</v>
      </c>
    </row>
    <row r="161" spans="1:7" hidden="1" x14ac:dyDescent="0.3">
      <c r="A161" s="1" t="s">
        <v>1375</v>
      </c>
      <c r="B161" s="1">
        <v>1104</v>
      </c>
      <c r="C161" t="s">
        <v>1376</v>
      </c>
      <c r="D161" t="s">
        <v>1377</v>
      </c>
      <c r="E161" s="15" t="s">
        <v>448</v>
      </c>
      <c r="F161" s="1" t="s">
        <v>2130</v>
      </c>
      <c r="G161" s="1" t="s">
        <v>2119</v>
      </c>
    </row>
    <row r="162" spans="1:7" hidden="1" x14ac:dyDescent="0.3">
      <c r="A162" s="1" t="s">
        <v>1380</v>
      </c>
      <c r="B162" s="1">
        <v>1104</v>
      </c>
      <c r="C162" t="s">
        <v>1365</v>
      </c>
      <c r="D162" t="s">
        <v>1381</v>
      </c>
      <c r="E162" s="15" t="s">
        <v>448</v>
      </c>
      <c r="F162" s="1" t="s">
        <v>2130</v>
      </c>
      <c r="G162" s="1" t="s">
        <v>2119</v>
      </c>
    </row>
    <row r="163" spans="1:7" hidden="1" x14ac:dyDescent="0.3">
      <c r="A163" s="1" t="s">
        <v>1384</v>
      </c>
      <c r="B163" s="1">
        <v>1104</v>
      </c>
      <c r="C163" t="s">
        <v>1376</v>
      </c>
      <c r="D163" t="s">
        <v>1385</v>
      </c>
      <c r="E163" s="15" t="s">
        <v>448</v>
      </c>
      <c r="F163" s="1" t="s">
        <v>2130</v>
      </c>
      <c r="G163" s="1" t="s">
        <v>2119</v>
      </c>
    </row>
    <row r="164" spans="1:7" hidden="1" x14ac:dyDescent="0.3">
      <c r="A164" s="1" t="s">
        <v>1388</v>
      </c>
      <c r="B164" s="1">
        <v>1104</v>
      </c>
      <c r="C164" t="s">
        <v>1360</v>
      </c>
      <c r="D164" t="s">
        <v>1389</v>
      </c>
      <c r="E164" s="15" t="s">
        <v>448</v>
      </c>
      <c r="F164" s="1" t="s">
        <v>2130</v>
      </c>
      <c r="G164" s="1" t="s">
        <v>2119</v>
      </c>
    </row>
    <row r="165" spans="1:7" hidden="1" x14ac:dyDescent="0.3">
      <c r="A165" s="1" t="s">
        <v>1392</v>
      </c>
      <c r="B165" s="1">
        <v>1104</v>
      </c>
      <c r="C165" t="s">
        <v>1365</v>
      </c>
      <c r="D165" t="s">
        <v>1393</v>
      </c>
      <c r="E165" s="15" t="s">
        <v>448</v>
      </c>
      <c r="F165" s="1" t="s">
        <v>2130</v>
      </c>
      <c r="G165" s="1" t="s">
        <v>2119</v>
      </c>
    </row>
    <row r="166" spans="1:7" hidden="1" x14ac:dyDescent="0.3">
      <c r="A166" s="1" t="s">
        <v>1396</v>
      </c>
      <c r="B166" s="1">
        <v>1104</v>
      </c>
      <c r="C166" t="s">
        <v>1397</v>
      </c>
      <c r="D166" t="s">
        <v>1398</v>
      </c>
      <c r="E166" s="15" t="s">
        <v>448</v>
      </c>
      <c r="F166" s="1" t="s">
        <v>2130</v>
      </c>
      <c r="G166" s="1" t="s">
        <v>2119</v>
      </c>
    </row>
    <row r="167" spans="1:7" hidden="1" x14ac:dyDescent="0.3">
      <c r="A167" s="1" t="s">
        <v>265</v>
      </c>
      <c r="B167" s="1" t="s">
        <v>2141</v>
      </c>
      <c r="C167" t="s">
        <v>266</v>
      </c>
      <c r="D167" t="s">
        <v>266</v>
      </c>
      <c r="E167" s="16" t="s">
        <v>448</v>
      </c>
      <c r="F167" s="1" t="s">
        <v>2130</v>
      </c>
      <c r="G167" s="1" t="s">
        <v>2119</v>
      </c>
    </row>
    <row r="168" spans="1:7" hidden="1" x14ac:dyDescent="0.3">
      <c r="A168" s="1" t="s">
        <v>268</v>
      </c>
      <c r="B168" s="1" t="s">
        <v>2141</v>
      </c>
      <c r="C168" s="1" t="s">
        <v>269</v>
      </c>
      <c r="D168" s="1" t="s">
        <v>270</v>
      </c>
      <c r="E168" s="15" t="s">
        <v>448</v>
      </c>
      <c r="F168" s="1" t="s">
        <v>2130</v>
      </c>
      <c r="G168" s="1" t="s">
        <v>2119</v>
      </c>
    </row>
    <row r="169" spans="1:7" hidden="1" x14ac:dyDescent="0.3">
      <c r="A169" s="1" t="s">
        <v>1402</v>
      </c>
      <c r="B169" s="1">
        <v>1107</v>
      </c>
      <c r="C169" s="1" t="s">
        <v>1403</v>
      </c>
      <c r="D169" s="1" t="s">
        <v>1404</v>
      </c>
      <c r="E169" s="15" t="s">
        <v>448</v>
      </c>
      <c r="F169" s="1" t="s">
        <v>2130</v>
      </c>
      <c r="G169" s="1" t="s">
        <v>2119</v>
      </c>
    </row>
    <row r="170" spans="1:7" hidden="1" x14ac:dyDescent="0.3">
      <c r="A170" s="1" t="s">
        <v>1407</v>
      </c>
      <c r="B170" s="1">
        <v>1107</v>
      </c>
      <c r="C170" s="1" t="s">
        <v>1408</v>
      </c>
      <c r="D170" s="1" t="s">
        <v>1409</v>
      </c>
      <c r="E170" s="15" t="s">
        <v>448</v>
      </c>
      <c r="F170" s="1" t="s">
        <v>2130</v>
      </c>
      <c r="G170" s="1" t="s">
        <v>2119</v>
      </c>
    </row>
    <row r="171" spans="1:7" hidden="1" x14ac:dyDescent="0.3">
      <c r="A171" s="1" t="s">
        <v>1413</v>
      </c>
      <c r="B171" s="1">
        <v>1108</v>
      </c>
      <c r="C171" t="s">
        <v>1414</v>
      </c>
      <c r="D171" t="s">
        <v>1415</v>
      </c>
      <c r="E171" s="15" t="s">
        <v>448</v>
      </c>
      <c r="F171" s="1" t="s">
        <v>2130</v>
      </c>
      <c r="G171" s="1" t="s">
        <v>2119</v>
      </c>
    </row>
    <row r="172" spans="1:7" hidden="1" x14ac:dyDescent="0.3">
      <c r="A172" s="1" t="s">
        <v>1418</v>
      </c>
      <c r="B172">
        <v>1108</v>
      </c>
      <c r="C172" t="s">
        <v>1419</v>
      </c>
      <c r="D172" t="s">
        <v>1420</v>
      </c>
      <c r="E172" s="15" t="s">
        <v>448</v>
      </c>
      <c r="F172" s="1" t="s">
        <v>2130</v>
      </c>
      <c r="G172" s="1" t="s">
        <v>2119</v>
      </c>
    </row>
    <row r="173" spans="1:7" hidden="1" x14ac:dyDescent="0.3">
      <c r="A173" s="1" t="s">
        <v>1423</v>
      </c>
      <c r="B173">
        <v>1108</v>
      </c>
      <c r="C173" t="s">
        <v>1424</v>
      </c>
      <c r="D173" t="s">
        <v>1425</v>
      </c>
      <c r="E173" s="15" t="s">
        <v>448</v>
      </c>
      <c r="F173" s="1" t="s">
        <v>2130</v>
      </c>
      <c r="G173" s="1" t="s">
        <v>2119</v>
      </c>
    </row>
    <row r="174" spans="1:7" hidden="1" x14ac:dyDescent="0.3">
      <c r="A174" s="1" t="s">
        <v>1428</v>
      </c>
      <c r="B174">
        <v>1108</v>
      </c>
      <c r="C174" t="s">
        <v>1429</v>
      </c>
      <c r="D174" t="s">
        <v>1430</v>
      </c>
      <c r="E174" s="15" t="s">
        <v>448</v>
      </c>
      <c r="F174" s="1" t="s">
        <v>2130</v>
      </c>
      <c r="G174" s="1" t="s">
        <v>2119</v>
      </c>
    </row>
    <row r="175" spans="1:7" hidden="1" x14ac:dyDescent="0.3">
      <c r="A175" s="1" t="s">
        <v>272</v>
      </c>
      <c r="B175" s="1" t="s">
        <v>2141</v>
      </c>
      <c r="C175" s="1" t="s">
        <v>273</v>
      </c>
      <c r="D175" s="1" t="s">
        <v>273</v>
      </c>
      <c r="E175" s="15" t="s">
        <v>448</v>
      </c>
      <c r="F175" s="1" t="s">
        <v>2130</v>
      </c>
      <c r="G175" s="1" t="s">
        <v>2119</v>
      </c>
    </row>
    <row r="176" spans="1:7" hidden="1" x14ac:dyDescent="0.3">
      <c r="A176" s="1" t="s">
        <v>276</v>
      </c>
      <c r="B176" s="1" t="s">
        <v>2142</v>
      </c>
      <c r="C176" s="1" t="s">
        <v>277</v>
      </c>
      <c r="D176" s="1" t="s">
        <v>277</v>
      </c>
      <c r="E176" s="15" t="s">
        <v>448</v>
      </c>
      <c r="F176" s="1" t="s">
        <v>2136</v>
      </c>
      <c r="G176" s="1" t="s">
        <v>2118</v>
      </c>
    </row>
    <row r="177" spans="1:9" hidden="1" x14ac:dyDescent="0.3">
      <c r="A177" s="1" t="s">
        <v>279</v>
      </c>
      <c r="B177" s="1" t="s">
        <v>2142</v>
      </c>
      <c r="C177" s="1" t="s">
        <v>280</v>
      </c>
      <c r="D177" s="1" t="s">
        <v>281</v>
      </c>
      <c r="E177" s="15" t="s">
        <v>448</v>
      </c>
      <c r="F177" s="1" t="s">
        <v>2136</v>
      </c>
      <c r="G177" s="1" t="s">
        <v>2118</v>
      </c>
    </row>
    <row r="178" spans="1:9" hidden="1" x14ac:dyDescent="0.3">
      <c r="A178" s="1" t="s">
        <v>283</v>
      </c>
      <c r="B178" s="1" t="s">
        <v>2142</v>
      </c>
      <c r="C178" s="1" t="s">
        <v>284</v>
      </c>
      <c r="D178" s="1" t="s">
        <v>284</v>
      </c>
      <c r="E178" s="15" t="s">
        <v>448</v>
      </c>
      <c r="F178" s="1" t="s">
        <v>2130</v>
      </c>
      <c r="G178" s="1" t="s">
        <v>2119</v>
      </c>
    </row>
    <row r="179" spans="1:9" hidden="1" x14ac:dyDescent="0.3">
      <c r="A179" s="1" t="s">
        <v>286</v>
      </c>
      <c r="B179" s="1" t="s">
        <v>2142</v>
      </c>
      <c r="C179" s="1" t="s">
        <v>287</v>
      </c>
      <c r="D179" s="1" t="s">
        <v>287</v>
      </c>
      <c r="E179" s="15" t="s">
        <v>448</v>
      </c>
      <c r="F179" s="1" t="s">
        <v>2136</v>
      </c>
      <c r="G179" s="1" t="s">
        <v>2118</v>
      </c>
    </row>
    <row r="180" spans="1:9" hidden="1" x14ac:dyDescent="0.3">
      <c r="A180" s="1" t="s">
        <v>289</v>
      </c>
      <c r="B180" s="1" t="s">
        <v>2142</v>
      </c>
      <c r="C180" s="1" t="s">
        <v>290</v>
      </c>
      <c r="D180" s="1" t="s">
        <v>290</v>
      </c>
      <c r="E180" s="15" t="s">
        <v>448</v>
      </c>
      <c r="F180" s="1" t="s">
        <v>2136</v>
      </c>
      <c r="G180" s="1" t="s">
        <v>2118</v>
      </c>
    </row>
    <row r="181" spans="1:9" hidden="1" x14ac:dyDescent="0.3">
      <c r="A181" s="1" t="s">
        <v>292</v>
      </c>
      <c r="B181" s="1" t="s">
        <v>2142</v>
      </c>
      <c r="C181" s="1" t="s">
        <v>293</v>
      </c>
      <c r="D181" s="1" t="s">
        <v>293</v>
      </c>
      <c r="E181" s="15" t="s">
        <v>448</v>
      </c>
      <c r="F181" s="1" t="s">
        <v>2136</v>
      </c>
      <c r="G181" s="1" t="s">
        <v>2118</v>
      </c>
    </row>
    <row r="182" spans="1:9" hidden="1" x14ac:dyDescent="0.3">
      <c r="A182" s="1" t="s">
        <v>1439</v>
      </c>
      <c r="B182" s="1">
        <v>1207</v>
      </c>
      <c r="C182" t="s">
        <v>1440</v>
      </c>
      <c r="D182" t="s">
        <v>1441</v>
      </c>
      <c r="E182" s="15" t="s">
        <v>448</v>
      </c>
      <c r="F182" s="1" t="s">
        <v>2136</v>
      </c>
      <c r="G182" s="1" t="s">
        <v>2119</v>
      </c>
    </row>
    <row r="183" spans="1:9" hidden="1" x14ac:dyDescent="0.3">
      <c r="A183" s="51" t="s">
        <v>1444</v>
      </c>
      <c r="B183" s="51">
        <v>1207</v>
      </c>
      <c r="C183" s="43" t="s">
        <v>1445</v>
      </c>
      <c r="D183" s="51" t="s">
        <v>1446</v>
      </c>
      <c r="E183" s="93" t="s">
        <v>448</v>
      </c>
      <c r="F183" s="51" t="s">
        <v>2136</v>
      </c>
      <c r="G183" s="51" t="s">
        <v>2118</v>
      </c>
    </row>
    <row r="184" spans="1:9" hidden="1" x14ac:dyDescent="0.3">
      <c r="A184" s="1" t="s">
        <v>1451</v>
      </c>
      <c r="B184" s="1">
        <v>1207</v>
      </c>
      <c r="C184" t="s">
        <v>1452</v>
      </c>
      <c r="D184" t="s">
        <v>1453</v>
      </c>
      <c r="E184" s="15" t="s">
        <v>448</v>
      </c>
      <c r="F184" s="1" t="s">
        <v>2136</v>
      </c>
      <c r="G184" s="1" t="s">
        <v>2118</v>
      </c>
    </row>
    <row r="185" spans="1:9" hidden="1" x14ac:dyDescent="0.3">
      <c r="A185" s="1" t="s">
        <v>1456</v>
      </c>
      <c r="B185" s="1">
        <v>1207</v>
      </c>
      <c r="C185" t="s">
        <v>1457</v>
      </c>
      <c r="D185" t="s">
        <v>1458</v>
      </c>
      <c r="E185" s="15" t="s">
        <v>448</v>
      </c>
      <c r="F185" s="1" t="s">
        <v>2136</v>
      </c>
      <c r="G185" s="1" t="s">
        <v>2118</v>
      </c>
    </row>
    <row r="186" spans="1:9" hidden="1" x14ac:dyDescent="0.3">
      <c r="A186" s="1" t="s">
        <v>1461</v>
      </c>
      <c r="B186" s="1">
        <v>1207</v>
      </c>
      <c r="C186" t="s">
        <v>1462</v>
      </c>
      <c r="D186" t="s">
        <v>1463</v>
      </c>
      <c r="E186" s="15" t="s">
        <v>448</v>
      </c>
      <c r="F186" s="1" t="s">
        <v>2136</v>
      </c>
      <c r="G186" s="1" t="s">
        <v>2118</v>
      </c>
    </row>
    <row r="187" spans="1:9" hidden="1" x14ac:dyDescent="0.3">
      <c r="A187" s="1" t="s">
        <v>1466</v>
      </c>
      <c r="B187" s="1">
        <v>1207</v>
      </c>
      <c r="C187" t="s">
        <v>1467</v>
      </c>
      <c r="D187" t="s">
        <v>1468</v>
      </c>
      <c r="E187" s="15" t="s">
        <v>448</v>
      </c>
      <c r="F187" s="1" t="s">
        <v>2136</v>
      </c>
      <c r="G187" s="1" t="s">
        <v>2118</v>
      </c>
    </row>
    <row r="188" spans="1:9" hidden="1" x14ac:dyDescent="0.3">
      <c r="A188" s="1" t="s">
        <v>295</v>
      </c>
      <c r="B188" s="1" t="s">
        <v>2142</v>
      </c>
      <c r="C188" s="1" t="s">
        <v>296</v>
      </c>
      <c r="D188" s="1" t="s">
        <v>297</v>
      </c>
      <c r="E188" s="15" t="s">
        <v>448</v>
      </c>
      <c r="F188" s="1" t="s">
        <v>2130</v>
      </c>
      <c r="G188" s="1" t="s">
        <v>2119</v>
      </c>
    </row>
    <row r="189" spans="1:9" hidden="1" x14ac:dyDescent="0.3">
      <c r="A189" s="1" t="s">
        <v>299</v>
      </c>
      <c r="B189" s="1" t="s">
        <v>2142</v>
      </c>
      <c r="C189" s="1" t="s">
        <v>300</v>
      </c>
      <c r="D189" s="1" t="s">
        <v>300</v>
      </c>
      <c r="E189" s="15" t="s">
        <v>448</v>
      </c>
      <c r="F189" s="1" t="s">
        <v>2136</v>
      </c>
      <c r="G189" s="1" t="s">
        <v>2118</v>
      </c>
    </row>
    <row r="190" spans="1:9" hidden="1" x14ac:dyDescent="0.3">
      <c r="A190" s="1" t="s">
        <v>1472</v>
      </c>
      <c r="B190" s="1">
        <v>1212</v>
      </c>
      <c r="C190" t="s">
        <v>1473</v>
      </c>
      <c r="D190" t="s">
        <v>1474</v>
      </c>
      <c r="E190" s="15" t="s">
        <v>448</v>
      </c>
      <c r="F190" s="1" t="s">
        <v>2136</v>
      </c>
      <c r="G190" s="1" t="s">
        <v>2118</v>
      </c>
    </row>
    <row r="191" spans="1:9" hidden="1" x14ac:dyDescent="0.3">
      <c r="A191" s="1" t="s">
        <v>1477</v>
      </c>
      <c r="B191" s="1">
        <v>1212</v>
      </c>
      <c r="C191" t="s">
        <v>1202</v>
      </c>
      <c r="D191" t="s">
        <v>1478</v>
      </c>
      <c r="E191" s="15" t="s">
        <v>448</v>
      </c>
      <c r="F191" s="1" t="s">
        <v>2136</v>
      </c>
      <c r="G191" s="1" t="s">
        <v>2118</v>
      </c>
      <c r="I191" s="104" t="s">
        <v>2143</v>
      </c>
    </row>
    <row r="192" spans="1:9" hidden="1" x14ac:dyDescent="0.3">
      <c r="A192" s="1" t="s">
        <v>302</v>
      </c>
      <c r="B192" s="1" t="s">
        <v>2142</v>
      </c>
      <c r="C192" t="s">
        <v>303</v>
      </c>
      <c r="D192" t="s">
        <v>304</v>
      </c>
      <c r="E192" s="15" t="s">
        <v>448</v>
      </c>
      <c r="F192" s="1" t="s">
        <v>2136</v>
      </c>
      <c r="G192" s="1" t="s">
        <v>2118</v>
      </c>
    </row>
    <row r="193" spans="1:8" hidden="1" x14ac:dyDescent="0.3">
      <c r="A193" s="1" t="s">
        <v>307</v>
      </c>
      <c r="B193" s="1" t="s">
        <v>2144</v>
      </c>
      <c r="C193" s="1" t="s">
        <v>308</v>
      </c>
      <c r="D193" s="1" t="s">
        <v>309</v>
      </c>
      <c r="E193" s="15" t="s">
        <v>448</v>
      </c>
      <c r="F193" s="1" t="s">
        <v>2130</v>
      </c>
      <c r="G193" s="1" t="s">
        <v>2119</v>
      </c>
    </row>
    <row r="194" spans="1:8" hidden="1" x14ac:dyDescent="0.3">
      <c r="A194" s="1" t="s">
        <v>311</v>
      </c>
      <c r="B194" s="1" t="s">
        <v>2144</v>
      </c>
      <c r="C194" s="1" t="s">
        <v>312</v>
      </c>
      <c r="D194" s="1" t="s">
        <v>312</v>
      </c>
      <c r="E194" s="15" t="s">
        <v>448</v>
      </c>
      <c r="F194" s="1" t="s">
        <v>2130</v>
      </c>
      <c r="G194" s="1" t="s">
        <v>2119</v>
      </c>
    </row>
    <row r="195" spans="1:8" hidden="1" x14ac:dyDescent="0.3">
      <c r="A195" s="1" t="s">
        <v>314</v>
      </c>
      <c r="B195" s="1" t="s">
        <v>2144</v>
      </c>
      <c r="C195" s="1" t="s">
        <v>315</v>
      </c>
      <c r="D195" s="1" t="s">
        <v>316</v>
      </c>
      <c r="E195" s="15" t="s">
        <v>448</v>
      </c>
      <c r="F195" s="1" t="s">
        <v>2130</v>
      </c>
      <c r="G195" s="1" t="s">
        <v>2119</v>
      </c>
    </row>
    <row r="196" spans="1:8" hidden="1" x14ac:dyDescent="0.3">
      <c r="A196" s="1" t="s">
        <v>318</v>
      </c>
      <c r="B196" s="1" t="s">
        <v>2144</v>
      </c>
      <c r="C196" t="s">
        <v>319</v>
      </c>
      <c r="D196" t="s">
        <v>320</v>
      </c>
      <c r="E196" s="15" t="s">
        <v>448</v>
      </c>
      <c r="F196" s="1" t="s">
        <v>2130</v>
      </c>
      <c r="G196" s="1" t="s">
        <v>2119</v>
      </c>
    </row>
    <row r="197" spans="1:8" hidden="1" x14ac:dyDescent="0.3">
      <c r="A197" s="1" t="s">
        <v>322</v>
      </c>
      <c r="B197" s="1" t="s">
        <v>2144</v>
      </c>
      <c r="C197" s="1" t="s">
        <v>323</v>
      </c>
      <c r="D197" s="1" t="s">
        <v>324</v>
      </c>
      <c r="E197" s="15" t="s">
        <v>448</v>
      </c>
      <c r="F197" s="1" t="s">
        <v>2130</v>
      </c>
      <c r="G197" s="1" t="s">
        <v>2119</v>
      </c>
    </row>
    <row r="198" spans="1:8" hidden="1" x14ac:dyDescent="0.3">
      <c r="A198" s="1" t="s">
        <v>326</v>
      </c>
      <c r="B198" s="1" t="s">
        <v>2144</v>
      </c>
      <c r="C198" s="1" t="s">
        <v>327</v>
      </c>
      <c r="D198" s="1" t="s">
        <v>327</v>
      </c>
      <c r="E198" s="15" t="s">
        <v>448</v>
      </c>
      <c r="F198" s="1" t="s">
        <v>2130</v>
      </c>
      <c r="G198" s="1" t="s">
        <v>2119</v>
      </c>
    </row>
    <row r="199" spans="1:8" hidden="1" x14ac:dyDescent="0.3">
      <c r="A199" s="1" t="s">
        <v>1482</v>
      </c>
      <c r="B199" s="1">
        <v>1513</v>
      </c>
      <c r="C199" t="s">
        <v>1483</v>
      </c>
      <c r="D199" t="s">
        <v>1484</v>
      </c>
      <c r="E199" s="15" t="s">
        <v>448</v>
      </c>
      <c r="F199" s="1" t="s">
        <v>2130</v>
      </c>
      <c r="G199" s="1" t="s">
        <v>2119</v>
      </c>
    </row>
    <row r="200" spans="1:8" hidden="1" x14ac:dyDescent="0.3">
      <c r="A200" s="1" t="s">
        <v>1487</v>
      </c>
      <c r="B200" s="1">
        <v>1513</v>
      </c>
      <c r="C200" t="s">
        <v>1202</v>
      </c>
      <c r="D200" t="s">
        <v>1488</v>
      </c>
      <c r="E200" s="15" t="s">
        <v>448</v>
      </c>
      <c r="F200" s="1" t="s">
        <v>2130</v>
      </c>
      <c r="G200" s="1" t="s">
        <v>2119</v>
      </c>
    </row>
    <row r="201" spans="1:8" hidden="1" x14ac:dyDescent="0.3">
      <c r="A201" s="1" t="s">
        <v>1491</v>
      </c>
      <c r="B201" s="1">
        <v>1513</v>
      </c>
      <c r="C201" t="s">
        <v>1483</v>
      </c>
      <c r="D201" t="s">
        <v>1492</v>
      </c>
      <c r="E201" s="15" t="s">
        <v>448</v>
      </c>
      <c r="F201" s="1" t="s">
        <v>2130</v>
      </c>
      <c r="G201" s="1" t="s">
        <v>2119</v>
      </c>
    </row>
    <row r="202" spans="1:8" hidden="1" x14ac:dyDescent="0.3">
      <c r="A202" s="1" t="s">
        <v>1495</v>
      </c>
      <c r="B202" s="1">
        <v>1513</v>
      </c>
      <c r="C202" t="s">
        <v>1202</v>
      </c>
      <c r="D202" t="s">
        <v>1496</v>
      </c>
      <c r="E202" s="15" t="s">
        <v>448</v>
      </c>
      <c r="F202" s="1" t="s">
        <v>2130</v>
      </c>
      <c r="G202" s="1" t="s">
        <v>2119</v>
      </c>
    </row>
    <row r="203" spans="1:8" hidden="1" x14ac:dyDescent="0.3">
      <c r="A203" s="1" t="s">
        <v>329</v>
      </c>
      <c r="B203" s="1" t="s">
        <v>2144</v>
      </c>
      <c r="C203" t="s">
        <v>330</v>
      </c>
      <c r="D203" t="s">
        <v>330</v>
      </c>
      <c r="E203" s="15" t="s">
        <v>448</v>
      </c>
      <c r="F203" s="1" t="s">
        <v>2130</v>
      </c>
      <c r="G203" s="1" t="s">
        <v>2119</v>
      </c>
    </row>
    <row r="204" spans="1:8" hidden="1" x14ac:dyDescent="0.3">
      <c r="A204" s="1" t="s">
        <v>340</v>
      </c>
      <c r="B204" s="1" t="s">
        <v>2144</v>
      </c>
      <c r="C204" s="1" t="s">
        <v>341</v>
      </c>
      <c r="D204" s="1" t="s">
        <v>342</v>
      </c>
      <c r="E204" s="15" t="s">
        <v>448</v>
      </c>
      <c r="F204" s="1" t="s">
        <v>2130</v>
      </c>
      <c r="G204" s="1" t="s">
        <v>2119</v>
      </c>
    </row>
    <row r="205" spans="1:8" x14ac:dyDescent="0.3">
      <c r="A205" s="1" t="s">
        <v>349</v>
      </c>
      <c r="B205" s="1" t="s">
        <v>2145</v>
      </c>
      <c r="C205" s="1" t="s">
        <v>350</v>
      </c>
      <c r="D205" s="1" t="s">
        <v>351</v>
      </c>
      <c r="E205" s="15" t="s">
        <v>448</v>
      </c>
      <c r="F205" s="1" t="s">
        <v>2130</v>
      </c>
      <c r="G205" s="1" t="s">
        <v>2120</v>
      </c>
    </row>
    <row r="206" spans="1:8" hidden="1" x14ac:dyDescent="0.3">
      <c r="A206" s="1" t="s">
        <v>1501</v>
      </c>
      <c r="B206" s="1" t="s">
        <v>1502</v>
      </c>
      <c r="C206" s="1" t="s">
        <v>1503</v>
      </c>
      <c r="D206" s="1" t="s">
        <v>1504</v>
      </c>
      <c r="E206" s="15" t="s">
        <v>448</v>
      </c>
      <c r="F206" s="1" t="s">
        <v>2130</v>
      </c>
      <c r="G206" s="1" t="s">
        <v>2121</v>
      </c>
      <c r="H206" t="e">
        <f t="shared" ref="H206:H212" si="1">VLOOKUP(VLOOKUP(A206,fish,6,FALSE),fish_map,2,FALSE)</f>
        <v>#REF!</v>
      </c>
    </row>
    <row r="207" spans="1:8" hidden="1" x14ac:dyDescent="0.3">
      <c r="A207" s="1" t="s">
        <v>1507</v>
      </c>
      <c r="B207" s="1" t="s">
        <v>1502</v>
      </c>
      <c r="C207" s="1" t="s">
        <v>901</v>
      </c>
      <c r="D207" s="1" t="s">
        <v>1508</v>
      </c>
      <c r="E207" s="15" t="s">
        <v>448</v>
      </c>
      <c r="F207" s="1" t="s">
        <v>2130</v>
      </c>
      <c r="G207" s="1" t="s">
        <v>2121</v>
      </c>
      <c r="H207" t="e">
        <f t="shared" si="1"/>
        <v>#REF!</v>
      </c>
    </row>
    <row r="208" spans="1:8" hidden="1" x14ac:dyDescent="0.3">
      <c r="A208" s="1" t="s">
        <v>1511</v>
      </c>
      <c r="B208" s="1" t="s">
        <v>1502</v>
      </c>
      <c r="C208" s="1" t="s">
        <v>1512</v>
      </c>
      <c r="D208" s="1" t="s">
        <v>1513</v>
      </c>
      <c r="E208" s="15" t="s">
        <v>448</v>
      </c>
      <c r="F208" s="1" t="s">
        <v>2130</v>
      </c>
      <c r="G208" s="1" t="s">
        <v>2121</v>
      </c>
      <c r="H208" t="e">
        <f t="shared" si="1"/>
        <v>#REF!</v>
      </c>
    </row>
    <row r="209" spans="1:8" hidden="1" x14ac:dyDescent="0.3">
      <c r="A209" s="1" t="s">
        <v>1517</v>
      </c>
      <c r="B209" s="1" t="s">
        <v>1518</v>
      </c>
      <c r="C209" s="1" t="s">
        <v>1519</v>
      </c>
      <c r="D209" s="1" t="s">
        <v>1520</v>
      </c>
      <c r="E209" s="15" t="s">
        <v>448</v>
      </c>
      <c r="F209" s="1" t="s">
        <v>2130</v>
      </c>
      <c r="G209" s="1" t="s">
        <v>2121</v>
      </c>
      <c r="H209" t="e">
        <f t="shared" si="1"/>
        <v>#REF!</v>
      </c>
    </row>
    <row r="210" spans="1:8" hidden="1" x14ac:dyDescent="0.3">
      <c r="A210" s="1" t="s">
        <v>1521</v>
      </c>
      <c r="B210" s="1" t="s">
        <v>1518</v>
      </c>
      <c r="C210" s="1" t="s">
        <v>1522</v>
      </c>
      <c r="D210" s="1" t="s">
        <v>1523</v>
      </c>
      <c r="E210" s="15" t="s">
        <v>448</v>
      </c>
      <c r="F210" s="1" t="s">
        <v>2130</v>
      </c>
      <c r="G210" s="1" t="s">
        <v>2121</v>
      </c>
      <c r="H210" t="e">
        <f t="shared" si="1"/>
        <v>#REF!</v>
      </c>
    </row>
    <row r="211" spans="1:8" hidden="1" x14ac:dyDescent="0.3">
      <c r="A211" s="1" t="s">
        <v>1530</v>
      </c>
      <c r="B211" s="1" t="s">
        <v>1518</v>
      </c>
      <c r="C211" s="1" t="s">
        <v>1531</v>
      </c>
      <c r="D211" s="1" t="s">
        <v>1532</v>
      </c>
      <c r="E211" s="15" t="s">
        <v>448</v>
      </c>
      <c r="F211" s="1" t="s">
        <v>2130</v>
      </c>
      <c r="G211" s="1" t="s">
        <v>2121</v>
      </c>
      <c r="H211" t="e">
        <f t="shared" si="1"/>
        <v>#REF!</v>
      </c>
    </row>
    <row r="212" spans="1:8" hidden="1" x14ac:dyDescent="0.3">
      <c r="A212" s="1" t="s">
        <v>1535</v>
      </c>
      <c r="B212" s="1" t="s">
        <v>1518</v>
      </c>
      <c r="C212" s="1" t="s">
        <v>1536</v>
      </c>
      <c r="D212" s="1" t="s">
        <v>1537</v>
      </c>
      <c r="E212" s="15" t="s">
        <v>448</v>
      </c>
      <c r="F212" s="1" t="s">
        <v>2130</v>
      </c>
      <c r="G212" s="1" t="s">
        <v>2121</v>
      </c>
      <c r="H212" t="e">
        <f t="shared" si="1"/>
        <v>#REF!</v>
      </c>
    </row>
    <row r="213" spans="1:8" hidden="1" x14ac:dyDescent="0.3">
      <c r="A213" s="1" t="s">
        <v>1544</v>
      </c>
      <c r="B213" s="1" t="s">
        <v>1541</v>
      </c>
      <c r="C213" s="1" t="s">
        <v>1542</v>
      </c>
      <c r="D213" s="1" t="s">
        <v>1545</v>
      </c>
      <c r="E213" s="15" t="s">
        <v>448</v>
      </c>
      <c r="F213" s="1" t="s">
        <v>2130</v>
      </c>
      <c r="G213" s="1" t="s">
        <v>2119</v>
      </c>
    </row>
    <row r="214" spans="1:8" hidden="1" x14ac:dyDescent="0.3">
      <c r="A214" s="1" t="s">
        <v>1547</v>
      </c>
      <c r="B214" s="1" t="s">
        <v>1541</v>
      </c>
      <c r="C214" s="1" t="s">
        <v>1548</v>
      </c>
      <c r="D214" s="1" t="s">
        <v>1549</v>
      </c>
      <c r="E214" s="15" t="s">
        <v>448</v>
      </c>
      <c r="F214" s="1" t="s">
        <v>2130</v>
      </c>
      <c r="G214" s="1" t="s">
        <v>2119</v>
      </c>
    </row>
    <row r="215" spans="1:8" hidden="1" x14ac:dyDescent="0.3">
      <c r="A215" s="5" t="s">
        <v>1552</v>
      </c>
      <c r="B215" s="5" t="s">
        <v>1541</v>
      </c>
      <c r="C215" s="5" t="s">
        <v>1553</v>
      </c>
      <c r="D215" s="5" t="s">
        <v>1554</v>
      </c>
      <c r="E215" s="15" t="s">
        <v>448</v>
      </c>
      <c r="F215" s="1" t="s">
        <v>2130</v>
      </c>
      <c r="G215" s="1" t="s">
        <v>2119</v>
      </c>
    </row>
    <row r="216" spans="1:8" hidden="1" x14ac:dyDescent="0.3">
      <c r="A216" s="5" t="s">
        <v>1557</v>
      </c>
      <c r="B216" s="5" t="s">
        <v>1541</v>
      </c>
      <c r="C216" s="5" t="s">
        <v>1202</v>
      </c>
      <c r="D216" s="5" t="s">
        <v>1558</v>
      </c>
      <c r="E216" s="15" t="s">
        <v>448</v>
      </c>
      <c r="F216" s="1" t="s">
        <v>2130</v>
      </c>
      <c r="G216" s="1" t="s">
        <v>2119</v>
      </c>
    </row>
    <row r="217" spans="1:8" hidden="1" x14ac:dyDescent="0.3">
      <c r="A217" s="1" t="s">
        <v>359</v>
      </c>
      <c r="B217" s="1">
        <v>17</v>
      </c>
      <c r="C217" t="s">
        <v>360</v>
      </c>
      <c r="D217" t="s">
        <v>360</v>
      </c>
      <c r="E217" s="15" t="s">
        <v>448</v>
      </c>
      <c r="F217" s="1" t="s">
        <v>2130</v>
      </c>
      <c r="G217" s="1" t="s">
        <v>2119</v>
      </c>
    </row>
    <row r="218" spans="1:8" hidden="1" x14ac:dyDescent="0.3">
      <c r="A218" s="1" t="s">
        <v>367</v>
      </c>
      <c r="B218" s="1" t="s">
        <v>2146</v>
      </c>
      <c r="C218" s="1" t="s">
        <v>368</v>
      </c>
      <c r="D218" s="1" t="s">
        <v>368</v>
      </c>
      <c r="E218" s="15" t="s">
        <v>448</v>
      </c>
      <c r="F218" s="1" t="s">
        <v>2136</v>
      </c>
      <c r="G218" s="1" t="s">
        <v>2118</v>
      </c>
    </row>
    <row r="219" spans="1:8" hidden="1" x14ac:dyDescent="0.3">
      <c r="A219" s="1" t="s">
        <v>370</v>
      </c>
      <c r="B219" s="1" t="s">
        <v>2146</v>
      </c>
      <c r="C219" s="1" t="s">
        <v>371</v>
      </c>
      <c r="D219" s="1" t="s">
        <v>371</v>
      </c>
      <c r="E219" s="15" t="s">
        <v>448</v>
      </c>
      <c r="F219" s="1" t="s">
        <v>2130</v>
      </c>
      <c r="G219" s="1" t="s">
        <v>2119</v>
      </c>
    </row>
    <row r="220" spans="1:8" hidden="1" x14ac:dyDescent="0.3">
      <c r="A220" s="1" t="s">
        <v>373</v>
      </c>
      <c r="B220" s="1" t="s">
        <v>2146</v>
      </c>
      <c r="C220" s="1" t="s">
        <v>374</v>
      </c>
      <c r="D220" s="1" t="s">
        <v>374</v>
      </c>
      <c r="E220" s="15" t="s">
        <v>448</v>
      </c>
      <c r="F220" s="1" t="s">
        <v>2130</v>
      </c>
      <c r="G220" s="1" t="s">
        <v>2119</v>
      </c>
    </row>
    <row r="221" spans="1:8" hidden="1" x14ac:dyDescent="0.3">
      <c r="A221" s="1" t="s">
        <v>376</v>
      </c>
      <c r="B221" s="1" t="s">
        <v>2146</v>
      </c>
      <c r="C221" s="1" t="s">
        <v>377</v>
      </c>
      <c r="D221" s="1" t="s">
        <v>377</v>
      </c>
      <c r="E221" s="15" t="s">
        <v>448</v>
      </c>
      <c r="F221" s="1" t="s">
        <v>2130</v>
      </c>
      <c r="G221" s="1" t="s">
        <v>2119</v>
      </c>
    </row>
    <row r="222" spans="1:8" hidden="1" x14ac:dyDescent="0.3">
      <c r="A222" s="1" t="s">
        <v>379</v>
      </c>
      <c r="B222" s="1" t="s">
        <v>2146</v>
      </c>
      <c r="C222" s="1" t="s">
        <v>380</v>
      </c>
      <c r="D222" s="1" t="s">
        <v>380</v>
      </c>
      <c r="E222" s="15" t="s">
        <v>448</v>
      </c>
      <c r="F222" s="1" t="s">
        <v>2130</v>
      </c>
      <c r="G222" s="1" t="s">
        <v>2119</v>
      </c>
    </row>
    <row r="223" spans="1:8" hidden="1" x14ac:dyDescent="0.3">
      <c r="A223" s="1" t="s">
        <v>1567</v>
      </c>
      <c r="B223" s="1">
        <v>1902</v>
      </c>
      <c r="C223" t="s">
        <v>1202</v>
      </c>
      <c r="D223" t="s">
        <v>1568</v>
      </c>
      <c r="E223" s="15" t="s">
        <v>448</v>
      </c>
      <c r="F223" s="1" t="s">
        <v>2130</v>
      </c>
      <c r="G223" s="1" t="s">
        <v>2119</v>
      </c>
    </row>
    <row r="224" spans="1:8" hidden="1" x14ac:dyDescent="0.3">
      <c r="A224" s="1" t="s">
        <v>387</v>
      </c>
      <c r="B224" s="1" t="s">
        <v>2147</v>
      </c>
      <c r="C224" s="1" t="s">
        <v>388</v>
      </c>
      <c r="D224" s="1" t="s">
        <v>388</v>
      </c>
      <c r="E224" s="15" t="s">
        <v>448</v>
      </c>
      <c r="F224" s="1" t="s">
        <v>2130</v>
      </c>
      <c r="G224" s="1" t="s">
        <v>2119</v>
      </c>
    </row>
    <row r="225" spans="1:7" hidden="1" x14ac:dyDescent="0.3">
      <c r="A225" s="1" t="s">
        <v>391</v>
      </c>
      <c r="B225" s="1" t="s">
        <v>2148</v>
      </c>
      <c r="C225" s="1" t="s">
        <v>392</v>
      </c>
      <c r="D225" s="1" t="s">
        <v>392</v>
      </c>
      <c r="E225" s="15" t="s">
        <v>448</v>
      </c>
      <c r="F225" s="1" t="s">
        <v>2130</v>
      </c>
      <c r="G225" s="1" t="s">
        <v>2119</v>
      </c>
    </row>
    <row r="226" spans="1:7" hidden="1" x14ac:dyDescent="0.3">
      <c r="A226" s="1" t="s">
        <v>394</v>
      </c>
      <c r="B226" s="1" t="s">
        <v>2148</v>
      </c>
      <c r="C226" s="1" t="s">
        <v>395</v>
      </c>
      <c r="D226" s="1" t="s">
        <v>396</v>
      </c>
      <c r="E226" s="15" t="s">
        <v>448</v>
      </c>
      <c r="F226" s="1" t="s">
        <v>2130</v>
      </c>
      <c r="G226" s="1" t="s">
        <v>2119</v>
      </c>
    </row>
    <row r="227" spans="1:7" hidden="1" x14ac:dyDescent="0.3">
      <c r="A227" s="1" t="s">
        <v>398</v>
      </c>
      <c r="B227" s="1" t="s">
        <v>2148</v>
      </c>
      <c r="C227" s="1" t="s">
        <v>399</v>
      </c>
      <c r="D227" s="1" t="s">
        <v>399</v>
      </c>
      <c r="E227" s="15" t="s">
        <v>448</v>
      </c>
      <c r="F227" s="1" t="s">
        <v>2130</v>
      </c>
      <c r="G227" s="1" t="s">
        <v>2119</v>
      </c>
    </row>
    <row r="228" spans="1:7" hidden="1" x14ac:dyDescent="0.3">
      <c r="A228" s="1" t="s">
        <v>413</v>
      </c>
      <c r="B228" s="1" t="s">
        <v>2148</v>
      </c>
      <c r="C228" s="1" t="s">
        <v>414</v>
      </c>
      <c r="D228" s="1" t="s">
        <v>415</v>
      </c>
      <c r="E228" s="15" t="s">
        <v>448</v>
      </c>
      <c r="F228" s="1" t="s">
        <v>2130</v>
      </c>
      <c r="G228" s="1" t="s">
        <v>2119</v>
      </c>
    </row>
    <row r="229" spans="1:7" hidden="1" x14ac:dyDescent="0.3">
      <c r="A229" s="1" t="s">
        <v>1587</v>
      </c>
      <c r="B229" s="1">
        <v>2009</v>
      </c>
      <c r="C229" t="s">
        <v>1588</v>
      </c>
      <c r="D229" t="s">
        <v>1589</v>
      </c>
      <c r="E229" s="15" t="s">
        <v>448</v>
      </c>
      <c r="F229" s="1" t="s">
        <v>2130</v>
      </c>
      <c r="G229" s="1" t="s">
        <v>2119</v>
      </c>
    </row>
    <row r="230" spans="1:7" hidden="1" x14ac:dyDescent="0.3">
      <c r="A230" s="1" t="s">
        <v>1601</v>
      </c>
      <c r="B230" s="1">
        <v>2009</v>
      </c>
      <c r="C230" t="s">
        <v>1602</v>
      </c>
      <c r="D230" t="s">
        <v>1603</v>
      </c>
      <c r="E230" s="15" t="s">
        <v>448</v>
      </c>
      <c r="F230" s="1" t="s">
        <v>2130</v>
      </c>
      <c r="G230" s="1" t="s">
        <v>2119</v>
      </c>
    </row>
    <row r="231" spans="1:7" hidden="1" x14ac:dyDescent="0.3">
      <c r="A231" s="1" t="s">
        <v>1618</v>
      </c>
      <c r="B231" s="1">
        <v>2009</v>
      </c>
      <c r="C231" t="s">
        <v>1619</v>
      </c>
      <c r="D231" t="s">
        <v>1620</v>
      </c>
      <c r="E231" s="15" t="s">
        <v>448</v>
      </c>
      <c r="F231" s="1" t="s">
        <v>2130</v>
      </c>
      <c r="G231" s="1" t="s">
        <v>2119</v>
      </c>
    </row>
    <row r="232" spans="1:7" hidden="1" x14ac:dyDescent="0.3">
      <c r="A232" s="1" t="s">
        <v>1627</v>
      </c>
      <c r="B232" s="1">
        <v>2009</v>
      </c>
      <c r="C232" t="s">
        <v>1628</v>
      </c>
      <c r="D232" t="s">
        <v>1629</v>
      </c>
      <c r="E232" s="15" t="s">
        <v>448</v>
      </c>
      <c r="F232" s="1" t="s">
        <v>2130</v>
      </c>
      <c r="G232" s="1" t="s">
        <v>2119</v>
      </c>
    </row>
    <row r="233" spans="1:7" hidden="1" x14ac:dyDescent="0.3">
      <c r="A233" s="1" t="s">
        <v>1632</v>
      </c>
      <c r="B233" s="1">
        <v>2009</v>
      </c>
      <c r="C233" t="s">
        <v>1633</v>
      </c>
      <c r="D233" t="s">
        <v>1634</v>
      </c>
      <c r="E233" s="15" t="s">
        <v>448</v>
      </c>
      <c r="F233" s="1" t="s">
        <v>2130</v>
      </c>
      <c r="G233" s="1" t="s">
        <v>2119</v>
      </c>
    </row>
    <row r="234" spans="1:7" hidden="1" x14ac:dyDescent="0.3">
      <c r="A234" s="1" t="s">
        <v>1641</v>
      </c>
      <c r="B234" s="1">
        <v>2009</v>
      </c>
      <c r="C234" t="s">
        <v>1619</v>
      </c>
      <c r="D234" t="s">
        <v>1642</v>
      </c>
      <c r="E234" s="15" t="s">
        <v>448</v>
      </c>
      <c r="F234" s="1" t="s">
        <v>2130</v>
      </c>
      <c r="G234" s="1" t="s">
        <v>2119</v>
      </c>
    </row>
    <row r="235" spans="1:7" hidden="1" x14ac:dyDescent="0.3">
      <c r="A235" s="1" t="s">
        <v>1647</v>
      </c>
      <c r="B235" s="1" t="s">
        <v>2149</v>
      </c>
      <c r="C235"/>
      <c r="D235" t="s">
        <v>1648</v>
      </c>
      <c r="E235" s="15" t="s">
        <v>448</v>
      </c>
      <c r="F235" s="1" t="s">
        <v>2130</v>
      </c>
      <c r="G235" s="1" t="s">
        <v>2119</v>
      </c>
    </row>
    <row r="236" spans="1:7" hidden="1" x14ac:dyDescent="0.3">
      <c r="A236" s="1" t="s">
        <v>1659</v>
      </c>
      <c r="B236" s="1" t="s">
        <v>1660</v>
      </c>
      <c r="C236" s="1" t="s">
        <v>1661</v>
      </c>
      <c r="D236" s="1" t="s">
        <v>1662</v>
      </c>
      <c r="E236" s="15" t="s">
        <v>448</v>
      </c>
      <c r="F236" s="1" t="s">
        <v>2130</v>
      </c>
      <c r="G236" s="1" t="s">
        <v>2119</v>
      </c>
    </row>
    <row r="237" spans="1:7" hidden="1" x14ac:dyDescent="0.3">
      <c r="A237" s="1" t="s">
        <v>1665</v>
      </c>
      <c r="B237" s="1" t="s">
        <v>1660</v>
      </c>
      <c r="C237" s="1" t="s">
        <v>1666</v>
      </c>
      <c r="D237" s="1" t="s">
        <v>1667</v>
      </c>
      <c r="E237" s="15" t="s">
        <v>448</v>
      </c>
      <c r="F237" s="1" t="s">
        <v>2130</v>
      </c>
      <c r="G237" s="1" t="s">
        <v>2119</v>
      </c>
    </row>
    <row r="238" spans="1:7" hidden="1" x14ac:dyDescent="0.3">
      <c r="A238" s="1" t="s">
        <v>1670</v>
      </c>
      <c r="B238" s="1" t="s">
        <v>1660</v>
      </c>
      <c r="C238" s="1" t="s">
        <v>1671</v>
      </c>
      <c r="D238" s="1" t="s">
        <v>1672</v>
      </c>
      <c r="E238" s="15" t="s">
        <v>448</v>
      </c>
      <c r="F238" s="1" t="s">
        <v>2130</v>
      </c>
      <c r="G238" s="1" t="s">
        <v>2119</v>
      </c>
    </row>
    <row r="239" spans="1:7" hidden="1" x14ac:dyDescent="0.3">
      <c r="A239" s="1" t="s">
        <v>422</v>
      </c>
      <c r="B239" s="1" t="s">
        <v>2150</v>
      </c>
      <c r="C239" s="1" t="s">
        <v>423</v>
      </c>
      <c r="D239" s="1" t="s">
        <v>423</v>
      </c>
      <c r="E239" s="15" t="s">
        <v>448</v>
      </c>
      <c r="F239" s="1" t="s">
        <v>2130</v>
      </c>
      <c r="G239" s="1" t="s">
        <v>2119</v>
      </c>
    </row>
    <row r="240" spans="1:7" hidden="1" x14ac:dyDescent="0.3">
      <c r="A240" s="1" t="s">
        <v>426</v>
      </c>
      <c r="B240" s="1" t="s">
        <v>2151</v>
      </c>
      <c r="C240" s="1" t="s">
        <v>427</v>
      </c>
      <c r="D240" s="1" t="s">
        <v>427</v>
      </c>
      <c r="E240" s="15" t="s">
        <v>448</v>
      </c>
      <c r="F240" s="1" t="s">
        <v>2130</v>
      </c>
      <c r="G240" s="1" t="s">
        <v>2119</v>
      </c>
    </row>
    <row r="241" spans="1:9" hidden="1" x14ac:dyDescent="0.3">
      <c r="A241" s="1" t="s">
        <v>429</v>
      </c>
      <c r="B241" s="1" t="s">
        <v>2151</v>
      </c>
      <c r="C241" s="1" t="s">
        <v>430</v>
      </c>
      <c r="D241" s="1" t="s">
        <v>431</v>
      </c>
      <c r="E241" s="15" t="s">
        <v>448</v>
      </c>
      <c r="F241" s="1" t="s">
        <v>2130</v>
      </c>
      <c r="G241" s="1" t="s">
        <v>2119</v>
      </c>
    </row>
    <row r="242" spans="1:9" hidden="1" x14ac:dyDescent="0.3">
      <c r="A242" s="1" t="s">
        <v>437</v>
      </c>
      <c r="B242" s="1" t="s">
        <v>2151</v>
      </c>
      <c r="C242" s="1" t="s">
        <v>438</v>
      </c>
      <c r="D242" s="1" t="s">
        <v>439</v>
      </c>
      <c r="E242" s="15" t="s">
        <v>448</v>
      </c>
      <c r="F242" s="1" t="s">
        <v>2130</v>
      </c>
      <c r="G242" s="1" t="s">
        <v>2119</v>
      </c>
    </row>
    <row r="243" spans="1:9" hidden="1" x14ac:dyDescent="0.3">
      <c r="A243" s="1" t="s">
        <v>441</v>
      </c>
      <c r="B243" s="1" t="s">
        <v>2151</v>
      </c>
      <c r="C243" s="1" t="s">
        <v>442</v>
      </c>
      <c r="D243" s="1" t="s">
        <v>443</v>
      </c>
      <c r="E243" s="15" t="s">
        <v>448</v>
      </c>
      <c r="F243" s="1" t="s">
        <v>2130</v>
      </c>
      <c r="G243" s="1" t="s">
        <v>2119</v>
      </c>
    </row>
    <row r="244" spans="1:9" hidden="1" x14ac:dyDescent="0.3">
      <c r="A244" s="1" t="s">
        <v>446</v>
      </c>
      <c r="B244" s="1" t="s">
        <v>2152</v>
      </c>
      <c r="C244" t="s">
        <v>447</v>
      </c>
      <c r="D244" t="s">
        <v>447</v>
      </c>
      <c r="E244" s="15" t="s">
        <v>448</v>
      </c>
      <c r="F244" s="1" t="s">
        <v>2130</v>
      </c>
      <c r="G244" s="1" t="s">
        <v>2119</v>
      </c>
    </row>
    <row r="245" spans="1:9" hidden="1" x14ac:dyDescent="0.3">
      <c r="A245" s="1" t="s">
        <v>450</v>
      </c>
      <c r="B245" s="1" t="s">
        <v>2152</v>
      </c>
      <c r="C245" t="s">
        <v>451</v>
      </c>
      <c r="D245" t="s">
        <v>451</v>
      </c>
      <c r="E245" s="15" t="s">
        <v>448</v>
      </c>
      <c r="F245" s="1" t="s">
        <v>2130</v>
      </c>
      <c r="G245" s="1" t="s">
        <v>2119</v>
      </c>
    </row>
    <row r="246" spans="1:9" hidden="1" x14ac:dyDescent="0.3">
      <c r="A246" s="1" t="s">
        <v>1681</v>
      </c>
      <c r="B246" s="1">
        <v>2306</v>
      </c>
      <c r="C246" t="s">
        <v>1682</v>
      </c>
      <c r="D246" t="s">
        <v>1683</v>
      </c>
      <c r="E246" s="15" t="s">
        <v>448</v>
      </c>
      <c r="F246" s="1" t="s">
        <v>2130</v>
      </c>
      <c r="G246" s="1" t="s">
        <v>2119</v>
      </c>
    </row>
    <row r="247" spans="1:9" hidden="1" x14ac:dyDescent="0.3">
      <c r="A247" s="1" t="s">
        <v>1686</v>
      </c>
      <c r="B247" s="1">
        <v>2306</v>
      </c>
      <c r="C247" t="s">
        <v>1687</v>
      </c>
      <c r="D247" t="s">
        <v>1688</v>
      </c>
      <c r="E247" s="15" t="s">
        <v>448</v>
      </c>
      <c r="F247" s="1" t="s">
        <v>2130</v>
      </c>
      <c r="G247" s="1" t="s">
        <v>2119</v>
      </c>
    </row>
    <row r="248" spans="1:9" hidden="1" x14ac:dyDescent="0.3">
      <c r="A248" s="1" t="s">
        <v>1691</v>
      </c>
      <c r="B248" s="1">
        <v>2306</v>
      </c>
      <c r="C248" t="s">
        <v>1692</v>
      </c>
      <c r="D248" t="s">
        <v>1693</v>
      </c>
      <c r="E248" s="15" t="s">
        <v>448</v>
      </c>
      <c r="F248" s="1" t="s">
        <v>2130</v>
      </c>
      <c r="G248" s="1" t="s">
        <v>2119</v>
      </c>
    </row>
    <row r="249" spans="1:9" hidden="1" x14ac:dyDescent="0.3">
      <c r="A249" s="1" t="s">
        <v>1696</v>
      </c>
      <c r="B249" s="1">
        <v>2306</v>
      </c>
      <c r="C249" t="s">
        <v>1697</v>
      </c>
      <c r="D249" t="s">
        <v>1698</v>
      </c>
      <c r="E249" s="15" t="s">
        <v>448</v>
      </c>
      <c r="F249" s="1" t="s">
        <v>2130</v>
      </c>
      <c r="G249" s="1" t="s">
        <v>2119</v>
      </c>
    </row>
    <row r="250" spans="1:9" hidden="1" x14ac:dyDescent="0.3">
      <c r="A250" s="1" t="s">
        <v>1705</v>
      </c>
      <c r="B250" s="1">
        <v>2306</v>
      </c>
      <c r="C250" t="s">
        <v>1706</v>
      </c>
      <c r="D250" t="s">
        <v>1707</v>
      </c>
      <c r="E250" s="15" t="s">
        <v>448</v>
      </c>
      <c r="F250" s="1" t="s">
        <v>2130</v>
      </c>
      <c r="G250" s="1" t="s">
        <v>2119</v>
      </c>
    </row>
    <row r="251" spans="1:9" hidden="1" x14ac:dyDescent="0.3">
      <c r="A251" s="1" t="s">
        <v>1710</v>
      </c>
      <c r="B251" s="1">
        <v>2306</v>
      </c>
      <c r="C251" t="s">
        <v>1711</v>
      </c>
      <c r="D251" t="s">
        <v>1712</v>
      </c>
      <c r="E251" s="15" t="s">
        <v>448</v>
      </c>
      <c r="F251" s="1" t="s">
        <v>2130</v>
      </c>
      <c r="G251" s="1" t="s">
        <v>2119</v>
      </c>
    </row>
    <row r="252" spans="1:9" ht="17.7" hidden="1" customHeight="1" x14ac:dyDescent="0.3">
      <c r="A252" s="1" t="s">
        <v>454</v>
      </c>
      <c r="B252" s="1" t="s">
        <v>2153</v>
      </c>
      <c r="C252" s="1" t="s">
        <v>455</v>
      </c>
      <c r="D252" s="1" t="s">
        <v>455</v>
      </c>
      <c r="E252" s="15" t="s">
        <v>448</v>
      </c>
      <c r="F252" s="1" t="s">
        <v>2130</v>
      </c>
      <c r="G252" s="1" t="s">
        <v>2119</v>
      </c>
      <c r="I252" s="63"/>
    </row>
    <row r="253" spans="1:9" hidden="1" x14ac:dyDescent="0.3">
      <c r="A253" s="1" t="s">
        <v>466</v>
      </c>
      <c r="B253" s="1" t="s">
        <v>2154</v>
      </c>
      <c r="C253" s="1" t="s">
        <v>467</v>
      </c>
      <c r="D253" s="1" t="s">
        <v>467</v>
      </c>
      <c r="E253" s="15" t="s">
        <v>448</v>
      </c>
      <c r="F253" s="1" t="s">
        <v>2136</v>
      </c>
      <c r="G253" s="1" t="s">
        <v>2118</v>
      </c>
    </row>
    <row r="254" spans="1:9" x14ac:dyDescent="0.3">
      <c r="A254" s="1" t="s">
        <v>470</v>
      </c>
      <c r="B254" s="1" t="s">
        <v>2155</v>
      </c>
      <c r="C254" s="1" t="s">
        <v>471</v>
      </c>
      <c r="D254" s="1" t="s">
        <v>472</v>
      </c>
      <c r="E254" s="15" t="s">
        <v>448</v>
      </c>
      <c r="F254" s="1" t="s">
        <v>2130</v>
      </c>
      <c r="G254" s="1" t="s">
        <v>2120</v>
      </c>
    </row>
    <row r="255" spans="1:9" x14ac:dyDescent="0.3">
      <c r="A255" s="1" t="s">
        <v>474</v>
      </c>
      <c r="B255" s="1" t="s">
        <v>2155</v>
      </c>
      <c r="C255" s="1" t="s">
        <v>475</v>
      </c>
      <c r="D255" s="1" t="s">
        <v>476</v>
      </c>
      <c r="E255" s="15" t="s">
        <v>448</v>
      </c>
      <c r="F255" s="1" t="s">
        <v>2130</v>
      </c>
      <c r="G255" s="1" t="s">
        <v>2120</v>
      </c>
    </row>
    <row r="256" spans="1:9" x14ac:dyDescent="0.3">
      <c r="A256" s="1" t="s">
        <v>482</v>
      </c>
      <c r="B256" s="1" t="s">
        <v>2155</v>
      </c>
      <c r="C256" s="1" t="s">
        <v>483</v>
      </c>
      <c r="D256" s="1" t="s">
        <v>484</v>
      </c>
      <c r="E256" s="15" t="s">
        <v>448</v>
      </c>
      <c r="F256" s="1" t="s">
        <v>2130</v>
      </c>
      <c r="G256" s="1" t="s">
        <v>2120</v>
      </c>
    </row>
    <row r="257" spans="1:7" x14ac:dyDescent="0.3">
      <c r="A257" s="1" t="s">
        <v>486</v>
      </c>
      <c r="B257" s="1" t="s">
        <v>2155</v>
      </c>
      <c r="C257" s="1" t="s">
        <v>487</v>
      </c>
      <c r="D257" s="1" t="s">
        <v>488</v>
      </c>
      <c r="E257" s="15" t="s">
        <v>448</v>
      </c>
      <c r="F257" s="1" t="s">
        <v>2130</v>
      </c>
      <c r="G257" s="1" t="s">
        <v>2120</v>
      </c>
    </row>
    <row r="258" spans="1:7" x14ac:dyDescent="0.3">
      <c r="A258" s="1" t="s">
        <v>494</v>
      </c>
      <c r="B258" s="1" t="s">
        <v>2155</v>
      </c>
      <c r="C258" t="s">
        <v>495</v>
      </c>
      <c r="D258" t="s">
        <v>496</v>
      </c>
      <c r="E258" s="15" t="s">
        <v>448</v>
      </c>
      <c r="F258" s="1" t="s">
        <v>2130</v>
      </c>
      <c r="G258" s="1" t="s">
        <v>2120</v>
      </c>
    </row>
    <row r="259" spans="1:7" x14ac:dyDescent="0.3">
      <c r="A259" s="1" t="s">
        <v>498</v>
      </c>
      <c r="B259" s="1" t="s">
        <v>2155</v>
      </c>
      <c r="C259" t="s">
        <v>499</v>
      </c>
      <c r="D259" t="s">
        <v>500</v>
      </c>
      <c r="E259" s="15" t="s">
        <v>448</v>
      </c>
      <c r="F259" s="1" t="s">
        <v>2130</v>
      </c>
      <c r="G259" s="1" t="s">
        <v>2120</v>
      </c>
    </row>
    <row r="260" spans="1:7" hidden="1" x14ac:dyDescent="0.3">
      <c r="A260" s="1" t="s">
        <v>511</v>
      </c>
      <c r="B260" s="1" t="s">
        <v>2156</v>
      </c>
      <c r="C260" s="1" t="s">
        <v>512</v>
      </c>
      <c r="D260" s="1" t="s">
        <v>513</v>
      </c>
      <c r="E260" s="15" t="s">
        <v>448</v>
      </c>
      <c r="F260" s="1" t="s">
        <v>2130</v>
      </c>
      <c r="G260" s="1" t="s">
        <v>2122</v>
      </c>
    </row>
    <row r="261" spans="1:7" hidden="1" x14ac:dyDescent="0.3">
      <c r="A261" s="1" t="s">
        <v>515</v>
      </c>
      <c r="B261" s="1" t="s">
        <v>2156</v>
      </c>
      <c r="C261" s="1" t="s">
        <v>516</v>
      </c>
      <c r="D261" s="1" t="s">
        <v>517</v>
      </c>
      <c r="E261" s="15" t="s">
        <v>448</v>
      </c>
      <c r="F261" s="1" t="s">
        <v>2130</v>
      </c>
      <c r="G261" s="1" t="s">
        <v>2122</v>
      </c>
    </row>
    <row r="262" spans="1:7" hidden="1" x14ac:dyDescent="0.3">
      <c r="A262" s="1" t="s">
        <v>519</v>
      </c>
      <c r="B262" s="1" t="s">
        <v>2156</v>
      </c>
      <c r="C262" s="1" t="s">
        <v>520</v>
      </c>
      <c r="D262" s="1" t="s">
        <v>521</v>
      </c>
      <c r="E262" s="15" t="s">
        <v>448</v>
      </c>
      <c r="F262" s="1" t="s">
        <v>2130</v>
      </c>
      <c r="G262" s="1" t="s">
        <v>2122</v>
      </c>
    </row>
    <row r="263" spans="1:7" hidden="1" x14ac:dyDescent="0.3">
      <c r="A263" s="1" t="s">
        <v>523</v>
      </c>
      <c r="B263" s="1" t="s">
        <v>2156</v>
      </c>
      <c r="C263" s="1" t="s">
        <v>524</v>
      </c>
      <c r="D263" s="1" t="s">
        <v>525</v>
      </c>
      <c r="E263" s="15" t="s">
        <v>448</v>
      </c>
      <c r="F263" s="1" t="s">
        <v>2130</v>
      </c>
      <c r="G263" s="1" t="s">
        <v>2122</v>
      </c>
    </row>
    <row r="264" spans="1:7" hidden="1" x14ac:dyDescent="0.3">
      <c r="A264" s="1" t="s">
        <v>527</v>
      </c>
      <c r="B264" s="1" t="s">
        <v>2156</v>
      </c>
      <c r="C264" s="1" t="s">
        <v>528</v>
      </c>
      <c r="D264" s="1" t="s">
        <v>529</v>
      </c>
      <c r="E264" s="15" t="s">
        <v>448</v>
      </c>
      <c r="F264" s="1" t="s">
        <v>2130</v>
      </c>
      <c r="G264" s="1" t="s">
        <v>2122</v>
      </c>
    </row>
    <row r="265" spans="1:7" hidden="1" x14ac:dyDescent="0.3">
      <c r="A265" s="1" t="s">
        <v>531</v>
      </c>
      <c r="B265" s="1" t="s">
        <v>2156</v>
      </c>
      <c r="C265" s="1" t="s">
        <v>532</v>
      </c>
      <c r="D265" s="1" t="s">
        <v>533</v>
      </c>
      <c r="E265" s="15" t="s">
        <v>448</v>
      </c>
      <c r="F265" s="1" t="s">
        <v>2130</v>
      </c>
      <c r="G265" s="1" t="s">
        <v>2122</v>
      </c>
    </row>
    <row r="266" spans="1:7" hidden="1" x14ac:dyDescent="0.3">
      <c r="A266" s="1" t="s">
        <v>535</v>
      </c>
      <c r="B266" s="1" t="s">
        <v>2156</v>
      </c>
      <c r="C266" s="1" t="s">
        <v>536</v>
      </c>
      <c r="D266" s="1" t="s">
        <v>537</v>
      </c>
      <c r="E266" s="15" t="s">
        <v>448</v>
      </c>
      <c r="F266" s="1" t="s">
        <v>2130</v>
      </c>
      <c r="G266" s="1" t="s">
        <v>2122</v>
      </c>
    </row>
    <row r="267" spans="1:7" hidden="1" x14ac:dyDescent="0.3">
      <c r="A267" s="1" t="s">
        <v>539</v>
      </c>
      <c r="B267" s="1" t="s">
        <v>2156</v>
      </c>
      <c r="C267" s="1" t="s">
        <v>540</v>
      </c>
      <c r="D267" s="1" t="s">
        <v>541</v>
      </c>
      <c r="E267" s="15" t="s">
        <v>448</v>
      </c>
      <c r="F267" s="1" t="s">
        <v>2130</v>
      </c>
      <c r="G267" s="1" t="s">
        <v>2122</v>
      </c>
    </row>
    <row r="268" spans="1:7" hidden="1" x14ac:dyDescent="0.3">
      <c r="A268" s="1" t="s">
        <v>543</v>
      </c>
      <c r="B268" s="1" t="s">
        <v>2156</v>
      </c>
      <c r="C268" s="1" t="s">
        <v>544</v>
      </c>
      <c r="D268" s="1" t="s">
        <v>545</v>
      </c>
      <c r="E268" s="15" t="s">
        <v>448</v>
      </c>
      <c r="F268" s="1" t="s">
        <v>2130</v>
      </c>
      <c r="G268" s="1" t="s">
        <v>2122</v>
      </c>
    </row>
    <row r="269" spans="1:7" hidden="1" x14ac:dyDescent="0.3">
      <c r="A269" s="1" t="s">
        <v>547</v>
      </c>
      <c r="B269" s="1" t="s">
        <v>2156</v>
      </c>
      <c r="C269" s="1" t="s">
        <v>548</v>
      </c>
      <c r="D269" s="1" t="s">
        <v>549</v>
      </c>
      <c r="E269" s="15" t="s">
        <v>448</v>
      </c>
      <c r="F269" s="1" t="s">
        <v>2130</v>
      </c>
      <c r="G269" s="1" t="s">
        <v>2122</v>
      </c>
    </row>
    <row r="270" spans="1:7" hidden="1" x14ac:dyDescent="0.3">
      <c r="A270" s="1" t="s">
        <v>551</v>
      </c>
      <c r="B270" s="1" t="s">
        <v>2156</v>
      </c>
      <c r="C270" s="1" t="s">
        <v>552</v>
      </c>
      <c r="D270" s="1" t="s">
        <v>553</v>
      </c>
      <c r="E270" s="15" t="s">
        <v>448</v>
      </c>
      <c r="F270" s="1" t="s">
        <v>2130</v>
      </c>
      <c r="G270" s="1" t="s">
        <v>2122</v>
      </c>
    </row>
    <row r="271" spans="1:7" hidden="1" x14ac:dyDescent="0.3">
      <c r="A271" s="1" t="s">
        <v>555</v>
      </c>
      <c r="B271" s="1" t="s">
        <v>2156</v>
      </c>
      <c r="C271" s="1" t="s">
        <v>556</v>
      </c>
      <c r="D271" s="1" t="s">
        <v>557</v>
      </c>
      <c r="E271" s="15" t="s">
        <v>448</v>
      </c>
      <c r="F271" s="1" t="s">
        <v>2130</v>
      </c>
      <c r="G271" s="1" t="s">
        <v>2122</v>
      </c>
    </row>
    <row r="272" spans="1:7" hidden="1" x14ac:dyDescent="0.3">
      <c r="A272" s="1" t="s">
        <v>559</v>
      </c>
      <c r="B272" s="1" t="s">
        <v>2156</v>
      </c>
      <c r="C272" s="1" t="s">
        <v>560</v>
      </c>
      <c r="D272" s="1" t="s">
        <v>561</v>
      </c>
      <c r="E272" s="15" t="s">
        <v>448</v>
      </c>
      <c r="F272" s="1" t="s">
        <v>2130</v>
      </c>
      <c r="G272" s="1" t="s">
        <v>2122</v>
      </c>
    </row>
    <row r="273" spans="1:10" hidden="1" x14ac:dyDescent="0.3">
      <c r="A273" s="1" t="s">
        <v>563</v>
      </c>
      <c r="B273" s="1" t="s">
        <v>2156</v>
      </c>
      <c r="C273" s="1" t="s">
        <v>564</v>
      </c>
      <c r="D273" s="1" t="s">
        <v>564</v>
      </c>
      <c r="E273" s="15" t="s">
        <v>448</v>
      </c>
      <c r="F273" s="1" t="s">
        <v>2130</v>
      </c>
      <c r="G273" s="1" t="s">
        <v>2122</v>
      </c>
    </row>
    <row r="274" spans="1:10" hidden="1" x14ac:dyDescent="0.3">
      <c r="A274" s="1" t="s">
        <v>566</v>
      </c>
      <c r="B274" s="1" t="s">
        <v>2156</v>
      </c>
      <c r="C274" s="1" t="s">
        <v>567</v>
      </c>
      <c r="D274" s="1" t="s">
        <v>568</v>
      </c>
      <c r="E274" s="15" t="s">
        <v>448</v>
      </c>
      <c r="F274" s="1" t="s">
        <v>2130</v>
      </c>
      <c r="G274" s="1" t="s">
        <v>2122</v>
      </c>
    </row>
    <row r="275" spans="1:10" hidden="1" x14ac:dyDescent="0.3">
      <c r="A275" s="1" t="s">
        <v>570</v>
      </c>
      <c r="B275" s="1" t="s">
        <v>2156</v>
      </c>
      <c r="C275" s="1" t="s">
        <v>571</v>
      </c>
      <c r="D275" s="1" t="s">
        <v>572</v>
      </c>
      <c r="E275" s="15" t="s">
        <v>448</v>
      </c>
      <c r="F275" s="1" t="s">
        <v>2130</v>
      </c>
      <c r="G275" s="1" t="s">
        <v>2122</v>
      </c>
    </row>
    <row r="276" spans="1:10" hidden="1" x14ac:dyDescent="0.3">
      <c r="A276" s="1" t="s">
        <v>574</v>
      </c>
      <c r="B276" s="1" t="s">
        <v>2156</v>
      </c>
      <c r="C276" s="1" t="s">
        <v>575</v>
      </c>
      <c r="D276" s="1" t="s">
        <v>576</v>
      </c>
      <c r="E276" s="15" t="s">
        <v>448</v>
      </c>
      <c r="F276" s="1" t="s">
        <v>2130</v>
      </c>
      <c r="G276" s="1" t="s">
        <v>2122</v>
      </c>
    </row>
    <row r="277" spans="1:10" hidden="1" x14ac:dyDescent="0.3">
      <c r="A277" s="1" t="s">
        <v>578</v>
      </c>
      <c r="B277" s="1" t="s">
        <v>2156</v>
      </c>
      <c r="C277" s="1" t="s">
        <v>579</v>
      </c>
      <c r="D277" s="1" t="s">
        <v>580</v>
      </c>
      <c r="E277" s="15" t="s">
        <v>448</v>
      </c>
      <c r="F277" s="1" t="s">
        <v>2130</v>
      </c>
      <c r="G277" s="1" t="s">
        <v>2122</v>
      </c>
    </row>
    <row r="278" spans="1:10" hidden="1" x14ac:dyDescent="0.3">
      <c r="A278" s="1" t="s">
        <v>582</v>
      </c>
      <c r="B278" s="1" t="s">
        <v>2156</v>
      </c>
      <c r="C278" s="1" t="s">
        <v>583</v>
      </c>
      <c r="D278" s="1" t="s">
        <v>584</v>
      </c>
      <c r="E278" s="15" t="s">
        <v>448</v>
      </c>
      <c r="F278" s="1" t="s">
        <v>2130</v>
      </c>
      <c r="G278" s="1" t="s">
        <v>2122</v>
      </c>
    </row>
    <row r="279" spans="1:10" hidden="1" x14ac:dyDescent="0.3">
      <c r="A279" s="1" t="s">
        <v>586</v>
      </c>
      <c r="B279" s="1" t="s">
        <v>2156</v>
      </c>
      <c r="C279" s="1" t="s">
        <v>587</v>
      </c>
      <c r="D279" s="1" t="s">
        <v>588</v>
      </c>
      <c r="E279" s="15" t="s">
        <v>448</v>
      </c>
      <c r="F279" s="1" t="s">
        <v>2130</v>
      </c>
      <c r="G279" s="1" t="s">
        <v>2122</v>
      </c>
    </row>
    <row r="280" spans="1:10" hidden="1" x14ac:dyDescent="0.3">
      <c r="A280" s="1" t="s">
        <v>590</v>
      </c>
      <c r="B280" s="1" t="s">
        <v>2156</v>
      </c>
      <c r="C280" s="1" t="s">
        <v>591</v>
      </c>
      <c r="D280" s="1" t="s">
        <v>592</v>
      </c>
      <c r="E280" s="15" t="s">
        <v>448</v>
      </c>
      <c r="F280" s="1" t="s">
        <v>2130</v>
      </c>
      <c r="G280" s="1" t="s">
        <v>2122</v>
      </c>
    </row>
    <row r="281" spans="1:10" hidden="1" x14ac:dyDescent="0.3">
      <c r="A281" s="1" t="s">
        <v>595</v>
      </c>
      <c r="B281" s="1" t="s">
        <v>2157</v>
      </c>
      <c r="C281" s="1" t="s">
        <v>596</v>
      </c>
      <c r="D281" s="1" t="s">
        <v>597</v>
      </c>
      <c r="E281" s="15" t="s">
        <v>448</v>
      </c>
      <c r="F281" s="1" t="s">
        <v>2136</v>
      </c>
      <c r="G281" s="1" t="s">
        <v>2118</v>
      </c>
      <c r="I281" s="1" t="s">
        <v>2158</v>
      </c>
      <c r="J281" s="20" t="s">
        <v>2159</v>
      </c>
    </row>
    <row r="282" spans="1:10" hidden="1" x14ac:dyDescent="0.3">
      <c r="A282" s="1" t="s">
        <v>612</v>
      </c>
      <c r="B282" s="1" t="s">
        <v>2160</v>
      </c>
      <c r="C282" s="1" t="s">
        <v>613</v>
      </c>
      <c r="D282" s="1" t="s">
        <v>614</v>
      </c>
      <c r="E282" s="15" t="s">
        <v>448</v>
      </c>
      <c r="F282" s="1" t="s">
        <v>2130</v>
      </c>
      <c r="G282" s="1" t="s">
        <v>2122</v>
      </c>
    </row>
    <row r="283" spans="1:10" hidden="1" x14ac:dyDescent="0.3">
      <c r="A283" s="1" t="s">
        <v>616</v>
      </c>
      <c r="B283" s="1" t="s">
        <v>2160</v>
      </c>
      <c r="C283" s="1" t="s">
        <v>617</v>
      </c>
      <c r="D283" s="1" t="s">
        <v>617</v>
      </c>
      <c r="E283" s="15" t="s">
        <v>448</v>
      </c>
      <c r="F283" s="1" t="s">
        <v>2130</v>
      </c>
      <c r="G283" s="1" t="s">
        <v>2122</v>
      </c>
    </row>
    <row r="284" spans="1:10" hidden="1" x14ac:dyDescent="0.3">
      <c r="A284" s="1" t="s">
        <v>619</v>
      </c>
      <c r="B284" s="1" t="s">
        <v>2160</v>
      </c>
      <c r="C284" s="1" t="s">
        <v>620</v>
      </c>
      <c r="D284" s="1" t="s">
        <v>621</v>
      </c>
      <c r="E284" s="15" t="s">
        <v>448</v>
      </c>
      <c r="F284" s="1" t="s">
        <v>2130</v>
      </c>
      <c r="G284" s="1" t="s">
        <v>2122</v>
      </c>
    </row>
    <row r="285" spans="1:10" hidden="1" x14ac:dyDescent="0.3">
      <c r="A285" s="1" t="s">
        <v>623</v>
      </c>
      <c r="B285" s="1" t="s">
        <v>2160</v>
      </c>
      <c r="C285" s="1" t="s">
        <v>624</v>
      </c>
      <c r="D285" s="1" t="s">
        <v>625</v>
      </c>
      <c r="E285" s="15" t="s">
        <v>448</v>
      </c>
      <c r="F285" s="1" t="s">
        <v>2130</v>
      </c>
      <c r="G285" s="1" t="s">
        <v>2122</v>
      </c>
    </row>
    <row r="286" spans="1:10" hidden="1" x14ac:dyDescent="0.3">
      <c r="A286" s="1" t="s">
        <v>627</v>
      </c>
      <c r="B286" s="1" t="s">
        <v>2160</v>
      </c>
      <c r="C286" s="1" t="s">
        <v>628</v>
      </c>
      <c r="D286" s="1" t="s">
        <v>628</v>
      </c>
      <c r="E286" s="15" t="s">
        <v>448</v>
      </c>
      <c r="F286" s="1" t="s">
        <v>2130</v>
      </c>
      <c r="G286" s="1" t="s">
        <v>2122</v>
      </c>
    </row>
    <row r="287" spans="1:10" hidden="1" x14ac:dyDescent="0.3">
      <c r="A287" s="1" t="s">
        <v>631</v>
      </c>
      <c r="B287" s="1" t="s">
        <v>2161</v>
      </c>
      <c r="C287" s="1" t="s">
        <v>632</v>
      </c>
      <c r="D287" s="1" t="s">
        <v>633</v>
      </c>
      <c r="E287" s="15" t="s">
        <v>448</v>
      </c>
      <c r="F287" s="1" t="s">
        <v>2130</v>
      </c>
      <c r="G287" s="1" t="s">
        <v>2122</v>
      </c>
    </row>
    <row r="288" spans="1:10" hidden="1" x14ac:dyDescent="0.3">
      <c r="A288" s="1" t="s">
        <v>635</v>
      </c>
      <c r="B288" s="1" t="s">
        <v>2161</v>
      </c>
      <c r="C288" s="1" t="s">
        <v>636</v>
      </c>
      <c r="D288" s="1" t="s">
        <v>637</v>
      </c>
      <c r="E288" s="15" t="s">
        <v>448</v>
      </c>
      <c r="F288" s="1" t="s">
        <v>2130</v>
      </c>
      <c r="G288" s="1" t="s">
        <v>2122</v>
      </c>
    </row>
    <row r="289" spans="1:7" hidden="1" x14ac:dyDescent="0.3">
      <c r="A289" s="1" t="s">
        <v>639</v>
      </c>
      <c r="B289" s="1" t="s">
        <v>2161</v>
      </c>
      <c r="C289" s="1" t="s">
        <v>640</v>
      </c>
      <c r="D289" s="1" t="s">
        <v>641</v>
      </c>
      <c r="E289" s="15" t="s">
        <v>448</v>
      </c>
      <c r="F289" s="1" t="s">
        <v>2130</v>
      </c>
      <c r="G289" s="1" t="s">
        <v>2122</v>
      </c>
    </row>
    <row r="290" spans="1:7" hidden="1" x14ac:dyDescent="0.3">
      <c r="A290" s="1" t="s">
        <v>643</v>
      </c>
      <c r="B290" s="1" t="s">
        <v>2161</v>
      </c>
      <c r="C290" s="1" t="s">
        <v>644</v>
      </c>
      <c r="D290" s="1" t="s">
        <v>645</v>
      </c>
      <c r="E290" s="15" t="s">
        <v>448</v>
      </c>
      <c r="F290" s="1" t="s">
        <v>2130</v>
      </c>
      <c r="G290" s="1" t="s">
        <v>2122</v>
      </c>
    </row>
    <row r="291" spans="1:7" hidden="1" x14ac:dyDescent="0.3">
      <c r="A291" s="1" t="s">
        <v>647</v>
      </c>
      <c r="B291" s="1" t="s">
        <v>2161</v>
      </c>
      <c r="C291" s="1" t="s">
        <v>648</v>
      </c>
      <c r="D291" s="1" t="s">
        <v>649</v>
      </c>
      <c r="E291" s="15" t="s">
        <v>448</v>
      </c>
      <c r="F291" s="1" t="s">
        <v>2130</v>
      </c>
      <c r="G291" s="1" t="s">
        <v>2122</v>
      </c>
    </row>
    <row r="292" spans="1:7" hidden="1" x14ac:dyDescent="0.3">
      <c r="A292" s="1" t="s">
        <v>651</v>
      </c>
      <c r="B292" s="1" t="s">
        <v>2161</v>
      </c>
      <c r="C292" s="1" t="s">
        <v>652</v>
      </c>
      <c r="D292" s="1" t="s">
        <v>653</v>
      </c>
      <c r="E292" s="15" t="s">
        <v>448</v>
      </c>
      <c r="F292" s="1" t="s">
        <v>2130</v>
      </c>
      <c r="G292" s="1" t="s">
        <v>2122</v>
      </c>
    </row>
    <row r="293" spans="1:7" hidden="1" x14ac:dyDescent="0.3">
      <c r="A293" s="1" t="s">
        <v>655</v>
      </c>
      <c r="B293" s="1" t="s">
        <v>2161</v>
      </c>
      <c r="C293" s="1" t="s">
        <v>656</v>
      </c>
      <c r="D293" s="1" t="s">
        <v>657</v>
      </c>
      <c r="E293" s="15" t="s">
        <v>448</v>
      </c>
      <c r="F293" s="1" t="s">
        <v>2130</v>
      </c>
      <c r="G293" s="1" t="s">
        <v>2122</v>
      </c>
    </row>
    <row r="294" spans="1:7" hidden="1" x14ac:dyDescent="0.3">
      <c r="A294" s="1" t="s">
        <v>659</v>
      </c>
      <c r="B294" s="1" t="s">
        <v>2161</v>
      </c>
      <c r="C294" s="1" t="s">
        <v>660</v>
      </c>
      <c r="D294" s="1" t="s">
        <v>661</v>
      </c>
      <c r="E294" s="15" t="s">
        <v>448</v>
      </c>
      <c r="F294" s="1" t="s">
        <v>2130</v>
      </c>
      <c r="G294" s="1" t="s">
        <v>2122</v>
      </c>
    </row>
    <row r="295" spans="1:7" hidden="1" x14ac:dyDescent="0.3">
      <c r="A295" s="1" t="s">
        <v>663</v>
      </c>
      <c r="B295" s="1" t="s">
        <v>2161</v>
      </c>
      <c r="C295" s="1" t="s">
        <v>664</v>
      </c>
      <c r="D295" s="1" t="s">
        <v>665</v>
      </c>
      <c r="E295" s="15" t="s">
        <v>448</v>
      </c>
      <c r="F295" s="1" t="s">
        <v>2130</v>
      </c>
      <c r="G295" s="1" t="s">
        <v>2122</v>
      </c>
    </row>
    <row r="296" spans="1:7" hidden="1" x14ac:dyDescent="0.3">
      <c r="A296" s="1" t="s">
        <v>667</v>
      </c>
      <c r="B296" s="1" t="s">
        <v>2161</v>
      </c>
      <c r="C296" s="1" t="s">
        <v>668</v>
      </c>
      <c r="D296" s="1" t="s">
        <v>669</v>
      </c>
      <c r="E296" s="15" t="s">
        <v>448</v>
      </c>
      <c r="F296" s="1" t="s">
        <v>2130</v>
      </c>
      <c r="G296" s="1" t="s">
        <v>2122</v>
      </c>
    </row>
    <row r="297" spans="1:7" hidden="1" x14ac:dyDescent="0.3">
      <c r="A297" s="1" t="s">
        <v>671</v>
      </c>
      <c r="B297" s="1" t="s">
        <v>2161</v>
      </c>
      <c r="C297" s="1" t="s">
        <v>672</v>
      </c>
      <c r="D297" s="1" t="s">
        <v>673</v>
      </c>
      <c r="E297" s="15" t="s">
        <v>448</v>
      </c>
      <c r="F297" s="1" t="s">
        <v>2130</v>
      </c>
      <c r="G297" s="1" t="s">
        <v>2122</v>
      </c>
    </row>
    <row r="298" spans="1:7" hidden="1" x14ac:dyDescent="0.3">
      <c r="A298" s="1" t="s">
        <v>675</v>
      </c>
      <c r="B298" s="1" t="s">
        <v>2161</v>
      </c>
      <c r="C298" s="1" t="s">
        <v>676</v>
      </c>
      <c r="D298" s="1" t="s">
        <v>676</v>
      </c>
      <c r="E298" s="15" t="s">
        <v>448</v>
      </c>
      <c r="F298" s="1" t="s">
        <v>2130</v>
      </c>
      <c r="G298" s="1" t="s">
        <v>2122</v>
      </c>
    </row>
    <row r="299" spans="1:7" hidden="1" x14ac:dyDescent="0.3">
      <c r="A299" s="1" t="s">
        <v>678</v>
      </c>
      <c r="B299" s="1" t="s">
        <v>2161</v>
      </c>
      <c r="C299" s="1" t="s">
        <v>679</v>
      </c>
      <c r="D299" s="1" t="s">
        <v>679</v>
      </c>
      <c r="E299" s="15" t="s">
        <v>448</v>
      </c>
      <c r="F299" s="1" t="s">
        <v>2130</v>
      </c>
      <c r="G299" s="1" t="s">
        <v>2122</v>
      </c>
    </row>
    <row r="300" spans="1:7" hidden="1" x14ac:dyDescent="0.3">
      <c r="A300" s="1" t="s">
        <v>681</v>
      </c>
      <c r="B300" s="1" t="s">
        <v>2161</v>
      </c>
      <c r="C300" s="1" t="s">
        <v>682</v>
      </c>
      <c r="D300" s="1" t="s">
        <v>683</v>
      </c>
      <c r="E300" s="15" t="s">
        <v>448</v>
      </c>
      <c r="F300" s="1" t="s">
        <v>2130</v>
      </c>
      <c r="G300" s="1" t="s">
        <v>2122</v>
      </c>
    </row>
    <row r="301" spans="1:7" hidden="1" x14ac:dyDescent="0.3">
      <c r="A301" s="1" t="s">
        <v>685</v>
      </c>
      <c r="B301" s="1" t="s">
        <v>2161</v>
      </c>
      <c r="C301" s="1" t="s">
        <v>686</v>
      </c>
      <c r="D301" s="1" t="s">
        <v>687</v>
      </c>
      <c r="E301" s="15" t="s">
        <v>448</v>
      </c>
      <c r="F301" s="1" t="s">
        <v>2130</v>
      </c>
      <c r="G301" s="1" t="s">
        <v>2122</v>
      </c>
    </row>
    <row r="302" spans="1:7" hidden="1" x14ac:dyDescent="0.3">
      <c r="A302" s="1" t="s">
        <v>689</v>
      </c>
      <c r="B302" s="1" t="s">
        <v>2161</v>
      </c>
      <c r="C302" s="1" t="s">
        <v>690</v>
      </c>
      <c r="D302" s="1" t="s">
        <v>691</v>
      </c>
      <c r="E302" s="15" t="s">
        <v>448</v>
      </c>
      <c r="F302" s="1" t="s">
        <v>2130</v>
      </c>
      <c r="G302" s="1" t="s">
        <v>2122</v>
      </c>
    </row>
    <row r="303" spans="1:7" hidden="1" x14ac:dyDescent="0.3">
      <c r="A303" s="1" t="s">
        <v>693</v>
      </c>
      <c r="B303" s="1" t="s">
        <v>2161</v>
      </c>
      <c r="C303" s="1" t="s">
        <v>694</v>
      </c>
      <c r="D303" s="1" t="s">
        <v>695</v>
      </c>
      <c r="E303" s="15" t="s">
        <v>448</v>
      </c>
      <c r="F303" s="1" t="s">
        <v>2130</v>
      </c>
      <c r="G303" s="1" t="s">
        <v>2122</v>
      </c>
    </row>
    <row r="304" spans="1:7" hidden="1" x14ac:dyDescent="0.3">
      <c r="A304" s="1" t="s">
        <v>697</v>
      </c>
      <c r="B304" s="1" t="s">
        <v>2161</v>
      </c>
      <c r="C304" s="1" t="s">
        <v>698</v>
      </c>
      <c r="D304" s="1" t="s">
        <v>699</v>
      </c>
      <c r="E304" s="15" t="s">
        <v>448</v>
      </c>
      <c r="F304" s="1" t="s">
        <v>2130</v>
      </c>
      <c r="G304" s="1" t="s">
        <v>2122</v>
      </c>
    </row>
    <row r="305" spans="1:7" hidden="1" x14ac:dyDescent="0.3">
      <c r="A305" s="1" t="s">
        <v>701</v>
      </c>
      <c r="B305" s="1" t="s">
        <v>2161</v>
      </c>
      <c r="C305" s="1" t="s">
        <v>702</v>
      </c>
      <c r="D305" s="1" t="s">
        <v>703</v>
      </c>
      <c r="E305" s="15" t="s">
        <v>448</v>
      </c>
      <c r="F305" s="1" t="s">
        <v>2130</v>
      </c>
      <c r="G305" s="1" t="s">
        <v>2122</v>
      </c>
    </row>
    <row r="306" spans="1:7" hidden="1" x14ac:dyDescent="0.3">
      <c r="A306" s="1" t="s">
        <v>705</v>
      </c>
      <c r="B306" s="1" t="s">
        <v>2161</v>
      </c>
      <c r="C306" s="1" t="s">
        <v>706</v>
      </c>
      <c r="D306" s="1" t="s">
        <v>706</v>
      </c>
      <c r="E306" s="15" t="s">
        <v>448</v>
      </c>
      <c r="F306" s="1" t="s">
        <v>2130</v>
      </c>
      <c r="G306" s="1" t="s">
        <v>2122</v>
      </c>
    </row>
    <row r="307" spans="1:7" hidden="1" x14ac:dyDescent="0.3">
      <c r="A307" s="1" t="s">
        <v>708</v>
      </c>
      <c r="B307" s="1" t="s">
        <v>2161</v>
      </c>
      <c r="C307" s="1" t="s">
        <v>709</v>
      </c>
      <c r="D307" s="1" t="s">
        <v>710</v>
      </c>
      <c r="E307" s="15" t="s">
        <v>448</v>
      </c>
      <c r="F307" s="1" t="s">
        <v>2130</v>
      </c>
      <c r="G307" s="1" t="s">
        <v>2122</v>
      </c>
    </row>
    <row r="308" spans="1:7" hidden="1" x14ac:dyDescent="0.3">
      <c r="A308" s="1" t="s">
        <v>712</v>
      </c>
      <c r="B308" s="1" t="s">
        <v>2161</v>
      </c>
      <c r="C308" s="1" t="s">
        <v>713</v>
      </c>
      <c r="D308" s="1" t="s">
        <v>714</v>
      </c>
      <c r="E308" s="15" t="s">
        <v>448</v>
      </c>
      <c r="F308" s="1" t="s">
        <v>2130</v>
      </c>
      <c r="G308" s="1" t="s">
        <v>2122</v>
      </c>
    </row>
    <row r="309" spans="1:7" hidden="1" x14ac:dyDescent="0.3">
      <c r="A309" s="1" t="s">
        <v>717</v>
      </c>
      <c r="B309" s="1" t="s">
        <v>2162</v>
      </c>
      <c r="C309" s="1" t="s">
        <v>718</v>
      </c>
      <c r="D309" s="1" t="s">
        <v>719</v>
      </c>
      <c r="E309" s="15" t="s">
        <v>448</v>
      </c>
      <c r="F309" s="1" t="s">
        <v>2130</v>
      </c>
      <c r="G309" s="1" t="s">
        <v>2122</v>
      </c>
    </row>
    <row r="310" spans="1:7" hidden="1" x14ac:dyDescent="0.3">
      <c r="A310" s="1" t="s">
        <v>721</v>
      </c>
      <c r="B310" s="1" t="s">
        <v>2162</v>
      </c>
      <c r="C310" s="1" t="s">
        <v>722</v>
      </c>
      <c r="D310" s="1" t="s">
        <v>722</v>
      </c>
      <c r="E310" s="15" t="s">
        <v>448</v>
      </c>
      <c r="F310" s="1" t="s">
        <v>2130</v>
      </c>
      <c r="G310" s="1" t="s">
        <v>2122</v>
      </c>
    </row>
    <row r="311" spans="1:7" hidden="1" x14ac:dyDescent="0.3">
      <c r="A311" s="1" t="s">
        <v>724</v>
      </c>
      <c r="B311" s="1" t="s">
        <v>2162</v>
      </c>
      <c r="C311" s="1" t="s">
        <v>725</v>
      </c>
      <c r="D311" s="1" t="s">
        <v>725</v>
      </c>
      <c r="E311" s="15" t="s">
        <v>448</v>
      </c>
      <c r="F311" s="1" t="s">
        <v>2130</v>
      </c>
      <c r="G311" s="1" t="s">
        <v>2122</v>
      </c>
    </row>
    <row r="312" spans="1:7" hidden="1" x14ac:dyDescent="0.3">
      <c r="A312" s="1" t="s">
        <v>727</v>
      </c>
      <c r="B312" s="1" t="s">
        <v>2162</v>
      </c>
      <c r="C312" s="1" t="s">
        <v>728</v>
      </c>
      <c r="D312" s="1" t="s">
        <v>728</v>
      </c>
      <c r="E312" s="15" t="s">
        <v>448</v>
      </c>
      <c r="F312" s="1" t="s">
        <v>2130</v>
      </c>
      <c r="G312" s="1" t="s">
        <v>2122</v>
      </c>
    </row>
    <row r="313" spans="1:7" hidden="1" x14ac:dyDescent="0.3">
      <c r="A313" s="1" t="s">
        <v>730</v>
      </c>
      <c r="B313" s="1" t="s">
        <v>2162</v>
      </c>
      <c r="C313" s="1" t="s">
        <v>731</v>
      </c>
      <c r="D313" s="1" t="s">
        <v>732</v>
      </c>
      <c r="E313" s="15" t="s">
        <v>448</v>
      </c>
      <c r="F313" s="1" t="s">
        <v>2130</v>
      </c>
      <c r="G313" s="1" t="s">
        <v>2122</v>
      </c>
    </row>
    <row r="314" spans="1:7" hidden="1" x14ac:dyDescent="0.3">
      <c r="A314" s="1" t="s">
        <v>734</v>
      </c>
      <c r="B314" s="1" t="s">
        <v>2162</v>
      </c>
      <c r="C314" s="1" t="s">
        <v>735</v>
      </c>
      <c r="D314" s="1" t="s">
        <v>735</v>
      </c>
      <c r="E314" s="15" t="s">
        <v>448</v>
      </c>
      <c r="F314" s="1" t="s">
        <v>2130</v>
      </c>
      <c r="G314" s="1" t="s">
        <v>2122</v>
      </c>
    </row>
    <row r="315" spans="1:7" hidden="1" x14ac:dyDescent="0.3">
      <c r="A315" s="1" t="s">
        <v>737</v>
      </c>
      <c r="B315" s="1" t="s">
        <v>2162</v>
      </c>
      <c r="C315" s="1" t="s">
        <v>738</v>
      </c>
      <c r="D315" s="1" t="s">
        <v>738</v>
      </c>
      <c r="E315" s="15" t="s">
        <v>448</v>
      </c>
      <c r="F315" s="1" t="s">
        <v>2130</v>
      </c>
      <c r="G315" s="1" t="s">
        <v>2122</v>
      </c>
    </row>
    <row r="316" spans="1:7" hidden="1" x14ac:dyDescent="0.3">
      <c r="A316" s="1" t="s">
        <v>740</v>
      </c>
      <c r="B316" s="1" t="s">
        <v>2162</v>
      </c>
      <c r="C316" s="1" t="s">
        <v>741</v>
      </c>
      <c r="D316" s="1" t="s">
        <v>741</v>
      </c>
      <c r="E316" s="15" t="s">
        <v>448</v>
      </c>
      <c r="F316" s="1" t="s">
        <v>2130</v>
      </c>
      <c r="G316" s="1" t="s">
        <v>2122</v>
      </c>
    </row>
    <row r="317" spans="1:7" hidden="1" x14ac:dyDescent="0.3">
      <c r="A317" s="1" t="s">
        <v>743</v>
      </c>
      <c r="B317" s="1" t="s">
        <v>2162</v>
      </c>
      <c r="C317" s="1" t="s">
        <v>744</v>
      </c>
      <c r="D317" s="1" t="s">
        <v>745</v>
      </c>
      <c r="E317" s="15" t="s">
        <v>448</v>
      </c>
      <c r="F317" s="1" t="s">
        <v>2130</v>
      </c>
      <c r="G317" s="1" t="s">
        <v>2122</v>
      </c>
    </row>
    <row r="318" spans="1:7" hidden="1" x14ac:dyDescent="0.3">
      <c r="A318" s="1" t="s">
        <v>747</v>
      </c>
      <c r="B318" s="1" t="s">
        <v>2162</v>
      </c>
      <c r="C318" s="1" t="s">
        <v>748</v>
      </c>
      <c r="D318" s="1" t="s">
        <v>749</v>
      </c>
      <c r="E318" s="15" t="s">
        <v>448</v>
      </c>
      <c r="F318" s="1" t="s">
        <v>2130</v>
      </c>
      <c r="G318" s="1" t="s">
        <v>2122</v>
      </c>
    </row>
    <row r="319" spans="1:7" x14ac:dyDescent="0.3">
      <c r="A319" s="1" t="s">
        <v>752</v>
      </c>
      <c r="B319" s="1" t="s">
        <v>2163</v>
      </c>
      <c r="C319" s="1" t="s">
        <v>753</v>
      </c>
      <c r="D319" s="1" t="s">
        <v>754</v>
      </c>
      <c r="E319" s="15" t="s">
        <v>448</v>
      </c>
      <c r="F319" s="1" t="s">
        <v>2130</v>
      </c>
      <c r="G319" s="1" t="s">
        <v>2120</v>
      </c>
    </row>
    <row r="320" spans="1:7" x14ac:dyDescent="0.3">
      <c r="A320" s="1" t="s">
        <v>768</v>
      </c>
      <c r="B320" s="1" t="s">
        <v>2163</v>
      </c>
      <c r="C320" s="1" t="s">
        <v>769</v>
      </c>
      <c r="D320" s="1" t="s">
        <v>770</v>
      </c>
      <c r="E320" s="15" t="s">
        <v>448</v>
      </c>
      <c r="F320" s="1" t="s">
        <v>2130</v>
      </c>
      <c r="G320" s="1" t="s">
        <v>2120</v>
      </c>
    </row>
    <row r="321" spans="1:7" hidden="1" x14ac:dyDescent="0.3">
      <c r="A321" s="1" t="s">
        <v>801</v>
      </c>
      <c r="B321" s="1" t="s">
        <v>2164</v>
      </c>
      <c r="C321" s="1" t="s">
        <v>802</v>
      </c>
      <c r="D321" s="1" t="s">
        <v>803</v>
      </c>
      <c r="E321" s="15" t="s">
        <v>448</v>
      </c>
      <c r="F321" s="1" t="s">
        <v>2136</v>
      </c>
      <c r="G321" s="1" t="s">
        <v>2118</v>
      </c>
    </row>
    <row r="322" spans="1:7" hidden="1" x14ac:dyDescent="0.3">
      <c r="A322" s="1" t="s">
        <v>805</v>
      </c>
      <c r="B322" s="1" t="s">
        <v>2164</v>
      </c>
      <c r="C322" s="1" t="s">
        <v>806</v>
      </c>
      <c r="D322" s="1" t="s">
        <v>806</v>
      </c>
      <c r="E322" s="15" t="s">
        <v>448</v>
      </c>
      <c r="F322" s="1" t="s">
        <v>2130</v>
      </c>
      <c r="G322" s="1" t="s">
        <v>2119</v>
      </c>
    </row>
    <row r="323" spans="1:7" hidden="1" x14ac:dyDescent="0.3">
      <c r="A323" s="1" t="s">
        <v>808</v>
      </c>
      <c r="B323" s="1" t="s">
        <v>2164</v>
      </c>
      <c r="C323" s="1" t="s">
        <v>809</v>
      </c>
      <c r="D323" s="1" t="s">
        <v>809</v>
      </c>
      <c r="E323" s="15" t="s">
        <v>448</v>
      </c>
      <c r="F323" s="1" t="s">
        <v>2130</v>
      </c>
      <c r="G323" s="1" t="s">
        <v>2119</v>
      </c>
    </row>
    <row r="324" spans="1:7" hidden="1" x14ac:dyDescent="0.3">
      <c r="A324" s="1" t="s">
        <v>811</v>
      </c>
      <c r="B324" s="1" t="s">
        <v>2164</v>
      </c>
      <c r="C324" s="1" t="s">
        <v>812</v>
      </c>
      <c r="D324" s="1" t="s">
        <v>813</v>
      </c>
      <c r="E324" s="15" t="s">
        <v>448</v>
      </c>
      <c r="F324" s="1" t="s">
        <v>2130</v>
      </c>
      <c r="G324" s="1" t="s">
        <v>2119</v>
      </c>
    </row>
    <row r="325" spans="1:7" hidden="1" x14ac:dyDescent="0.3">
      <c r="A325" s="1" t="s">
        <v>844</v>
      </c>
      <c r="B325" s="1" t="s">
        <v>2165</v>
      </c>
      <c r="C325" s="1" t="s">
        <v>845</v>
      </c>
      <c r="D325" s="1" t="s">
        <v>846</v>
      </c>
      <c r="E325" s="15" t="s">
        <v>448</v>
      </c>
      <c r="F325" s="1" t="s">
        <v>2136</v>
      </c>
      <c r="G325" s="1" t="s">
        <v>2118</v>
      </c>
    </row>
    <row r="326" spans="1:7" hidden="1" x14ac:dyDescent="0.3">
      <c r="A326" s="1" t="s">
        <v>848</v>
      </c>
      <c r="B326" s="1" t="s">
        <v>2165</v>
      </c>
      <c r="C326" s="1" t="s">
        <v>849</v>
      </c>
      <c r="D326" s="1" t="s">
        <v>850</v>
      </c>
      <c r="E326" s="15" t="s">
        <v>448</v>
      </c>
      <c r="F326" s="1" t="s">
        <v>2136</v>
      </c>
      <c r="G326" s="1" t="s">
        <v>2118</v>
      </c>
    </row>
    <row r="327" spans="1:7" hidden="1" x14ac:dyDescent="0.3">
      <c r="A327" s="1" t="s">
        <v>852</v>
      </c>
      <c r="B327" s="1" t="s">
        <v>2165</v>
      </c>
      <c r="C327" s="1" t="s">
        <v>853</v>
      </c>
      <c r="D327" s="1" t="s">
        <v>854</v>
      </c>
      <c r="E327" s="15" t="s">
        <v>448</v>
      </c>
      <c r="F327" s="1" t="s">
        <v>2136</v>
      </c>
      <c r="G327" s="1" t="s">
        <v>2118</v>
      </c>
    </row>
    <row r="328" spans="1:7" customFormat="1" hidden="1" x14ac:dyDescent="0.3">
      <c r="A328" s="1" t="s">
        <v>856</v>
      </c>
      <c r="B328" s="1" t="s">
        <v>2165</v>
      </c>
      <c r="C328" t="s">
        <v>857</v>
      </c>
      <c r="D328" t="s">
        <v>858</v>
      </c>
      <c r="E328" s="15" t="s">
        <v>448</v>
      </c>
      <c r="F328" s="1" t="s">
        <v>2130</v>
      </c>
      <c r="G328" s="1" t="s">
        <v>2119</v>
      </c>
    </row>
    <row r="329" spans="1:7" hidden="1" x14ac:dyDescent="0.3">
      <c r="A329" s="1" t="s">
        <v>860</v>
      </c>
      <c r="B329" s="1" t="s">
        <v>2165</v>
      </c>
      <c r="C329" s="1" t="s">
        <v>861</v>
      </c>
      <c r="D329" s="1" t="s">
        <v>861</v>
      </c>
      <c r="E329" s="15" t="s">
        <v>448</v>
      </c>
      <c r="F329" s="1" t="s">
        <v>2130</v>
      </c>
      <c r="G329" s="1" t="s">
        <v>2119</v>
      </c>
    </row>
    <row r="330" spans="1:7" hidden="1" x14ac:dyDescent="0.3">
      <c r="A330" s="1" t="s">
        <v>863</v>
      </c>
      <c r="B330" s="1" t="s">
        <v>2165</v>
      </c>
      <c r="C330" s="1" t="s">
        <v>864</v>
      </c>
      <c r="D330" s="1" t="s">
        <v>865</v>
      </c>
      <c r="E330" s="15" t="s">
        <v>448</v>
      </c>
      <c r="F330" s="1" t="s">
        <v>2130</v>
      </c>
      <c r="G330" s="1" t="s">
        <v>2119</v>
      </c>
    </row>
    <row r="331" spans="1:7" hidden="1" x14ac:dyDescent="0.3"/>
    <row r="332" spans="1:7" hidden="1" x14ac:dyDescent="0.3"/>
    <row r="333" spans="1:7" hidden="1" x14ac:dyDescent="0.3"/>
  </sheetData>
  <autoFilter ref="A5:H333">
    <filterColumn colId="6">
      <filters>
        <filter val="Livestock product"/>
      </filters>
    </filterColumn>
    <sortState ref="A6:H331">
      <sortCondition ref="A5:A333"/>
    </sortState>
  </autoFilter>
  <mergeCells count="1">
    <mergeCell ref="A2:Q2"/>
  </mergeCells>
  <phoneticPr fontId="13" type="noConversion"/>
  <hyperlinks>
    <hyperlink ref="J281" r:id="rId1" tooltip="Persistent link using digital object identifier"/>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1286"/>
  <sheetViews>
    <sheetView zoomScale="85" zoomScaleNormal="85" workbookViewId="0">
      <pane ySplit="9" topLeftCell="A10" activePane="bottomLeft" state="frozen"/>
      <selection activeCell="E21" sqref="E21"/>
      <selection pane="bottomLeft" activeCell="E21" sqref="E21"/>
    </sheetView>
  </sheetViews>
  <sheetFormatPr defaultRowHeight="14.4" x14ac:dyDescent="0.3"/>
  <cols>
    <col min="1" max="1" width="12.33203125" customWidth="1"/>
    <col min="3" max="5" width="8.6640625" style="1"/>
    <col min="7" max="7" width="27.6640625" customWidth="1"/>
    <col min="8" max="8" width="29.6640625" customWidth="1"/>
    <col min="9" max="9" width="21.44140625" customWidth="1"/>
    <col min="10" max="10" width="18.6640625" customWidth="1"/>
    <col min="11" max="11" width="23.33203125" customWidth="1"/>
    <col min="12" max="12" width="25" customWidth="1"/>
    <col min="13" max="13" width="24" customWidth="1"/>
    <col min="14" max="14" width="24.6640625" customWidth="1"/>
    <col min="15" max="15" width="17.5546875" customWidth="1"/>
  </cols>
  <sheetData>
    <row r="1" spans="1:15" ht="47.1" customHeight="1" x14ac:dyDescent="0.35">
      <c r="A1" s="10" t="s">
        <v>2166</v>
      </c>
    </row>
    <row r="2" spans="1:15" ht="47.1" customHeight="1" x14ac:dyDescent="0.3">
      <c r="A2" s="261" t="s">
        <v>2167</v>
      </c>
      <c r="B2" s="261"/>
      <c r="C2" s="261"/>
      <c r="D2" s="261"/>
      <c r="E2" s="261"/>
      <c r="F2" s="261"/>
      <c r="G2" s="261"/>
      <c r="H2" s="261"/>
      <c r="I2" s="261"/>
      <c r="J2" s="261"/>
      <c r="K2" s="261"/>
    </row>
    <row r="3" spans="1:15" ht="21.6" customHeight="1" x14ac:dyDescent="0.3">
      <c r="A3" s="19"/>
      <c r="B3" s="19"/>
      <c r="C3" s="19"/>
      <c r="D3" s="19"/>
      <c r="E3" s="19"/>
      <c r="F3" s="19"/>
      <c r="G3" s="19"/>
      <c r="H3" s="19"/>
      <c r="I3" s="19"/>
      <c r="J3" s="19"/>
      <c r="K3" s="19"/>
    </row>
    <row r="4" spans="1:15" ht="15.6" x14ac:dyDescent="0.3">
      <c r="A4" s="9" t="s">
        <v>2168</v>
      </c>
    </row>
    <row r="5" spans="1:15" x14ac:dyDescent="0.3">
      <c r="A5">
        <v>217</v>
      </c>
      <c r="H5">
        <f>A5+HS6_list!E4</f>
        <v>498</v>
      </c>
    </row>
    <row r="6" spans="1:15" ht="15.6" x14ac:dyDescent="0.3">
      <c r="A6" s="9" t="s">
        <v>2169</v>
      </c>
    </row>
    <row r="7" spans="1:15" x14ac:dyDescent="0.3">
      <c r="A7">
        <v>67</v>
      </c>
    </row>
    <row r="9" spans="1:15" s="2" customFormat="1" x14ac:dyDescent="0.3">
      <c r="A9" s="2" t="s">
        <v>55</v>
      </c>
      <c r="B9" s="2" t="s">
        <v>56</v>
      </c>
      <c r="C9" s="3" t="s">
        <v>57</v>
      </c>
      <c r="D9" s="3" t="s">
        <v>58</v>
      </c>
      <c r="E9" s="3" t="s">
        <v>57</v>
      </c>
      <c r="F9" s="2" t="s">
        <v>58</v>
      </c>
      <c r="G9" s="2" t="s">
        <v>59</v>
      </c>
      <c r="H9" s="2" t="s">
        <v>60</v>
      </c>
      <c r="I9" s="2" t="s">
        <v>2124</v>
      </c>
      <c r="J9" s="2" t="s">
        <v>2170</v>
      </c>
      <c r="K9" s="2" t="s">
        <v>2171</v>
      </c>
      <c r="L9" s="2" t="s">
        <v>2172</v>
      </c>
      <c r="M9" s="2" t="s">
        <v>2173</v>
      </c>
      <c r="N9" s="2" t="s">
        <v>2174</v>
      </c>
      <c r="O9" s="2" t="s">
        <v>2175</v>
      </c>
    </row>
    <row r="10" spans="1:15" hidden="1" x14ac:dyDescent="0.3">
      <c r="A10">
        <v>152694</v>
      </c>
      <c r="B10">
        <v>3</v>
      </c>
      <c r="C10" s="1" t="s">
        <v>62</v>
      </c>
      <c r="D10" s="1" t="s">
        <v>63</v>
      </c>
      <c r="E10" s="1" t="s">
        <v>64</v>
      </c>
      <c r="F10">
        <v>1</v>
      </c>
      <c r="G10" t="s">
        <v>65</v>
      </c>
      <c r="H10" t="s">
        <v>65</v>
      </c>
      <c r="I10" t="s">
        <v>448</v>
      </c>
      <c r="K10" t="s">
        <v>2136</v>
      </c>
      <c r="O10" s="1" t="s">
        <v>80</v>
      </c>
    </row>
    <row r="11" spans="1:15" hidden="1" x14ac:dyDescent="0.3">
      <c r="A11">
        <v>152697</v>
      </c>
      <c r="B11">
        <v>3</v>
      </c>
      <c r="C11" s="1" t="s">
        <v>66</v>
      </c>
      <c r="D11" s="1" t="s">
        <v>63</v>
      </c>
      <c r="E11" s="1" t="s">
        <v>67</v>
      </c>
      <c r="F11">
        <v>1</v>
      </c>
      <c r="G11" t="s">
        <v>68</v>
      </c>
      <c r="H11" t="s">
        <v>68</v>
      </c>
      <c r="I11" t="s">
        <v>448</v>
      </c>
      <c r="K11" t="s">
        <v>2136</v>
      </c>
      <c r="O11" s="1" t="s">
        <v>80</v>
      </c>
    </row>
    <row r="12" spans="1:15" hidden="1" x14ac:dyDescent="0.3">
      <c r="A12">
        <v>152700</v>
      </c>
      <c r="B12">
        <v>3</v>
      </c>
      <c r="C12" s="1" t="s">
        <v>69</v>
      </c>
      <c r="D12" s="1" t="s">
        <v>63</v>
      </c>
      <c r="E12" s="1" t="s">
        <v>70</v>
      </c>
      <c r="F12">
        <v>1</v>
      </c>
      <c r="G12" t="s">
        <v>71</v>
      </c>
      <c r="H12" t="s">
        <v>71</v>
      </c>
      <c r="I12" t="s">
        <v>448</v>
      </c>
      <c r="K12" t="s">
        <v>2136</v>
      </c>
      <c r="O12" s="1" t="s">
        <v>80</v>
      </c>
    </row>
    <row r="13" spans="1:15" hidden="1" x14ac:dyDescent="0.3">
      <c r="A13">
        <v>152705</v>
      </c>
      <c r="B13">
        <v>3</v>
      </c>
      <c r="C13" s="1" t="s">
        <v>72</v>
      </c>
      <c r="D13" s="1" t="s">
        <v>63</v>
      </c>
      <c r="E13" s="1" t="s">
        <v>73</v>
      </c>
      <c r="F13">
        <v>1</v>
      </c>
      <c r="G13" t="s">
        <v>74</v>
      </c>
      <c r="H13" t="s">
        <v>74</v>
      </c>
      <c r="I13" t="s">
        <v>448</v>
      </c>
      <c r="K13" t="s">
        <v>2136</v>
      </c>
      <c r="O13" s="1" t="s">
        <v>80</v>
      </c>
    </row>
    <row r="14" spans="1:15" hidden="1" x14ac:dyDescent="0.3">
      <c r="A14">
        <v>152708</v>
      </c>
      <c r="B14">
        <v>3</v>
      </c>
      <c r="C14" s="1" t="s">
        <v>75</v>
      </c>
      <c r="D14" s="1" t="s">
        <v>63</v>
      </c>
      <c r="E14" s="1" t="s">
        <v>76</v>
      </c>
      <c r="F14">
        <v>1</v>
      </c>
      <c r="G14" t="s">
        <v>77</v>
      </c>
      <c r="H14" t="s">
        <v>78</v>
      </c>
      <c r="I14" t="s">
        <v>448</v>
      </c>
      <c r="K14" t="s">
        <v>2136</v>
      </c>
      <c r="O14" s="1" t="s">
        <v>80</v>
      </c>
    </row>
    <row r="15" spans="1:15" x14ac:dyDescent="0.3">
      <c r="A15">
        <v>152717</v>
      </c>
      <c r="B15">
        <v>3</v>
      </c>
      <c r="C15" s="1" t="s">
        <v>79</v>
      </c>
      <c r="D15" s="1" t="s">
        <v>63</v>
      </c>
      <c r="E15" s="1" t="s">
        <v>80</v>
      </c>
      <c r="F15">
        <v>1</v>
      </c>
      <c r="G15" t="s">
        <v>81</v>
      </c>
      <c r="H15" t="s">
        <v>82</v>
      </c>
      <c r="I15" t="s">
        <v>448</v>
      </c>
      <c r="K15" t="s">
        <v>2176</v>
      </c>
      <c r="N15" t="s">
        <v>2177</v>
      </c>
    </row>
    <row r="16" spans="1:15" hidden="1" x14ac:dyDescent="0.3">
      <c r="A16">
        <v>152729</v>
      </c>
      <c r="B16">
        <v>3</v>
      </c>
      <c r="C16" s="1" t="s">
        <v>83</v>
      </c>
      <c r="D16" s="1" t="s">
        <v>84</v>
      </c>
      <c r="E16" s="1" t="s">
        <v>85</v>
      </c>
      <c r="F16">
        <v>2</v>
      </c>
      <c r="G16" t="s">
        <v>86</v>
      </c>
      <c r="H16" t="s">
        <v>86</v>
      </c>
      <c r="I16" t="s">
        <v>448</v>
      </c>
      <c r="K16" t="s">
        <v>2136</v>
      </c>
      <c r="O16" s="1"/>
    </row>
    <row r="17" spans="1:15" x14ac:dyDescent="0.3">
      <c r="A17">
        <v>152733</v>
      </c>
      <c r="B17">
        <v>3</v>
      </c>
      <c r="C17" s="1" t="s">
        <v>87</v>
      </c>
      <c r="D17" s="1" t="s">
        <v>84</v>
      </c>
      <c r="E17" s="1" t="s">
        <v>88</v>
      </c>
      <c r="F17">
        <v>2</v>
      </c>
      <c r="G17" t="s">
        <v>89</v>
      </c>
      <c r="H17" t="s">
        <v>89</v>
      </c>
      <c r="I17" t="s">
        <v>448</v>
      </c>
      <c r="K17" t="s">
        <v>2176</v>
      </c>
      <c r="N17" s="1" t="s">
        <v>85</v>
      </c>
      <c r="O17" s="1"/>
    </row>
    <row r="18" spans="1:15" hidden="1" x14ac:dyDescent="0.3">
      <c r="A18">
        <v>152737</v>
      </c>
      <c r="B18">
        <v>3</v>
      </c>
      <c r="C18" s="1" t="s">
        <v>90</v>
      </c>
      <c r="D18" s="1" t="s">
        <v>84</v>
      </c>
      <c r="E18" s="1" t="s">
        <v>91</v>
      </c>
      <c r="F18">
        <v>2</v>
      </c>
      <c r="G18" t="s">
        <v>92</v>
      </c>
      <c r="H18" t="s">
        <v>92</v>
      </c>
      <c r="I18" t="s">
        <v>448</v>
      </c>
      <c r="K18" t="s">
        <v>2136</v>
      </c>
      <c r="O18" s="1"/>
    </row>
    <row r="19" spans="1:15" hidden="1" x14ac:dyDescent="0.3">
      <c r="A19">
        <v>152746</v>
      </c>
      <c r="B19">
        <v>3</v>
      </c>
      <c r="C19" s="1" t="s">
        <v>93</v>
      </c>
      <c r="D19" s="1" t="s">
        <v>84</v>
      </c>
      <c r="E19" s="1" t="s">
        <v>94</v>
      </c>
      <c r="F19">
        <v>2</v>
      </c>
      <c r="G19" t="s">
        <v>95</v>
      </c>
      <c r="H19" t="s">
        <v>95</v>
      </c>
      <c r="I19" t="s">
        <v>448</v>
      </c>
      <c r="K19" t="s">
        <v>2136</v>
      </c>
      <c r="O19" s="1"/>
    </row>
    <row r="20" spans="1:15" hidden="1" x14ac:dyDescent="0.3">
      <c r="A20">
        <v>152758</v>
      </c>
      <c r="B20">
        <v>3</v>
      </c>
      <c r="C20" s="1" t="s">
        <v>96</v>
      </c>
      <c r="D20" s="1" t="s">
        <v>84</v>
      </c>
      <c r="E20" s="1" t="s">
        <v>97</v>
      </c>
      <c r="F20">
        <v>2</v>
      </c>
      <c r="G20" t="s">
        <v>98</v>
      </c>
      <c r="H20" t="s">
        <v>98</v>
      </c>
      <c r="I20" t="s">
        <v>448</v>
      </c>
      <c r="K20" t="s">
        <v>2136</v>
      </c>
      <c r="O20" s="1"/>
    </row>
    <row r="21" spans="1:15" hidden="1" x14ac:dyDescent="0.3">
      <c r="A21">
        <v>152759</v>
      </c>
      <c r="B21">
        <v>3</v>
      </c>
      <c r="C21" s="1" t="s">
        <v>2074</v>
      </c>
      <c r="D21" s="1" t="s">
        <v>84</v>
      </c>
      <c r="E21" s="1" t="s">
        <v>2178</v>
      </c>
      <c r="F21">
        <v>2</v>
      </c>
      <c r="G21" t="s">
        <v>2179</v>
      </c>
      <c r="H21" t="s">
        <v>2179</v>
      </c>
      <c r="I21" t="s">
        <v>2180</v>
      </c>
    </row>
    <row r="22" spans="1:15" hidden="1" x14ac:dyDescent="0.3">
      <c r="A22">
        <v>152771</v>
      </c>
      <c r="B22">
        <v>3</v>
      </c>
      <c r="C22" s="1" t="s">
        <v>99</v>
      </c>
      <c r="D22" s="1" t="s">
        <v>84</v>
      </c>
      <c r="E22" s="1" t="s">
        <v>100</v>
      </c>
      <c r="F22">
        <v>2</v>
      </c>
      <c r="G22" t="s">
        <v>101</v>
      </c>
      <c r="H22" t="s">
        <v>102</v>
      </c>
      <c r="I22" t="s">
        <v>448</v>
      </c>
      <c r="K22" t="s">
        <v>2136</v>
      </c>
      <c r="O22" s="1"/>
    </row>
    <row r="23" spans="1:15" x14ac:dyDescent="0.3">
      <c r="A23">
        <v>152788</v>
      </c>
      <c r="B23">
        <v>3</v>
      </c>
      <c r="C23" s="1" t="s">
        <v>103</v>
      </c>
      <c r="D23" s="1" t="s">
        <v>84</v>
      </c>
      <c r="E23" s="1" t="s">
        <v>104</v>
      </c>
      <c r="F23">
        <v>2</v>
      </c>
      <c r="G23" t="s">
        <v>105</v>
      </c>
      <c r="H23" t="s">
        <v>106</v>
      </c>
      <c r="I23" t="s">
        <v>448</v>
      </c>
      <c r="K23" t="s">
        <v>2176</v>
      </c>
      <c r="N23" s="1" t="s">
        <v>2177</v>
      </c>
    </row>
    <row r="24" spans="1:15" hidden="1" x14ac:dyDescent="0.3">
      <c r="A24">
        <v>152795</v>
      </c>
      <c r="B24">
        <v>3</v>
      </c>
      <c r="C24" s="1" t="s">
        <v>2181</v>
      </c>
      <c r="D24" s="1" t="s">
        <v>84</v>
      </c>
      <c r="E24" s="1" t="s">
        <v>2182</v>
      </c>
      <c r="F24">
        <v>2</v>
      </c>
      <c r="G24" t="s">
        <v>2183</v>
      </c>
      <c r="H24" t="s">
        <v>2183</v>
      </c>
      <c r="I24" t="s">
        <v>2184</v>
      </c>
      <c r="J24" t="s">
        <v>2185</v>
      </c>
    </row>
    <row r="25" spans="1:15" x14ac:dyDescent="0.3">
      <c r="A25">
        <v>152796</v>
      </c>
      <c r="B25">
        <v>3</v>
      </c>
      <c r="C25" s="1" t="s">
        <v>107</v>
      </c>
      <c r="D25" s="1" t="s">
        <v>84</v>
      </c>
      <c r="E25" s="1" t="s">
        <v>108</v>
      </c>
      <c r="F25">
        <v>2</v>
      </c>
      <c r="G25" t="s">
        <v>109</v>
      </c>
      <c r="H25" t="s">
        <v>110</v>
      </c>
      <c r="I25" t="s">
        <v>448</v>
      </c>
      <c r="K25" t="s">
        <v>2176</v>
      </c>
      <c r="N25" s="1" t="s">
        <v>2177</v>
      </c>
    </row>
    <row r="26" spans="1:15" hidden="1" x14ac:dyDescent="0.3">
      <c r="A26">
        <v>152808</v>
      </c>
      <c r="B26">
        <v>3</v>
      </c>
      <c r="C26" s="1" t="s">
        <v>883</v>
      </c>
      <c r="D26" s="1" t="s">
        <v>2186</v>
      </c>
      <c r="E26" s="1" t="s">
        <v>2187</v>
      </c>
      <c r="F26">
        <v>3</v>
      </c>
      <c r="G26" t="s">
        <v>2188</v>
      </c>
      <c r="H26" t="s">
        <v>2188</v>
      </c>
      <c r="I26" t="s">
        <v>2180</v>
      </c>
    </row>
    <row r="27" spans="1:15" hidden="1" x14ac:dyDescent="0.3">
      <c r="A27">
        <v>152815</v>
      </c>
      <c r="B27">
        <v>3</v>
      </c>
      <c r="C27" s="1" t="s">
        <v>905</v>
      </c>
      <c r="D27" s="1" t="s">
        <v>2186</v>
      </c>
      <c r="E27" s="1" t="s">
        <v>2189</v>
      </c>
      <c r="F27">
        <v>3</v>
      </c>
      <c r="G27" t="s">
        <v>2190</v>
      </c>
      <c r="H27" t="s">
        <v>2191</v>
      </c>
      <c r="I27" t="s">
        <v>2180</v>
      </c>
    </row>
    <row r="28" spans="1:15" hidden="1" x14ac:dyDescent="0.3">
      <c r="A28">
        <v>152844</v>
      </c>
      <c r="B28">
        <v>3</v>
      </c>
      <c r="C28" s="1" t="s">
        <v>963</v>
      </c>
      <c r="D28" s="1" t="s">
        <v>2186</v>
      </c>
      <c r="E28" s="1" t="s">
        <v>2192</v>
      </c>
      <c r="F28">
        <v>3</v>
      </c>
      <c r="G28" t="s">
        <v>2193</v>
      </c>
      <c r="H28" t="s">
        <v>2194</v>
      </c>
      <c r="I28" t="s">
        <v>2180</v>
      </c>
    </row>
    <row r="29" spans="1:15" hidden="1" x14ac:dyDescent="0.3">
      <c r="A29">
        <v>152878</v>
      </c>
      <c r="B29">
        <v>3</v>
      </c>
      <c r="C29" s="1" t="s">
        <v>1016</v>
      </c>
      <c r="D29" s="1" t="s">
        <v>2186</v>
      </c>
      <c r="E29" s="1" t="s">
        <v>2195</v>
      </c>
      <c r="F29">
        <v>3</v>
      </c>
      <c r="G29" t="s">
        <v>2196</v>
      </c>
      <c r="H29" t="s">
        <v>2197</v>
      </c>
      <c r="I29" t="s">
        <v>2180</v>
      </c>
    </row>
    <row r="30" spans="1:15" hidden="1" x14ac:dyDescent="0.3">
      <c r="A30">
        <v>152882</v>
      </c>
      <c r="B30">
        <v>3</v>
      </c>
      <c r="C30" s="1" t="s">
        <v>1059</v>
      </c>
      <c r="D30" s="1" t="s">
        <v>2186</v>
      </c>
      <c r="E30" s="1" t="s">
        <v>2198</v>
      </c>
      <c r="F30">
        <v>3</v>
      </c>
      <c r="G30" t="s">
        <v>2199</v>
      </c>
      <c r="H30" t="s">
        <v>2200</v>
      </c>
      <c r="I30" t="s">
        <v>2180</v>
      </c>
    </row>
    <row r="31" spans="1:15" hidden="1" x14ac:dyDescent="0.3">
      <c r="A31">
        <v>152898</v>
      </c>
      <c r="B31">
        <v>3</v>
      </c>
      <c r="C31" s="1" t="s">
        <v>1122</v>
      </c>
      <c r="D31" s="1" t="s">
        <v>2186</v>
      </c>
      <c r="E31" s="1" t="s">
        <v>2201</v>
      </c>
      <c r="F31">
        <v>3</v>
      </c>
      <c r="G31" t="s">
        <v>2202</v>
      </c>
      <c r="H31" t="s">
        <v>2203</v>
      </c>
      <c r="I31" t="s">
        <v>2180</v>
      </c>
    </row>
    <row r="32" spans="1:15" hidden="1" x14ac:dyDescent="0.3">
      <c r="A32">
        <v>152911</v>
      </c>
      <c r="B32">
        <v>3</v>
      </c>
      <c r="C32" s="1" t="s">
        <v>2204</v>
      </c>
      <c r="D32" s="1" t="s">
        <v>2186</v>
      </c>
      <c r="E32" s="1" t="s">
        <v>2205</v>
      </c>
      <c r="F32">
        <v>3</v>
      </c>
      <c r="G32" t="s">
        <v>2206</v>
      </c>
      <c r="H32" t="s">
        <v>2207</v>
      </c>
      <c r="I32" t="s">
        <v>2180</v>
      </c>
    </row>
    <row r="33" spans="1:11" hidden="1" x14ac:dyDescent="0.3">
      <c r="A33">
        <v>152930</v>
      </c>
      <c r="B33">
        <v>3</v>
      </c>
      <c r="C33" s="1" t="s">
        <v>1171</v>
      </c>
      <c r="D33" s="1" t="s">
        <v>112</v>
      </c>
      <c r="E33" s="1" t="s">
        <v>2208</v>
      </c>
      <c r="F33">
        <v>4</v>
      </c>
      <c r="G33" t="s">
        <v>2209</v>
      </c>
      <c r="H33" t="s">
        <v>2209</v>
      </c>
      <c r="I33" t="s">
        <v>2180</v>
      </c>
    </row>
    <row r="34" spans="1:11" hidden="1" x14ac:dyDescent="0.3">
      <c r="A34">
        <v>152934</v>
      </c>
      <c r="B34">
        <v>3</v>
      </c>
      <c r="C34" s="1" t="s">
        <v>1190</v>
      </c>
      <c r="D34" s="1" t="s">
        <v>112</v>
      </c>
      <c r="E34" s="1" t="s">
        <v>2210</v>
      </c>
      <c r="F34">
        <v>4</v>
      </c>
      <c r="G34" t="s">
        <v>2211</v>
      </c>
      <c r="H34" t="s">
        <v>2211</v>
      </c>
      <c r="I34" t="s">
        <v>2180</v>
      </c>
    </row>
    <row r="35" spans="1:11" hidden="1" x14ac:dyDescent="0.3">
      <c r="A35">
        <v>152942</v>
      </c>
      <c r="B35">
        <v>3</v>
      </c>
      <c r="C35" s="1" t="s">
        <v>1214</v>
      </c>
      <c r="D35" s="1" t="s">
        <v>112</v>
      </c>
      <c r="E35" s="1" t="s">
        <v>2212</v>
      </c>
      <c r="F35">
        <v>4</v>
      </c>
      <c r="G35" t="s">
        <v>2213</v>
      </c>
      <c r="H35" t="s">
        <v>2214</v>
      </c>
      <c r="I35" t="s">
        <v>2180</v>
      </c>
    </row>
    <row r="36" spans="1:11" hidden="1" x14ac:dyDescent="0.3">
      <c r="A36">
        <v>152945</v>
      </c>
      <c r="B36">
        <v>3</v>
      </c>
      <c r="C36" s="1" t="s">
        <v>1225</v>
      </c>
      <c r="D36" s="1" t="s">
        <v>112</v>
      </c>
      <c r="E36" s="1" t="s">
        <v>2215</v>
      </c>
      <c r="F36">
        <v>4</v>
      </c>
      <c r="G36" t="s">
        <v>2216</v>
      </c>
      <c r="H36" t="s">
        <v>2217</v>
      </c>
      <c r="I36" t="s">
        <v>2180</v>
      </c>
    </row>
    <row r="37" spans="1:11" hidden="1" x14ac:dyDescent="0.3">
      <c r="A37">
        <v>152948</v>
      </c>
      <c r="B37">
        <v>3</v>
      </c>
      <c r="C37" s="1" t="s">
        <v>1235</v>
      </c>
      <c r="D37" s="1" t="s">
        <v>112</v>
      </c>
      <c r="E37" s="1" t="s">
        <v>2218</v>
      </c>
      <c r="F37">
        <v>4</v>
      </c>
      <c r="G37" t="s">
        <v>2219</v>
      </c>
      <c r="H37" t="s">
        <v>2220</v>
      </c>
      <c r="I37" t="s">
        <v>2180</v>
      </c>
    </row>
    <row r="38" spans="1:11" hidden="1" x14ac:dyDescent="0.3">
      <c r="A38">
        <v>152952</v>
      </c>
      <c r="B38">
        <v>3</v>
      </c>
      <c r="C38" s="1" t="s">
        <v>1241</v>
      </c>
      <c r="D38" s="1" t="s">
        <v>112</v>
      </c>
      <c r="E38" s="1" t="s">
        <v>2221</v>
      </c>
      <c r="F38">
        <v>4</v>
      </c>
      <c r="G38" t="s">
        <v>2222</v>
      </c>
      <c r="H38" t="s">
        <v>2222</v>
      </c>
      <c r="I38" t="s">
        <v>2180</v>
      </c>
    </row>
    <row r="39" spans="1:11" hidden="1" x14ac:dyDescent="0.3">
      <c r="A39">
        <v>152958</v>
      </c>
      <c r="B39">
        <v>3</v>
      </c>
      <c r="C39" s="1" t="s">
        <v>111</v>
      </c>
      <c r="D39" s="1" t="s">
        <v>112</v>
      </c>
      <c r="E39" s="1" t="s">
        <v>113</v>
      </c>
      <c r="F39">
        <v>4</v>
      </c>
      <c r="G39" t="s">
        <v>114</v>
      </c>
      <c r="H39" t="s">
        <v>114</v>
      </c>
      <c r="I39" t="s">
        <v>448</v>
      </c>
      <c r="K39" t="s">
        <v>2136</v>
      </c>
    </row>
    <row r="40" spans="1:11" hidden="1" x14ac:dyDescent="0.3">
      <c r="A40">
        <v>152959</v>
      </c>
      <c r="B40">
        <v>3</v>
      </c>
      <c r="C40" s="1" t="s">
        <v>115</v>
      </c>
      <c r="D40" s="1" t="s">
        <v>112</v>
      </c>
      <c r="E40" s="1" t="s">
        <v>116</v>
      </c>
      <c r="F40">
        <v>4</v>
      </c>
      <c r="G40" t="s">
        <v>117</v>
      </c>
      <c r="H40" t="s">
        <v>117</v>
      </c>
      <c r="I40" t="s">
        <v>448</v>
      </c>
      <c r="K40" t="s">
        <v>2136</v>
      </c>
    </row>
    <row r="41" spans="1:11" hidden="1" x14ac:dyDescent="0.3">
      <c r="A41">
        <v>152966</v>
      </c>
      <c r="B41">
        <v>3</v>
      </c>
      <c r="C41" s="1" t="s">
        <v>2223</v>
      </c>
      <c r="D41" s="1" t="s">
        <v>112</v>
      </c>
      <c r="E41" s="1" t="s">
        <v>2224</v>
      </c>
      <c r="F41">
        <v>4</v>
      </c>
      <c r="G41" t="s">
        <v>2225</v>
      </c>
      <c r="H41" t="s">
        <v>2225</v>
      </c>
      <c r="I41" t="s">
        <v>2184</v>
      </c>
    </row>
    <row r="42" spans="1:11" hidden="1" x14ac:dyDescent="0.3">
      <c r="A42">
        <v>152967</v>
      </c>
      <c r="B42">
        <v>3</v>
      </c>
      <c r="C42" s="1" t="s">
        <v>2226</v>
      </c>
      <c r="D42" s="1" t="s">
        <v>112</v>
      </c>
      <c r="E42" s="1" t="s">
        <v>2227</v>
      </c>
      <c r="F42">
        <v>4</v>
      </c>
      <c r="G42" t="s">
        <v>2228</v>
      </c>
      <c r="H42" t="s">
        <v>2229</v>
      </c>
      <c r="I42" t="s">
        <v>2184</v>
      </c>
    </row>
    <row r="43" spans="1:11" hidden="1" x14ac:dyDescent="0.3">
      <c r="A43">
        <v>152969</v>
      </c>
      <c r="B43">
        <v>3</v>
      </c>
      <c r="C43" s="1" t="s">
        <v>2230</v>
      </c>
      <c r="D43" s="1" t="s">
        <v>2231</v>
      </c>
      <c r="E43" s="1" t="s">
        <v>2232</v>
      </c>
      <c r="F43">
        <v>5</v>
      </c>
      <c r="G43" t="s">
        <v>2233</v>
      </c>
      <c r="H43" t="s">
        <v>2233</v>
      </c>
      <c r="I43" t="s">
        <v>2184</v>
      </c>
    </row>
    <row r="44" spans="1:11" hidden="1" x14ac:dyDescent="0.3">
      <c r="A44">
        <v>152970</v>
      </c>
      <c r="B44">
        <v>3</v>
      </c>
      <c r="C44" s="1" t="s">
        <v>2234</v>
      </c>
      <c r="D44" s="1" t="s">
        <v>2231</v>
      </c>
      <c r="E44" s="1" t="s">
        <v>2235</v>
      </c>
      <c r="F44">
        <v>5</v>
      </c>
      <c r="G44" t="s">
        <v>2236</v>
      </c>
      <c r="H44" t="s">
        <v>2236</v>
      </c>
      <c r="I44" t="s">
        <v>2184</v>
      </c>
    </row>
    <row r="45" spans="1:11" hidden="1" x14ac:dyDescent="0.3">
      <c r="A45">
        <v>152973</v>
      </c>
      <c r="B45">
        <v>3</v>
      </c>
      <c r="C45" s="1" t="s">
        <v>2237</v>
      </c>
      <c r="D45" s="1" t="s">
        <v>2231</v>
      </c>
      <c r="E45" s="1" t="s">
        <v>2238</v>
      </c>
      <c r="F45">
        <v>5</v>
      </c>
      <c r="G45" t="s">
        <v>2239</v>
      </c>
      <c r="H45" t="s">
        <v>2240</v>
      </c>
      <c r="I45" t="s">
        <v>2184</v>
      </c>
    </row>
    <row r="46" spans="1:11" hidden="1" x14ac:dyDescent="0.3">
      <c r="A46">
        <v>152974</v>
      </c>
      <c r="B46">
        <v>3</v>
      </c>
      <c r="C46" s="1" t="s">
        <v>2241</v>
      </c>
      <c r="D46" s="1" t="s">
        <v>2231</v>
      </c>
      <c r="E46" s="1" t="s">
        <v>2242</v>
      </c>
      <c r="F46">
        <v>5</v>
      </c>
      <c r="G46" t="s">
        <v>2243</v>
      </c>
      <c r="H46" t="s">
        <v>2243</v>
      </c>
      <c r="I46" t="s">
        <v>2184</v>
      </c>
    </row>
    <row r="47" spans="1:11" hidden="1" x14ac:dyDescent="0.3">
      <c r="A47">
        <v>152975</v>
      </c>
      <c r="B47">
        <v>3</v>
      </c>
      <c r="C47" s="1" t="s">
        <v>2244</v>
      </c>
      <c r="D47" s="1" t="s">
        <v>2231</v>
      </c>
      <c r="E47" s="1" t="s">
        <v>2245</v>
      </c>
      <c r="F47">
        <v>5</v>
      </c>
      <c r="G47" t="s">
        <v>2246</v>
      </c>
      <c r="H47" t="s">
        <v>2247</v>
      </c>
      <c r="I47" t="s">
        <v>2184</v>
      </c>
    </row>
    <row r="48" spans="1:11" hidden="1" x14ac:dyDescent="0.3">
      <c r="A48">
        <v>152978</v>
      </c>
      <c r="B48">
        <v>3</v>
      </c>
      <c r="C48" s="1" t="s">
        <v>2248</v>
      </c>
      <c r="D48" s="1" t="s">
        <v>2231</v>
      </c>
      <c r="E48" s="1" t="s">
        <v>2249</v>
      </c>
      <c r="F48">
        <v>5</v>
      </c>
      <c r="G48" t="s">
        <v>2250</v>
      </c>
      <c r="H48" t="s">
        <v>2251</v>
      </c>
      <c r="I48" t="s">
        <v>2184</v>
      </c>
    </row>
    <row r="49" spans="1:15" hidden="1" x14ac:dyDescent="0.3">
      <c r="A49">
        <v>152981</v>
      </c>
      <c r="B49">
        <v>3</v>
      </c>
      <c r="C49" s="1" t="s">
        <v>2252</v>
      </c>
      <c r="D49" s="1" t="s">
        <v>2231</v>
      </c>
      <c r="E49" s="1" t="s">
        <v>2253</v>
      </c>
      <c r="F49">
        <v>5</v>
      </c>
      <c r="G49" t="s">
        <v>2254</v>
      </c>
      <c r="H49" t="s">
        <v>2255</v>
      </c>
      <c r="I49" t="s">
        <v>2184</v>
      </c>
    </row>
    <row r="50" spans="1:15" hidden="1" x14ac:dyDescent="0.3">
      <c r="A50">
        <v>152984</v>
      </c>
      <c r="B50">
        <v>3</v>
      </c>
      <c r="C50" s="1" t="s">
        <v>2256</v>
      </c>
      <c r="D50" s="1" t="s">
        <v>2231</v>
      </c>
      <c r="E50" s="1" t="s">
        <v>2257</v>
      </c>
      <c r="F50">
        <v>5</v>
      </c>
      <c r="G50" t="s">
        <v>2258</v>
      </c>
      <c r="H50" t="s">
        <v>2259</v>
      </c>
      <c r="I50" t="s">
        <v>2184</v>
      </c>
    </row>
    <row r="51" spans="1:15" hidden="1" x14ac:dyDescent="0.3">
      <c r="A51">
        <v>152985</v>
      </c>
      <c r="B51">
        <v>3</v>
      </c>
      <c r="C51" s="1" t="s">
        <v>2260</v>
      </c>
      <c r="D51" s="1" t="s">
        <v>2231</v>
      </c>
      <c r="E51" s="1" t="s">
        <v>2261</v>
      </c>
      <c r="F51">
        <v>5</v>
      </c>
      <c r="G51" t="s">
        <v>2262</v>
      </c>
      <c r="H51" t="s">
        <v>2262</v>
      </c>
      <c r="I51" t="s">
        <v>2184</v>
      </c>
    </row>
    <row r="52" spans="1:15" hidden="1" x14ac:dyDescent="0.3">
      <c r="A52">
        <v>152986</v>
      </c>
      <c r="B52">
        <v>3</v>
      </c>
      <c r="C52" s="1" t="s">
        <v>2263</v>
      </c>
      <c r="D52" s="1" t="s">
        <v>2231</v>
      </c>
      <c r="E52" s="1" t="s">
        <v>2264</v>
      </c>
      <c r="F52">
        <v>5</v>
      </c>
      <c r="G52" t="s">
        <v>2265</v>
      </c>
      <c r="H52" t="s">
        <v>2265</v>
      </c>
      <c r="I52" t="s">
        <v>2184</v>
      </c>
    </row>
    <row r="53" spans="1:15" hidden="1" x14ac:dyDescent="0.3">
      <c r="A53">
        <v>152987</v>
      </c>
      <c r="B53">
        <v>3</v>
      </c>
      <c r="C53" s="1" t="s">
        <v>2266</v>
      </c>
      <c r="D53" s="1" t="s">
        <v>2231</v>
      </c>
      <c r="E53" s="1" t="s">
        <v>2267</v>
      </c>
      <c r="F53">
        <v>5</v>
      </c>
      <c r="G53" t="s">
        <v>2268</v>
      </c>
      <c r="H53" t="s">
        <v>2269</v>
      </c>
      <c r="I53" t="s">
        <v>2184</v>
      </c>
    </row>
    <row r="54" spans="1:15" hidden="1" x14ac:dyDescent="0.3">
      <c r="A54">
        <v>152994</v>
      </c>
      <c r="B54">
        <v>3</v>
      </c>
      <c r="C54" s="1" t="s">
        <v>2270</v>
      </c>
      <c r="D54" s="1" t="s">
        <v>2271</v>
      </c>
      <c r="E54" s="1" t="s">
        <v>2272</v>
      </c>
      <c r="F54">
        <v>6</v>
      </c>
      <c r="G54" t="s">
        <v>2273</v>
      </c>
      <c r="H54" t="s">
        <v>2274</v>
      </c>
      <c r="I54" t="s">
        <v>2184</v>
      </c>
    </row>
    <row r="55" spans="1:15" hidden="1" x14ac:dyDescent="0.3">
      <c r="A55">
        <v>152997</v>
      </c>
      <c r="B55">
        <v>3</v>
      </c>
      <c r="C55" s="1" t="s">
        <v>2275</v>
      </c>
      <c r="D55" s="1" t="s">
        <v>2271</v>
      </c>
      <c r="E55" s="1" t="s">
        <v>2276</v>
      </c>
      <c r="F55">
        <v>6</v>
      </c>
      <c r="G55" t="s">
        <v>2277</v>
      </c>
      <c r="H55" t="s">
        <v>2278</v>
      </c>
      <c r="I55" t="s">
        <v>2184</v>
      </c>
    </row>
    <row r="56" spans="1:15" hidden="1" x14ac:dyDescent="0.3">
      <c r="A56">
        <v>153003</v>
      </c>
      <c r="B56">
        <v>3</v>
      </c>
      <c r="C56" s="1" t="s">
        <v>2279</v>
      </c>
      <c r="D56" s="1" t="s">
        <v>2271</v>
      </c>
      <c r="E56" s="1" t="s">
        <v>2280</v>
      </c>
      <c r="F56">
        <v>6</v>
      </c>
      <c r="G56" t="s">
        <v>2281</v>
      </c>
      <c r="H56" t="s">
        <v>2281</v>
      </c>
      <c r="I56" t="s">
        <v>2184</v>
      </c>
    </row>
    <row r="57" spans="1:15" hidden="1" x14ac:dyDescent="0.3">
      <c r="A57">
        <v>153006</v>
      </c>
      <c r="B57">
        <v>3</v>
      </c>
      <c r="C57" s="1" t="s">
        <v>2282</v>
      </c>
      <c r="D57" s="1" t="s">
        <v>2271</v>
      </c>
      <c r="E57" s="1" t="s">
        <v>2283</v>
      </c>
      <c r="F57">
        <v>6</v>
      </c>
      <c r="G57" t="s">
        <v>2284</v>
      </c>
      <c r="H57" t="s">
        <v>2285</v>
      </c>
      <c r="I57" t="s">
        <v>2184</v>
      </c>
    </row>
    <row r="58" spans="1:15" hidden="1" x14ac:dyDescent="0.3">
      <c r="A58">
        <v>153012</v>
      </c>
      <c r="B58">
        <v>3</v>
      </c>
      <c r="C58" s="1" t="s">
        <v>118</v>
      </c>
      <c r="D58" s="1" t="s">
        <v>119</v>
      </c>
      <c r="E58" s="1" t="s">
        <v>120</v>
      </c>
      <c r="F58">
        <v>7</v>
      </c>
      <c r="G58" t="s">
        <v>121</v>
      </c>
      <c r="H58" t="s">
        <v>121</v>
      </c>
      <c r="I58" t="s">
        <v>448</v>
      </c>
      <c r="K58" t="s">
        <v>2136</v>
      </c>
      <c r="O58" s="1" t="s">
        <v>2286</v>
      </c>
    </row>
    <row r="59" spans="1:15" hidden="1" x14ac:dyDescent="0.3">
      <c r="A59">
        <v>153015</v>
      </c>
      <c r="B59">
        <v>3</v>
      </c>
      <c r="C59" s="1" t="s">
        <v>122</v>
      </c>
      <c r="D59" s="1" t="s">
        <v>119</v>
      </c>
      <c r="E59" s="1" t="s">
        <v>123</v>
      </c>
      <c r="F59">
        <v>7</v>
      </c>
      <c r="G59" t="s">
        <v>124</v>
      </c>
      <c r="H59" t="s">
        <v>124</v>
      </c>
      <c r="I59" t="s">
        <v>448</v>
      </c>
      <c r="K59" t="s">
        <v>2136</v>
      </c>
      <c r="O59" s="1" t="s">
        <v>2286</v>
      </c>
    </row>
    <row r="60" spans="1:15" hidden="1" x14ac:dyDescent="0.3">
      <c r="A60">
        <v>153016</v>
      </c>
      <c r="B60">
        <v>3</v>
      </c>
      <c r="C60" s="1" t="s">
        <v>125</v>
      </c>
      <c r="D60" s="1" t="s">
        <v>119</v>
      </c>
      <c r="E60" s="1" t="s">
        <v>126</v>
      </c>
      <c r="F60">
        <v>7</v>
      </c>
      <c r="G60" t="s">
        <v>127</v>
      </c>
      <c r="H60" t="s">
        <v>127</v>
      </c>
      <c r="I60" t="s">
        <v>448</v>
      </c>
      <c r="K60" t="s">
        <v>2136</v>
      </c>
      <c r="O60" s="1" t="s">
        <v>2286</v>
      </c>
    </row>
    <row r="61" spans="1:15" hidden="1" x14ac:dyDescent="0.3">
      <c r="A61">
        <v>153020</v>
      </c>
      <c r="B61">
        <v>3</v>
      </c>
      <c r="C61" s="1" t="s">
        <v>128</v>
      </c>
      <c r="D61" s="1" t="s">
        <v>119</v>
      </c>
      <c r="E61" s="1" t="s">
        <v>129</v>
      </c>
      <c r="F61">
        <v>7</v>
      </c>
      <c r="G61" t="s">
        <v>130</v>
      </c>
      <c r="H61" t="s">
        <v>130</v>
      </c>
      <c r="I61" t="s">
        <v>448</v>
      </c>
      <c r="K61" t="s">
        <v>2136</v>
      </c>
      <c r="O61" s="1" t="s">
        <v>2286</v>
      </c>
    </row>
    <row r="62" spans="1:15" hidden="1" x14ac:dyDescent="0.3">
      <c r="A62">
        <v>153024</v>
      </c>
      <c r="B62">
        <v>3</v>
      </c>
      <c r="C62" s="1" t="s">
        <v>131</v>
      </c>
      <c r="D62" s="1" t="s">
        <v>119</v>
      </c>
      <c r="E62" s="1" t="s">
        <v>132</v>
      </c>
      <c r="F62">
        <v>7</v>
      </c>
      <c r="G62" t="s">
        <v>133</v>
      </c>
      <c r="H62" t="s">
        <v>134</v>
      </c>
      <c r="I62" t="s">
        <v>448</v>
      </c>
      <c r="K62" t="s">
        <v>2136</v>
      </c>
      <c r="O62" s="1" t="s">
        <v>2286</v>
      </c>
    </row>
    <row r="63" spans="1:15" hidden="1" x14ac:dyDescent="0.3">
      <c r="A63">
        <v>153031</v>
      </c>
      <c r="B63">
        <v>3</v>
      </c>
      <c r="C63" s="1" t="s">
        <v>135</v>
      </c>
      <c r="D63" s="1" t="s">
        <v>119</v>
      </c>
      <c r="E63" s="1" t="s">
        <v>136</v>
      </c>
      <c r="F63">
        <v>7</v>
      </c>
      <c r="G63" t="s">
        <v>137</v>
      </c>
      <c r="H63" t="s">
        <v>137</v>
      </c>
      <c r="I63" t="s">
        <v>448</v>
      </c>
      <c r="K63" t="s">
        <v>2136</v>
      </c>
      <c r="O63" s="1" t="s">
        <v>2286</v>
      </c>
    </row>
    <row r="64" spans="1:15" hidden="1" x14ac:dyDescent="0.3">
      <c r="A64">
        <v>153034</v>
      </c>
      <c r="B64">
        <v>3</v>
      </c>
      <c r="C64" s="1" t="s">
        <v>138</v>
      </c>
      <c r="D64" s="1" t="s">
        <v>119</v>
      </c>
      <c r="E64" s="1" t="s">
        <v>139</v>
      </c>
      <c r="F64">
        <v>7</v>
      </c>
      <c r="G64" t="s">
        <v>140</v>
      </c>
      <c r="H64" t="s">
        <v>140</v>
      </c>
      <c r="I64" t="s">
        <v>448</v>
      </c>
      <c r="K64" t="s">
        <v>2136</v>
      </c>
      <c r="O64" s="1" t="s">
        <v>2286</v>
      </c>
    </row>
    <row r="65" spans="1:15" hidden="1" x14ac:dyDescent="0.3">
      <c r="A65">
        <v>153035</v>
      </c>
      <c r="B65">
        <v>3</v>
      </c>
      <c r="C65" s="1" t="s">
        <v>141</v>
      </c>
      <c r="D65" s="1" t="s">
        <v>119</v>
      </c>
      <c r="E65" s="1" t="s">
        <v>142</v>
      </c>
      <c r="F65">
        <v>7</v>
      </c>
      <c r="G65" t="s">
        <v>143</v>
      </c>
      <c r="H65" t="s">
        <v>143</v>
      </c>
      <c r="I65" t="s">
        <v>448</v>
      </c>
      <c r="K65" t="s">
        <v>2136</v>
      </c>
      <c r="O65" s="1" t="s">
        <v>2286</v>
      </c>
    </row>
    <row r="66" spans="1:15" x14ac:dyDescent="0.3">
      <c r="A66">
        <v>153039</v>
      </c>
      <c r="B66">
        <v>3</v>
      </c>
      <c r="C66" s="1" t="s">
        <v>144</v>
      </c>
      <c r="D66" s="1" t="s">
        <v>119</v>
      </c>
      <c r="E66" s="1" t="s">
        <v>145</v>
      </c>
      <c r="F66">
        <v>7</v>
      </c>
      <c r="G66" t="s">
        <v>146</v>
      </c>
      <c r="H66" t="s">
        <v>147</v>
      </c>
      <c r="I66" t="s">
        <v>448</v>
      </c>
      <c r="K66" t="s">
        <v>2176</v>
      </c>
      <c r="L66" t="s">
        <v>2177</v>
      </c>
    </row>
    <row r="67" spans="1:15" x14ac:dyDescent="0.3">
      <c r="A67">
        <v>153051</v>
      </c>
      <c r="B67">
        <v>3</v>
      </c>
      <c r="C67" s="1" t="s">
        <v>148</v>
      </c>
      <c r="D67" s="1" t="s">
        <v>119</v>
      </c>
      <c r="E67" s="1" t="s">
        <v>149</v>
      </c>
      <c r="F67">
        <v>7</v>
      </c>
      <c r="G67" t="s">
        <v>150</v>
      </c>
      <c r="H67" t="s">
        <v>151</v>
      </c>
      <c r="I67" t="s">
        <v>448</v>
      </c>
      <c r="K67" t="s">
        <v>2176</v>
      </c>
      <c r="L67" t="s">
        <v>2177</v>
      </c>
    </row>
    <row r="68" spans="1:15" hidden="1" x14ac:dyDescent="0.3">
      <c r="A68">
        <v>153061</v>
      </c>
      <c r="B68">
        <v>3</v>
      </c>
      <c r="C68" s="1" t="s">
        <v>1267</v>
      </c>
      <c r="D68" s="1" t="s">
        <v>119</v>
      </c>
      <c r="E68" s="1" t="s">
        <v>2287</v>
      </c>
      <c r="F68">
        <v>7</v>
      </c>
      <c r="G68" t="s">
        <v>2288</v>
      </c>
      <c r="H68" t="s">
        <v>2289</v>
      </c>
      <c r="I68" t="s">
        <v>2180</v>
      </c>
    </row>
    <row r="69" spans="1:15" hidden="1" x14ac:dyDescent="0.3">
      <c r="A69">
        <v>153069</v>
      </c>
      <c r="B69">
        <v>3</v>
      </c>
      <c r="C69" s="1" t="s">
        <v>152</v>
      </c>
      <c r="D69" s="1" t="s">
        <v>119</v>
      </c>
      <c r="E69" s="1" t="s">
        <v>153</v>
      </c>
      <c r="F69">
        <v>7</v>
      </c>
      <c r="G69" t="s">
        <v>154</v>
      </c>
      <c r="H69" t="s">
        <v>154</v>
      </c>
      <c r="I69" t="s">
        <v>448</v>
      </c>
      <c r="K69" t="s">
        <v>2136</v>
      </c>
    </row>
    <row r="70" spans="1:15" hidden="1" x14ac:dyDescent="0.3">
      <c r="A70">
        <v>153077</v>
      </c>
      <c r="B70">
        <v>3</v>
      </c>
      <c r="C70" s="1" t="s">
        <v>155</v>
      </c>
      <c r="D70" s="1" t="s">
        <v>119</v>
      </c>
      <c r="E70" s="1" t="s">
        <v>156</v>
      </c>
      <c r="F70">
        <v>7</v>
      </c>
      <c r="G70" t="s">
        <v>157</v>
      </c>
      <c r="H70" t="s">
        <v>157</v>
      </c>
      <c r="I70" t="s">
        <v>448</v>
      </c>
      <c r="K70" t="s">
        <v>2136</v>
      </c>
    </row>
    <row r="71" spans="1:15" hidden="1" x14ac:dyDescent="0.3">
      <c r="A71">
        <v>153088</v>
      </c>
      <c r="B71">
        <v>3</v>
      </c>
      <c r="C71" s="1" t="s">
        <v>158</v>
      </c>
      <c r="D71" s="1" t="s">
        <v>119</v>
      </c>
      <c r="E71" s="1" t="s">
        <v>159</v>
      </c>
      <c r="F71">
        <v>7</v>
      </c>
      <c r="G71" t="s">
        <v>160</v>
      </c>
      <c r="H71" t="s">
        <v>161</v>
      </c>
      <c r="I71" t="s">
        <v>448</v>
      </c>
      <c r="K71" t="s">
        <v>2136</v>
      </c>
    </row>
    <row r="72" spans="1:15" hidden="1" x14ac:dyDescent="0.3">
      <c r="A72">
        <v>153093</v>
      </c>
      <c r="B72">
        <v>3</v>
      </c>
      <c r="C72" s="1" t="s">
        <v>162</v>
      </c>
      <c r="D72" s="1" t="s">
        <v>163</v>
      </c>
      <c r="E72" s="1" t="s">
        <v>164</v>
      </c>
      <c r="F72">
        <v>8</v>
      </c>
      <c r="G72" t="s">
        <v>165</v>
      </c>
      <c r="H72" t="s">
        <v>165</v>
      </c>
      <c r="I72" t="s">
        <v>448</v>
      </c>
      <c r="K72" t="s">
        <v>2136</v>
      </c>
      <c r="O72" s="1" t="s">
        <v>2290</v>
      </c>
    </row>
    <row r="73" spans="1:15" hidden="1" x14ac:dyDescent="0.3">
      <c r="A73">
        <v>153103</v>
      </c>
      <c r="B73">
        <v>3</v>
      </c>
      <c r="C73" s="1" t="s">
        <v>166</v>
      </c>
      <c r="D73" s="1" t="s">
        <v>163</v>
      </c>
      <c r="E73" s="1" t="s">
        <v>167</v>
      </c>
      <c r="F73">
        <v>8</v>
      </c>
      <c r="G73" t="s">
        <v>168</v>
      </c>
      <c r="H73" t="s">
        <v>169</v>
      </c>
      <c r="I73" t="s">
        <v>448</v>
      </c>
      <c r="K73" t="s">
        <v>2136</v>
      </c>
      <c r="O73" s="1" t="s">
        <v>2290</v>
      </c>
    </row>
    <row r="74" spans="1:15" hidden="1" x14ac:dyDescent="0.3">
      <c r="A74">
        <v>153116</v>
      </c>
      <c r="B74">
        <v>3</v>
      </c>
      <c r="C74" s="1" t="s">
        <v>170</v>
      </c>
      <c r="D74" s="1" t="s">
        <v>163</v>
      </c>
      <c r="E74" s="1" t="s">
        <v>171</v>
      </c>
      <c r="F74">
        <v>8</v>
      </c>
      <c r="G74" t="s">
        <v>172</v>
      </c>
      <c r="H74" t="s">
        <v>173</v>
      </c>
      <c r="I74" t="s">
        <v>448</v>
      </c>
      <c r="K74" t="s">
        <v>2136</v>
      </c>
      <c r="O74" s="1" t="s">
        <v>2290</v>
      </c>
    </row>
    <row r="75" spans="1:15" hidden="1" x14ac:dyDescent="0.3">
      <c r="A75">
        <v>153117</v>
      </c>
      <c r="B75">
        <v>3</v>
      </c>
      <c r="C75" s="1" t="s">
        <v>174</v>
      </c>
      <c r="D75" s="1" t="s">
        <v>163</v>
      </c>
      <c r="E75" s="1" t="s">
        <v>175</v>
      </c>
      <c r="F75">
        <v>8</v>
      </c>
      <c r="G75" t="s">
        <v>176</v>
      </c>
      <c r="H75" t="s">
        <v>176</v>
      </c>
      <c r="I75" t="s">
        <v>448</v>
      </c>
      <c r="K75" t="s">
        <v>2136</v>
      </c>
      <c r="O75" s="1" t="s">
        <v>2290</v>
      </c>
    </row>
    <row r="76" spans="1:15" hidden="1" x14ac:dyDescent="0.3">
      <c r="A76">
        <v>153123</v>
      </c>
      <c r="B76">
        <v>3</v>
      </c>
      <c r="C76" s="1" t="s">
        <v>177</v>
      </c>
      <c r="D76" s="1" t="s">
        <v>163</v>
      </c>
      <c r="E76" s="1" t="s">
        <v>178</v>
      </c>
      <c r="F76">
        <v>8</v>
      </c>
      <c r="G76" t="s">
        <v>179</v>
      </c>
      <c r="H76" t="s">
        <v>179</v>
      </c>
      <c r="I76" t="s">
        <v>448</v>
      </c>
      <c r="K76" t="s">
        <v>2136</v>
      </c>
      <c r="O76" s="1" t="s">
        <v>2290</v>
      </c>
    </row>
    <row r="77" spans="1:15" hidden="1" x14ac:dyDescent="0.3">
      <c r="A77">
        <v>153129</v>
      </c>
      <c r="B77">
        <v>3</v>
      </c>
      <c r="C77" s="1" t="s">
        <v>180</v>
      </c>
      <c r="D77" s="1" t="s">
        <v>163</v>
      </c>
      <c r="E77" s="1" t="s">
        <v>181</v>
      </c>
      <c r="F77">
        <v>8</v>
      </c>
      <c r="G77" t="s">
        <v>182</v>
      </c>
      <c r="H77" t="s">
        <v>182</v>
      </c>
      <c r="I77" t="s">
        <v>448</v>
      </c>
      <c r="K77" t="s">
        <v>2136</v>
      </c>
      <c r="O77" s="1" t="s">
        <v>2290</v>
      </c>
    </row>
    <row r="78" spans="1:15" hidden="1" x14ac:dyDescent="0.3">
      <c r="A78">
        <v>153132</v>
      </c>
      <c r="B78">
        <v>3</v>
      </c>
      <c r="C78" s="1" t="s">
        <v>183</v>
      </c>
      <c r="D78" s="1" t="s">
        <v>163</v>
      </c>
      <c r="E78" s="1" t="s">
        <v>184</v>
      </c>
      <c r="F78">
        <v>8</v>
      </c>
      <c r="G78" t="s">
        <v>185</v>
      </c>
      <c r="H78" t="s">
        <v>186</v>
      </c>
      <c r="I78" t="s">
        <v>448</v>
      </c>
      <c r="K78" t="s">
        <v>2136</v>
      </c>
      <c r="O78" s="1" t="s">
        <v>2290</v>
      </c>
    </row>
    <row r="79" spans="1:15" hidden="1" x14ac:dyDescent="0.3">
      <c r="A79">
        <v>153137</v>
      </c>
      <c r="B79">
        <v>3</v>
      </c>
      <c r="C79" s="1" t="s">
        <v>1283</v>
      </c>
      <c r="D79" s="1" t="s">
        <v>163</v>
      </c>
      <c r="E79" s="1" t="s">
        <v>2291</v>
      </c>
      <c r="F79">
        <v>8</v>
      </c>
      <c r="G79" t="s">
        <v>2292</v>
      </c>
      <c r="H79" t="s">
        <v>2292</v>
      </c>
      <c r="I79" t="s">
        <v>2180</v>
      </c>
    </row>
    <row r="80" spans="1:15" hidden="1" x14ac:dyDescent="0.3">
      <c r="A80">
        <v>153140</v>
      </c>
      <c r="B80">
        <v>3</v>
      </c>
      <c r="C80" s="1" t="s">
        <v>1295</v>
      </c>
      <c r="D80" s="1" t="s">
        <v>163</v>
      </c>
      <c r="E80" s="1" t="s">
        <v>2293</v>
      </c>
      <c r="F80">
        <v>8</v>
      </c>
      <c r="G80" t="s">
        <v>2294</v>
      </c>
      <c r="H80" t="s">
        <v>2295</v>
      </c>
      <c r="I80" t="s">
        <v>2180</v>
      </c>
    </row>
    <row r="81" spans="1:15" hidden="1" x14ac:dyDescent="0.3">
      <c r="A81">
        <v>153145</v>
      </c>
      <c r="B81">
        <v>3</v>
      </c>
      <c r="C81" s="1" t="s">
        <v>187</v>
      </c>
      <c r="D81" s="1" t="s">
        <v>163</v>
      </c>
      <c r="E81" s="1" t="s">
        <v>188</v>
      </c>
      <c r="F81">
        <v>8</v>
      </c>
      <c r="G81" t="s">
        <v>189</v>
      </c>
      <c r="H81" t="s">
        <v>190</v>
      </c>
      <c r="I81" t="s">
        <v>448</v>
      </c>
      <c r="K81" t="s">
        <v>2136</v>
      </c>
      <c r="O81" s="1" t="s">
        <v>2290</v>
      </c>
    </row>
    <row r="82" spans="1:15" x14ac:dyDescent="0.3">
      <c r="A82">
        <v>153153</v>
      </c>
      <c r="B82">
        <v>3</v>
      </c>
      <c r="C82" s="1" t="s">
        <v>191</v>
      </c>
      <c r="D82" s="1" t="s">
        <v>163</v>
      </c>
      <c r="E82" s="1" t="s">
        <v>192</v>
      </c>
      <c r="F82">
        <v>8</v>
      </c>
      <c r="G82" t="s">
        <v>193</v>
      </c>
      <c r="H82" t="s">
        <v>193</v>
      </c>
      <c r="I82" t="s">
        <v>448</v>
      </c>
      <c r="K82" t="s">
        <v>2176</v>
      </c>
      <c r="L82" t="s">
        <v>2177</v>
      </c>
      <c r="O82" s="1"/>
    </row>
    <row r="83" spans="1:15" x14ac:dyDescent="0.3">
      <c r="A83">
        <v>153157</v>
      </c>
      <c r="B83">
        <v>3</v>
      </c>
      <c r="C83" s="1" t="s">
        <v>194</v>
      </c>
      <c r="D83" s="1" t="s">
        <v>163</v>
      </c>
      <c r="E83" s="1" t="s">
        <v>195</v>
      </c>
      <c r="F83">
        <v>8</v>
      </c>
      <c r="G83" t="s">
        <v>196</v>
      </c>
      <c r="H83" t="s">
        <v>197</v>
      </c>
      <c r="I83" t="s">
        <v>448</v>
      </c>
      <c r="K83" t="s">
        <v>2176</v>
      </c>
      <c r="L83" t="s">
        <v>2177</v>
      </c>
    </row>
    <row r="84" spans="1:15" hidden="1" x14ac:dyDescent="0.3">
      <c r="A84">
        <v>153160</v>
      </c>
      <c r="B84">
        <v>3</v>
      </c>
      <c r="C84" s="1" t="s">
        <v>1319</v>
      </c>
      <c r="D84" s="1" t="s">
        <v>163</v>
      </c>
      <c r="E84" s="1" t="s">
        <v>2296</v>
      </c>
      <c r="F84">
        <v>8</v>
      </c>
      <c r="G84" t="s">
        <v>2297</v>
      </c>
      <c r="H84" t="s">
        <v>2298</v>
      </c>
      <c r="I84" t="s">
        <v>2180</v>
      </c>
    </row>
    <row r="85" spans="1:15" hidden="1" x14ac:dyDescent="0.3">
      <c r="A85">
        <v>153166</v>
      </c>
      <c r="B85">
        <v>3</v>
      </c>
      <c r="C85" s="1" t="s">
        <v>2299</v>
      </c>
      <c r="D85" s="1" t="s">
        <v>163</v>
      </c>
      <c r="E85" s="1" t="s">
        <v>2300</v>
      </c>
      <c r="F85">
        <v>8</v>
      </c>
      <c r="G85" t="s">
        <v>2301</v>
      </c>
      <c r="H85" t="s">
        <v>2302</v>
      </c>
      <c r="I85" t="s">
        <v>2184</v>
      </c>
      <c r="J85" t="s">
        <v>2303</v>
      </c>
    </row>
    <row r="86" spans="1:15" hidden="1" x14ac:dyDescent="0.3">
      <c r="A86">
        <v>153168</v>
      </c>
      <c r="B86">
        <v>3</v>
      </c>
      <c r="C86" s="1" t="s">
        <v>198</v>
      </c>
      <c r="D86" s="1" t="s">
        <v>199</v>
      </c>
      <c r="E86" s="1" t="s">
        <v>200</v>
      </c>
      <c r="F86">
        <v>9</v>
      </c>
      <c r="G86" t="s">
        <v>201</v>
      </c>
      <c r="H86" t="s">
        <v>201</v>
      </c>
      <c r="I86" t="s">
        <v>448</v>
      </c>
      <c r="K86" t="s">
        <v>2136</v>
      </c>
    </row>
    <row r="87" spans="1:15" hidden="1" x14ac:dyDescent="0.3">
      <c r="A87">
        <v>153176</v>
      </c>
      <c r="B87">
        <v>3</v>
      </c>
      <c r="C87" s="1" t="s">
        <v>202</v>
      </c>
      <c r="D87" s="1" t="s">
        <v>199</v>
      </c>
      <c r="E87" s="1" t="s">
        <v>203</v>
      </c>
      <c r="F87">
        <v>9</v>
      </c>
      <c r="G87" t="s">
        <v>204</v>
      </c>
      <c r="H87" t="s">
        <v>204</v>
      </c>
      <c r="I87" t="s">
        <v>448</v>
      </c>
      <c r="K87" t="s">
        <v>2136</v>
      </c>
    </row>
    <row r="88" spans="1:15" hidden="1" x14ac:dyDescent="0.3">
      <c r="A88">
        <v>153181</v>
      </c>
      <c r="B88">
        <v>3</v>
      </c>
      <c r="C88" s="1" t="s">
        <v>205</v>
      </c>
      <c r="D88" s="1" t="s">
        <v>199</v>
      </c>
      <c r="E88" s="1" t="s">
        <v>206</v>
      </c>
      <c r="F88">
        <v>9</v>
      </c>
      <c r="G88" t="s">
        <v>207</v>
      </c>
      <c r="H88" t="s">
        <v>208</v>
      </c>
      <c r="I88" t="s">
        <v>448</v>
      </c>
      <c r="K88" t="s">
        <v>2136</v>
      </c>
    </row>
    <row r="89" spans="1:15" hidden="1" x14ac:dyDescent="0.3">
      <c r="A89">
        <v>153182</v>
      </c>
      <c r="B89">
        <v>3</v>
      </c>
      <c r="C89" s="1" t="s">
        <v>209</v>
      </c>
      <c r="D89" s="1" t="s">
        <v>199</v>
      </c>
      <c r="E89" s="1" t="s">
        <v>210</v>
      </c>
      <c r="F89">
        <v>9</v>
      </c>
      <c r="G89" t="s">
        <v>211</v>
      </c>
      <c r="H89" t="s">
        <v>211</v>
      </c>
      <c r="I89" t="s">
        <v>448</v>
      </c>
      <c r="K89" t="s">
        <v>2136</v>
      </c>
    </row>
    <row r="90" spans="1:15" hidden="1" x14ac:dyDescent="0.3">
      <c r="A90">
        <v>153187</v>
      </c>
      <c r="B90">
        <v>3</v>
      </c>
      <c r="C90" s="1" t="s">
        <v>212</v>
      </c>
      <c r="D90" s="1" t="s">
        <v>199</v>
      </c>
      <c r="E90" s="1" t="s">
        <v>213</v>
      </c>
      <c r="F90">
        <v>9</v>
      </c>
      <c r="G90" t="s">
        <v>214</v>
      </c>
      <c r="H90" t="s">
        <v>214</v>
      </c>
      <c r="I90" t="s">
        <v>448</v>
      </c>
      <c r="K90" t="s">
        <v>2136</v>
      </c>
    </row>
    <row r="91" spans="1:15" hidden="1" x14ac:dyDescent="0.3">
      <c r="A91">
        <v>153188</v>
      </c>
      <c r="B91">
        <v>3</v>
      </c>
      <c r="C91" s="1" t="s">
        <v>215</v>
      </c>
      <c r="D91" s="1" t="s">
        <v>199</v>
      </c>
      <c r="E91" s="1" t="s">
        <v>216</v>
      </c>
      <c r="F91">
        <v>9</v>
      </c>
      <c r="G91" t="s">
        <v>217</v>
      </c>
      <c r="H91" t="s">
        <v>217</v>
      </c>
      <c r="I91" t="s">
        <v>448</v>
      </c>
      <c r="K91" t="s">
        <v>2136</v>
      </c>
    </row>
    <row r="92" spans="1:15" hidden="1" x14ac:dyDescent="0.3">
      <c r="A92">
        <v>153191</v>
      </c>
      <c r="B92">
        <v>3</v>
      </c>
      <c r="C92" s="1" t="s">
        <v>218</v>
      </c>
      <c r="D92" s="1" t="s">
        <v>199</v>
      </c>
      <c r="E92" s="1" t="s">
        <v>219</v>
      </c>
      <c r="F92">
        <v>9</v>
      </c>
      <c r="G92" t="s">
        <v>220</v>
      </c>
      <c r="H92" t="s">
        <v>221</v>
      </c>
      <c r="I92" t="s">
        <v>448</v>
      </c>
      <c r="K92" t="s">
        <v>2136</v>
      </c>
    </row>
    <row r="93" spans="1:15" hidden="1" x14ac:dyDescent="0.3">
      <c r="A93">
        <v>153192</v>
      </c>
      <c r="B93">
        <v>3</v>
      </c>
      <c r="C93" s="1" t="s">
        <v>222</v>
      </c>
      <c r="D93" s="1" t="s">
        <v>199</v>
      </c>
      <c r="E93" s="1" t="s">
        <v>223</v>
      </c>
      <c r="F93">
        <v>9</v>
      </c>
      <c r="G93" t="s">
        <v>224</v>
      </c>
      <c r="H93" t="s">
        <v>224</v>
      </c>
      <c r="I93" t="s">
        <v>448</v>
      </c>
      <c r="K93" t="s">
        <v>2136</v>
      </c>
    </row>
    <row r="94" spans="1:15" hidden="1" x14ac:dyDescent="0.3">
      <c r="A94">
        <v>153196</v>
      </c>
      <c r="B94">
        <v>3</v>
      </c>
      <c r="C94" s="1" t="s">
        <v>225</v>
      </c>
      <c r="D94" s="1" t="s">
        <v>199</v>
      </c>
      <c r="E94" s="1" t="s">
        <v>226</v>
      </c>
      <c r="F94">
        <v>9</v>
      </c>
      <c r="G94" t="s">
        <v>227</v>
      </c>
      <c r="H94" t="s">
        <v>228</v>
      </c>
      <c r="I94" t="s">
        <v>448</v>
      </c>
      <c r="K94" t="s">
        <v>2136</v>
      </c>
    </row>
    <row r="95" spans="1:15" hidden="1" x14ac:dyDescent="0.3">
      <c r="A95">
        <v>153202</v>
      </c>
      <c r="B95">
        <v>3</v>
      </c>
      <c r="C95" s="1" t="s">
        <v>229</v>
      </c>
      <c r="D95" s="1" t="s">
        <v>199</v>
      </c>
      <c r="E95" s="1" t="s">
        <v>230</v>
      </c>
      <c r="F95">
        <v>9</v>
      </c>
      <c r="G95" t="s">
        <v>231</v>
      </c>
      <c r="H95" t="s">
        <v>232</v>
      </c>
      <c r="I95" t="s">
        <v>448</v>
      </c>
      <c r="K95" t="s">
        <v>2136</v>
      </c>
    </row>
    <row r="96" spans="1:15" hidden="1" x14ac:dyDescent="0.3">
      <c r="A96">
        <v>153212</v>
      </c>
      <c r="B96">
        <v>3</v>
      </c>
      <c r="C96" s="1" t="s">
        <v>233</v>
      </c>
      <c r="D96" s="1" t="s">
        <v>234</v>
      </c>
      <c r="E96" s="1" t="s">
        <v>235</v>
      </c>
      <c r="F96">
        <v>10</v>
      </c>
      <c r="G96" t="s">
        <v>236</v>
      </c>
      <c r="H96" t="s">
        <v>236</v>
      </c>
      <c r="I96" t="s">
        <v>448</v>
      </c>
      <c r="K96" t="s">
        <v>2136</v>
      </c>
    </row>
    <row r="97" spans="1:11" hidden="1" x14ac:dyDescent="0.3">
      <c r="A97">
        <v>153215</v>
      </c>
      <c r="B97">
        <v>3</v>
      </c>
      <c r="C97" s="1" t="s">
        <v>237</v>
      </c>
      <c r="D97" s="1" t="s">
        <v>234</v>
      </c>
      <c r="E97" s="1" t="s">
        <v>238</v>
      </c>
      <c r="F97">
        <v>10</v>
      </c>
      <c r="G97" t="s">
        <v>239</v>
      </c>
      <c r="H97" t="s">
        <v>239</v>
      </c>
      <c r="I97" t="s">
        <v>448</v>
      </c>
      <c r="K97" t="s">
        <v>2136</v>
      </c>
    </row>
    <row r="98" spans="1:11" hidden="1" x14ac:dyDescent="0.3">
      <c r="A98">
        <v>153216</v>
      </c>
      <c r="B98">
        <v>3</v>
      </c>
      <c r="C98" s="1" t="s">
        <v>240</v>
      </c>
      <c r="D98" s="1" t="s">
        <v>234</v>
      </c>
      <c r="E98" s="1" t="s">
        <v>241</v>
      </c>
      <c r="F98">
        <v>10</v>
      </c>
      <c r="G98" t="s">
        <v>242</v>
      </c>
      <c r="H98" t="s">
        <v>242</v>
      </c>
      <c r="I98" t="s">
        <v>448</v>
      </c>
      <c r="K98" t="s">
        <v>2136</v>
      </c>
    </row>
    <row r="99" spans="1:11" hidden="1" x14ac:dyDescent="0.3">
      <c r="A99">
        <v>153217</v>
      </c>
      <c r="B99">
        <v>3</v>
      </c>
      <c r="C99" s="1" t="s">
        <v>243</v>
      </c>
      <c r="D99" s="1" t="s">
        <v>234</v>
      </c>
      <c r="E99" s="1" t="s">
        <v>244</v>
      </c>
      <c r="F99">
        <v>10</v>
      </c>
      <c r="G99" t="s">
        <v>245</v>
      </c>
      <c r="H99" t="s">
        <v>245</v>
      </c>
      <c r="I99" t="s">
        <v>448</v>
      </c>
      <c r="K99" t="s">
        <v>2136</v>
      </c>
    </row>
    <row r="100" spans="1:11" hidden="1" x14ac:dyDescent="0.3">
      <c r="A100">
        <v>153218</v>
      </c>
      <c r="B100">
        <v>3</v>
      </c>
      <c r="C100" s="1" t="s">
        <v>246</v>
      </c>
      <c r="D100" s="1" t="s">
        <v>234</v>
      </c>
      <c r="E100" s="1" t="s">
        <v>247</v>
      </c>
      <c r="F100">
        <v>10</v>
      </c>
      <c r="G100" t="s">
        <v>248</v>
      </c>
      <c r="H100" t="s">
        <v>249</v>
      </c>
      <c r="I100" t="s">
        <v>448</v>
      </c>
      <c r="K100" t="s">
        <v>2136</v>
      </c>
    </row>
    <row r="101" spans="1:11" hidden="1" x14ac:dyDescent="0.3">
      <c r="A101">
        <v>153221</v>
      </c>
      <c r="B101">
        <v>3</v>
      </c>
      <c r="C101" s="1" t="s">
        <v>250</v>
      </c>
      <c r="D101" s="1" t="s">
        <v>234</v>
      </c>
      <c r="E101" s="1" t="s">
        <v>251</v>
      </c>
      <c r="F101">
        <v>10</v>
      </c>
      <c r="G101" t="s">
        <v>252</v>
      </c>
      <c r="H101" t="s">
        <v>252</v>
      </c>
      <c r="I101" t="s">
        <v>448</v>
      </c>
      <c r="K101" t="s">
        <v>2136</v>
      </c>
    </row>
    <row r="102" spans="1:11" hidden="1" x14ac:dyDescent="0.3">
      <c r="A102">
        <v>153226</v>
      </c>
      <c r="B102">
        <v>3</v>
      </c>
      <c r="C102" s="1" t="s">
        <v>253</v>
      </c>
      <c r="D102" s="1" t="s">
        <v>234</v>
      </c>
      <c r="E102" s="1" t="s">
        <v>254</v>
      </c>
      <c r="F102">
        <v>10</v>
      </c>
      <c r="G102" t="s">
        <v>255</v>
      </c>
      <c r="H102" t="s">
        <v>255</v>
      </c>
      <c r="I102" t="s">
        <v>448</v>
      </c>
      <c r="K102" t="s">
        <v>2136</v>
      </c>
    </row>
    <row r="103" spans="1:11" hidden="1" x14ac:dyDescent="0.3">
      <c r="A103">
        <v>153227</v>
      </c>
      <c r="B103">
        <v>3</v>
      </c>
      <c r="C103" s="1" t="s">
        <v>256</v>
      </c>
      <c r="D103" s="1" t="s">
        <v>234</v>
      </c>
      <c r="E103" s="1" t="s">
        <v>257</v>
      </c>
      <c r="F103">
        <v>10</v>
      </c>
      <c r="G103" t="s">
        <v>258</v>
      </c>
      <c r="H103" t="s">
        <v>259</v>
      </c>
      <c r="I103" t="s">
        <v>448</v>
      </c>
      <c r="K103" t="s">
        <v>2136</v>
      </c>
    </row>
    <row r="104" spans="1:11" hidden="1" x14ac:dyDescent="0.3">
      <c r="A104">
        <v>153233</v>
      </c>
      <c r="B104">
        <v>3</v>
      </c>
      <c r="C104" s="1" t="s">
        <v>260</v>
      </c>
      <c r="D104" s="1" t="s">
        <v>261</v>
      </c>
      <c r="E104" s="1" t="s">
        <v>262</v>
      </c>
      <c r="F104">
        <v>11</v>
      </c>
      <c r="G104" t="s">
        <v>263</v>
      </c>
      <c r="H104" t="s">
        <v>263</v>
      </c>
      <c r="I104" t="s">
        <v>448</v>
      </c>
      <c r="K104" t="s">
        <v>2136</v>
      </c>
    </row>
    <row r="105" spans="1:11" hidden="1" x14ac:dyDescent="0.3">
      <c r="A105">
        <v>153234</v>
      </c>
      <c r="B105">
        <v>3</v>
      </c>
      <c r="C105" s="1" t="s">
        <v>1343</v>
      </c>
      <c r="D105" s="1" t="s">
        <v>261</v>
      </c>
      <c r="E105" s="1" t="s">
        <v>2304</v>
      </c>
      <c r="F105">
        <v>11</v>
      </c>
      <c r="G105" t="s">
        <v>2305</v>
      </c>
      <c r="H105" t="s">
        <v>2306</v>
      </c>
      <c r="I105" t="s">
        <v>2180</v>
      </c>
    </row>
    <row r="106" spans="1:11" hidden="1" x14ac:dyDescent="0.3">
      <c r="A106">
        <v>153239</v>
      </c>
      <c r="B106">
        <v>3</v>
      </c>
      <c r="C106" s="1" t="s">
        <v>1353</v>
      </c>
      <c r="D106" s="1" t="s">
        <v>261</v>
      </c>
      <c r="E106" s="1" t="s">
        <v>2307</v>
      </c>
      <c r="F106">
        <v>11</v>
      </c>
      <c r="G106" t="s">
        <v>2308</v>
      </c>
      <c r="H106" t="s">
        <v>2308</v>
      </c>
      <c r="I106" t="s">
        <v>2180</v>
      </c>
    </row>
    <row r="107" spans="1:11" hidden="1" x14ac:dyDescent="0.3">
      <c r="A107">
        <v>153245</v>
      </c>
      <c r="B107">
        <v>3</v>
      </c>
      <c r="C107" s="1" t="s">
        <v>1374</v>
      </c>
      <c r="D107" s="1" t="s">
        <v>261</v>
      </c>
      <c r="E107" s="1" t="s">
        <v>2309</v>
      </c>
      <c r="F107">
        <v>11</v>
      </c>
      <c r="G107" t="s">
        <v>2310</v>
      </c>
      <c r="H107" t="s">
        <v>2311</v>
      </c>
      <c r="I107" t="s">
        <v>2180</v>
      </c>
    </row>
    <row r="108" spans="1:11" hidden="1" x14ac:dyDescent="0.3">
      <c r="A108">
        <v>153254</v>
      </c>
      <c r="B108">
        <v>3</v>
      </c>
      <c r="C108" s="1" t="s">
        <v>264</v>
      </c>
      <c r="D108" s="1" t="s">
        <v>261</v>
      </c>
      <c r="E108" s="1" t="s">
        <v>265</v>
      </c>
      <c r="F108">
        <v>11</v>
      </c>
      <c r="G108" t="s">
        <v>266</v>
      </c>
      <c r="H108" t="s">
        <v>266</v>
      </c>
      <c r="I108" t="s">
        <v>448</v>
      </c>
      <c r="K108" t="s">
        <v>2136</v>
      </c>
    </row>
    <row r="109" spans="1:11" hidden="1" x14ac:dyDescent="0.3">
      <c r="A109">
        <v>153257</v>
      </c>
      <c r="B109">
        <v>3</v>
      </c>
      <c r="C109" s="1" t="s">
        <v>267</v>
      </c>
      <c r="D109" s="1" t="s">
        <v>261</v>
      </c>
      <c r="E109" s="1" t="s">
        <v>268</v>
      </c>
      <c r="F109">
        <v>11</v>
      </c>
      <c r="G109" t="s">
        <v>269</v>
      </c>
      <c r="H109" t="s">
        <v>270</v>
      </c>
      <c r="I109" t="s">
        <v>448</v>
      </c>
      <c r="K109" t="s">
        <v>2136</v>
      </c>
    </row>
    <row r="110" spans="1:11" hidden="1" x14ac:dyDescent="0.3">
      <c r="A110">
        <v>153261</v>
      </c>
      <c r="B110">
        <v>3</v>
      </c>
      <c r="C110" s="1" t="s">
        <v>1401</v>
      </c>
      <c r="D110" s="1" t="s">
        <v>261</v>
      </c>
      <c r="E110" s="1" t="s">
        <v>2312</v>
      </c>
      <c r="F110">
        <v>11</v>
      </c>
      <c r="G110" t="s">
        <v>2313</v>
      </c>
      <c r="H110" t="s">
        <v>2313</v>
      </c>
      <c r="I110" t="s">
        <v>2180</v>
      </c>
    </row>
    <row r="111" spans="1:11" hidden="1" x14ac:dyDescent="0.3">
      <c r="A111">
        <v>153264</v>
      </c>
      <c r="B111">
        <v>3</v>
      </c>
      <c r="C111" s="1" t="s">
        <v>1412</v>
      </c>
      <c r="D111" s="1" t="s">
        <v>261</v>
      </c>
      <c r="E111" s="1" t="s">
        <v>2314</v>
      </c>
      <c r="F111">
        <v>11</v>
      </c>
      <c r="G111" t="s">
        <v>2315</v>
      </c>
      <c r="H111" t="s">
        <v>2315</v>
      </c>
      <c r="I111" t="s">
        <v>2180</v>
      </c>
    </row>
    <row r="112" spans="1:11" hidden="1" x14ac:dyDescent="0.3">
      <c r="A112">
        <v>153272</v>
      </c>
      <c r="B112">
        <v>3</v>
      </c>
      <c r="C112" s="1" t="s">
        <v>271</v>
      </c>
      <c r="D112" s="1" t="s">
        <v>261</v>
      </c>
      <c r="E112" s="1" t="s">
        <v>272</v>
      </c>
      <c r="F112">
        <v>11</v>
      </c>
      <c r="G112" t="s">
        <v>273</v>
      </c>
      <c r="H112" t="s">
        <v>273</v>
      </c>
      <c r="I112" t="s">
        <v>448</v>
      </c>
      <c r="K112" t="s">
        <v>2136</v>
      </c>
    </row>
    <row r="113" spans="1:11" hidden="1" x14ac:dyDescent="0.3">
      <c r="A113">
        <v>153274</v>
      </c>
      <c r="B113">
        <v>3</v>
      </c>
      <c r="C113" s="1" t="s">
        <v>274</v>
      </c>
      <c r="D113" s="1" t="s">
        <v>275</v>
      </c>
      <c r="E113" s="1" t="s">
        <v>276</v>
      </c>
      <c r="F113">
        <v>12</v>
      </c>
      <c r="G113" t="s">
        <v>277</v>
      </c>
      <c r="H113" t="s">
        <v>277</v>
      </c>
      <c r="I113" t="s">
        <v>448</v>
      </c>
      <c r="K113" t="s">
        <v>2136</v>
      </c>
    </row>
    <row r="114" spans="1:11" hidden="1" x14ac:dyDescent="0.3">
      <c r="A114">
        <v>153275</v>
      </c>
      <c r="B114">
        <v>3</v>
      </c>
      <c r="C114" s="1" t="s">
        <v>278</v>
      </c>
      <c r="D114" s="1" t="s">
        <v>275</v>
      </c>
      <c r="E114" s="1" t="s">
        <v>279</v>
      </c>
      <c r="F114">
        <v>12</v>
      </c>
      <c r="G114" t="s">
        <v>280</v>
      </c>
      <c r="H114" t="s">
        <v>281</v>
      </c>
      <c r="I114" t="s">
        <v>448</v>
      </c>
      <c r="K114" t="s">
        <v>2136</v>
      </c>
    </row>
    <row r="115" spans="1:11" hidden="1" x14ac:dyDescent="0.3">
      <c r="A115">
        <v>153278</v>
      </c>
      <c r="B115">
        <v>3</v>
      </c>
      <c r="C115" s="1" t="s">
        <v>282</v>
      </c>
      <c r="D115" s="1" t="s">
        <v>275</v>
      </c>
      <c r="E115" s="1" t="s">
        <v>283</v>
      </c>
      <c r="F115">
        <v>12</v>
      </c>
      <c r="G115" t="s">
        <v>284</v>
      </c>
      <c r="H115" t="s">
        <v>284</v>
      </c>
      <c r="I115" t="s">
        <v>448</v>
      </c>
      <c r="K115" t="s">
        <v>2136</v>
      </c>
    </row>
    <row r="116" spans="1:11" hidden="1" x14ac:dyDescent="0.3">
      <c r="A116">
        <v>153279</v>
      </c>
      <c r="B116">
        <v>3</v>
      </c>
      <c r="C116" s="1" t="s">
        <v>285</v>
      </c>
      <c r="D116" s="1" t="s">
        <v>275</v>
      </c>
      <c r="E116" s="1" t="s">
        <v>286</v>
      </c>
      <c r="F116">
        <v>12</v>
      </c>
      <c r="G116" t="s">
        <v>287</v>
      </c>
      <c r="H116" t="s">
        <v>287</v>
      </c>
      <c r="I116" t="s">
        <v>448</v>
      </c>
      <c r="K116" t="s">
        <v>2136</v>
      </c>
    </row>
    <row r="117" spans="1:11" hidden="1" x14ac:dyDescent="0.3">
      <c r="A117">
        <v>153280</v>
      </c>
      <c r="B117">
        <v>3</v>
      </c>
      <c r="C117" s="1" t="s">
        <v>288</v>
      </c>
      <c r="D117" s="1" t="s">
        <v>275</v>
      </c>
      <c r="E117" s="1" t="s">
        <v>289</v>
      </c>
      <c r="F117">
        <v>12</v>
      </c>
      <c r="G117" t="s">
        <v>290</v>
      </c>
      <c r="H117" t="s">
        <v>290</v>
      </c>
      <c r="I117" t="s">
        <v>448</v>
      </c>
      <c r="K117" t="s">
        <v>2136</v>
      </c>
    </row>
    <row r="118" spans="1:11" hidden="1" x14ac:dyDescent="0.3">
      <c r="A118">
        <v>153283</v>
      </c>
      <c r="B118">
        <v>3</v>
      </c>
      <c r="C118" s="1" t="s">
        <v>291</v>
      </c>
      <c r="D118" s="1" t="s">
        <v>275</v>
      </c>
      <c r="E118" s="1" t="s">
        <v>292</v>
      </c>
      <c r="F118">
        <v>12</v>
      </c>
      <c r="G118" t="s">
        <v>293</v>
      </c>
      <c r="H118" t="s">
        <v>293</v>
      </c>
      <c r="I118" t="s">
        <v>448</v>
      </c>
      <c r="K118" t="s">
        <v>2136</v>
      </c>
    </row>
    <row r="119" spans="1:11" hidden="1" x14ac:dyDescent="0.3">
      <c r="A119">
        <v>153284</v>
      </c>
      <c r="B119">
        <v>3</v>
      </c>
      <c r="C119" s="1" t="s">
        <v>1438</v>
      </c>
      <c r="D119" s="1" t="s">
        <v>275</v>
      </c>
      <c r="E119" s="1" t="s">
        <v>2316</v>
      </c>
      <c r="F119">
        <v>12</v>
      </c>
      <c r="G119" t="s">
        <v>2317</v>
      </c>
      <c r="H119" t="s">
        <v>2318</v>
      </c>
      <c r="I119" t="s">
        <v>2180</v>
      </c>
    </row>
    <row r="120" spans="1:11" hidden="1" x14ac:dyDescent="0.3">
      <c r="A120">
        <v>153294</v>
      </c>
      <c r="B120">
        <v>3</v>
      </c>
      <c r="C120" s="1" t="s">
        <v>294</v>
      </c>
      <c r="D120" s="1" t="s">
        <v>275</v>
      </c>
      <c r="E120" s="1" t="s">
        <v>295</v>
      </c>
      <c r="F120">
        <v>12</v>
      </c>
      <c r="G120" t="s">
        <v>296</v>
      </c>
      <c r="H120" t="s">
        <v>297</v>
      </c>
      <c r="I120" t="s">
        <v>448</v>
      </c>
      <c r="K120" t="s">
        <v>2136</v>
      </c>
    </row>
    <row r="121" spans="1:11" hidden="1" x14ac:dyDescent="0.3">
      <c r="A121">
        <v>153297</v>
      </c>
      <c r="B121">
        <v>3</v>
      </c>
      <c r="C121" s="1" t="s">
        <v>2319</v>
      </c>
      <c r="D121" s="1" t="s">
        <v>275</v>
      </c>
      <c r="E121" s="1" t="s">
        <v>2320</v>
      </c>
      <c r="F121">
        <v>12</v>
      </c>
      <c r="G121" t="s">
        <v>2321</v>
      </c>
      <c r="H121" t="s">
        <v>2322</v>
      </c>
      <c r="I121" t="s">
        <v>2184</v>
      </c>
    </row>
    <row r="122" spans="1:11" hidden="1" x14ac:dyDescent="0.3">
      <c r="A122">
        <v>153311</v>
      </c>
      <c r="B122">
        <v>3</v>
      </c>
      <c r="C122" s="1" t="s">
        <v>298</v>
      </c>
      <c r="D122" s="1" t="s">
        <v>275</v>
      </c>
      <c r="E122" s="1" t="s">
        <v>299</v>
      </c>
      <c r="F122">
        <v>12</v>
      </c>
      <c r="G122" t="s">
        <v>300</v>
      </c>
      <c r="H122" t="s">
        <v>300</v>
      </c>
      <c r="I122" t="s">
        <v>448</v>
      </c>
      <c r="K122" t="s">
        <v>2136</v>
      </c>
    </row>
    <row r="123" spans="1:11" hidden="1" x14ac:dyDescent="0.3">
      <c r="A123">
        <v>153314</v>
      </c>
      <c r="B123">
        <v>3</v>
      </c>
      <c r="C123" s="1" t="s">
        <v>2323</v>
      </c>
      <c r="D123" s="1" t="s">
        <v>275</v>
      </c>
      <c r="E123" s="1" t="s">
        <v>2324</v>
      </c>
      <c r="F123">
        <v>12</v>
      </c>
      <c r="G123" t="s">
        <v>2325</v>
      </c>
      <c r="H123" t="s">
        <v>2326</v>
      </c>
      <c r="I123" t="s">
        <v>2184</v>
      </c>
    </row>
    <row r="124" spans="1:11" hidden="1" x14ac:dyDescent="0.3">
      <c r="A124">
        <v>153320</v>
      </c>
      <c r="B124">
        <v>3</v>
      </c>
      <c r="C124" s="1" t="s">
        <v>1471</v>
      </c>
      <c r="D124" s="1" t="s">
        <v>275</v>
      </c>
      <c r="E124" s="1" t="s">
        <v>2327</v>
      </c>
      <c r="F124">
        <v>12</v>
      </c>
      <c r="G124" t="s">
        <v>2328</v>
      </c>
      <c r="H124" t="s">
        <v>2329</v>
      </c>
      <c r="I124" t="s">
        <v>2180</v>
      </c>
    </row>
    <row r="125" spans="1:11" hidden="1" x14ac:dyDescent="0.3">
      <c r="A125">
        <v>153327</v>
      </c>
      <c r="B125">
        <v>3</v>
      </c>
      <c r="C125" s="1" t="s">
        <v>2330</v>
      </c>
      <c r="D125" s="1" t="s">
        <v>275</v>
      </c>
      <c r="E125" s="1" t="s">
        <v>2331</v>
      </c>
      <c r="F125">
        <v>12</v>
      </c>
      <c r="G125" t="s">
        <v>2332</v>
      </c>
      <c r="H125" t="s">
        <v>2332</v>
      </c>
      <c r="I125" t="s">
        <v>2184</v>
      </c>
      <c r="J125" t="s">
        <v>2333</v>
      </c>
    </row>
    <row r="126" spans="1:11" hidden="1" x14ac:dyDescent="0.3">
      <c r="A126">
        <v>153328</v>
      </c>
      <c r="B126">
        <v>3</v>
      </c>
      <c r="C126" s="1" t="s">
        <v>301</v>
      </c>
      <c r="D126" s="1" t="s">
        <v>275</v>
      </c>
      <c r="E126" s="1" t="s">
        <v>302</v>
      </c>
      <c r="F126">
        <v>12</v>
      </c>
      <c r="G126" t="s">
        <v>303</v>
      </c>
      <c r="H126" t="s">
        <v>304</v>
      </c>
      <c r="I126" t="s">
        <v>448</v>
      </c>
      <c r="K126" t="s">
        <v>2136</v>
      </c>
    </row>
    <row r="127" spans="1:11" hidden="1" x14ac:dyDescent="0.3">
      <c r="A127">
        <v>153332</v>
      </c>
      <c r="B127">
        <v>3</v>
      </c>
      <c r="C127" s="1" t="s">
        <v>2334</v>
      </c>
      <c r="D127" s="1" t="s">
        <v>2335</v>
      </c>
      <c r="E127" s="1" t="s">
        <v>2336</v>
      </c>
      <c r="F127">
        <v>13</v>
      </c>
      <c r="G127" t="s">
        <v>2337</v>
      </c>
      <c r="H127" t="s">
        <v>2338</v>
      </c>
      <c r="I127" t="s">
        <v>2184</v>
      </c>
    </row>
    <row r="128" spans="1:11" hidden="1" x14ac:dyDescent="0.3">
      <c r="A128">
        <v>153336</v>
      </c>
      <c r="B128">
        <v>3</v>
      </c>
      <c r="C128" s="1" t="s">
        <v>2339</v>
      </c>
      <c r="D128" s="1" t="s">
        <v>2335</v>
      </c>
      <c r="E128" s="1" t="s">
        <v>2340</v>
      </c>
      <c r="F128">
        <v>13</v>
      </c>
      <c r="G128" t="s">
        <v>2341</v>
      </c>
      <c r="H128" t="s">
        <v>2342</v>
      </c>
      <c r="I128" t="s">
        <v>2184</v>
      </c>
    </row>
    <row r="129" spans="1:15" hidden="1" x14ac:dyDescent="0.3">
      <c r="A129">
        <v>153349</v>
      </c>
      <c r="B129">
        <v>3</v>
      </c>
      <c r="C129" s="1" t="s">
        <v>2343</v>
      </c>
      <c r="D129" s="1" t="s">
        <v>2344</v>
      </c>
      <c r="E129" s="1" t="s">
        <v>2345</v>
      </c>
      <c r="F129">
        <v>14</v>
      </c>
      <c r="G129" t="s">
        <v>2346</v>
      </c>
      <c r="H129" t="s">
        <v>2347</v>
      </c>
      <c r="I129" t="s">
        <v>2184</v>
      </c>
    </row>
    <row r="130" spans="1:15" hidden="1" x14ac:dyDescent="0.3">
      <c r="A130">
        <v>153353</v>
      </c>
      <c r="B130">
        <v>3</v>
      </c>
      <c r="C130" s="1" t="s">
        <v>2348</v>
      </c>
      <c r="D130" s="1" t="s">
        <v>2344</v>
      </c>
      <c r="E130" s="1" t="s">
        <v>2349</v>
      </c>
      <c r="F130">
        <v>14</v>
      </c>
      <c r="G130" t="s">
        <v>2350</v>
      </c>
      <c r="H130" t="s">
        <v>2351</v>
      </c>
      <c r="I130" t="s">
        <v>2184</v>
      </c>
    </row>
    <row r="131" spans="1:15" hidden="1" x14ac:dyDescent="0.3">
      <c r="A131">
        <v>153354</v>
      </c>
      <c r="B131">
        <v>3</v>
      </c>
      <c r="C131" s="1" t="s">
        <v>2352</v>
      </c>
      <c r="D131" s="1" t="s">
        <v>2344</v>
      </c>
      <c r="E131" s="1" t="s">
        <v>2353</v>
      </c>
      <c r="F131">
        <v>14</v>
      </c>
      <c r="G131" t="s">
        <v>2354</v>
      </c>
      <c r="H131" t="s">
        <v>2355</v>
      </c>
      <c r="I131" t="s">
        <v>2184</v>
      </c>
    </row>
    <row r="132" spans="1:15" hidden="1" x14ac:dyDescent="0.3">
      <c r="A132">
        <v>153355</v>
      </c>
      <c r="B132">
        <v>3</v>
      </c>
      <c r="C132" s="1" t="s">
        <v>2356</v>
      </c>
      <c r="D132" s="1" t="s">
        <v>2344</v>
      </c>
      <c r="E132" s="1" t="s">
        <v>2357</v>
      </c>
      <c r="F132">
        <v>14</v>
      </c>
      <c r="G132" t="s">
        <v>2358</v>
      </c>
      <c r="H132" t="s">
        <v>2359</v>
      </c>
      <c r="I132" t="s">
        <v>2184</v>
      </c>
    </row>
    <row r="133" spans="1:15" hidden="1" x14ac:dyDescent="0.3">
      <c r="A133">
        <v>153361</v>
      </c>
      <c r="B133">
        <v>3</v>
      </c>
      <c r="C133" s="1" t="s">
        <v>2360</v>
      </c>
      <c r="D133" s="1" t="s">
        <v>306</v>
      </c>
      <c r="E133" s="1" t="s">
        <v>2361</v>
      </c>
      <c r="F133">
        <v>15</v>
      </c>
      <c r="G133" t="s">
        <v>2362</v>
      </c>
      <c r="H133" t="s">
        <v>2363</v>
      </c>
      <c r="I133" t="s">
        <v>2184</v>
      </c>
      <c r="J133" t="s">
        <v>2333</v>
      </c>
    </row>
    <row r="134" spans="1:15" hidden="1" x14ac:dyDescent="0.3">
      <c r="A134">
        <v>153362</v>
      </c>
      <c r="B134">
        <v>3</v>
      </c>
      <c r="C134" s="1" t="s">
        <v>2364</v>
      </c>
      <c r="D134" s="1" t="s">
        <v>306</v>
      </c>
      <c r="E134" s="1" t="s">
        <v>2365</v>
      </c>
      <c r="F134">
        <v>15</v>
      </c>
      <c r="G134" t="s">
        <v>2366</v>
      </c>
      <c r="H134" t="s">
        <v>2367</v>
      </c>
      <c r="I134" t="s">
        <v>2184</v>
      </c>
      <c r="J134" t="s">
        <v>2333</v>
      </c>
    </row>
    <row r="135" spans="1:15" hidden="1" x14ac:dyDescent="0.3">
      <c r="A135">
        <v>153363</v>
      </c>
      <c r="B135">
        <v>3</v>
      </c>
      <c r="C135" s="1" t="s">
        <v>2368</v>
      </c>
      <c r="D135" s="1" t="s">
        <v>306</v>
      </c>
      <c r="E135" s="1" t="s">
        <v>2369</v>
      </c>
      <c r="F135">
        <v>15</v>
      </c>
      <c r="G135" t="s">
        <v>2370</v>
      </c>
      <c r="H135" t="s">
        <v>2371</v>
      </c>
      <c r="I135" t="s">
        <v>2184</v>
      </c>
      <c r="J135" t="s">
        <v>2333</v>
      </c>
    </row>
    <row r="136" spans="1:15" hidden="1" x14ac:dyDescent="0.3">
      <c r="A136">
        <v>153364</v>
      </c>
      <c r="B136">
        <v>3</v>
      </c>
      <c r="C136" s="1" t="s">
        <v>2372</v>
      </c>
      <c r="D136" s="1" t="s">
        <v>306</v>
      </c>
      <c r="E136" s="1" t="s">
        <v>2373</v>
      </c>
      <c r="F136">
        <v>15</v>
      </c>
      <c r="G136" t="s">
        <v>2374</v>
      </c>
      <c r="H136" t="s">
        <v>2375</v>
      </c>
      <c r="I136" t="s">
        <v>2184</v>
      </c>
      <c r="J136" t="s">
        <v>2333</v>
      </c>
    </row>
    <row r="137" spans="1:15" hidden="1" x14ac:dyDescent="0.3">
      <c r="A137">
        <v>153368</v>
      </c>
      <c r="B137">
        <v>3</v>
      </c>
      <c r="C137" s="1" t="s">
        <v>2376</v>
      </c>
      <c r="D137" s="1" t="s">
        <v>306</v>
      </c>
      <c r="E137" s="1" t="s">
        <v>2377</v>
      </c>
      <c r="F137">
        <v>15</v>
      </c>
      <c r="G137" t="s">
        <v>2378</v>
      </c>
      <c r="H137" t="s">
        <v>2379</v>
      </c>
      <c r="I137" t="s">
        <v>2184</v>
      </c>
      <c r="J137" t="s">
        <v>2333</v>
      </c>
    </row>
    <row r="138" spans="1:15" hidden="1" x14ac:dyDescent="0.3">
      <c r="A138">
        <v>153369</v>
      </c>
      <c r="B138">
        <v>3</v>
      </c>
      <c r="C138" s="1" t="s">
        <v>2380</v>
      </c>
      <c r="D138" s="1" t="s">
        <v>306</v>
      </c>
      <c r="E138" s="1" t="s">
        <v>2381</v>
      </c>
      <c r="F138">
        <v>15</v>
      </c>
      <c r="G138" t="s">
        <v>2382</v>
      </c>
      <c r="H138" t="s">
        <v>2383</v>
      </c>
      <c r="I138" t="s">
        <v>2184</v>
      </c>
      <c r="J138" t="s">
        <v>2333</v>
      </c>
    </row>
    <row r="139" spans="1:15" hidden="1" x14ac:dyDescent="0.3">
      <c r="A139">
        <v>153370</v>
      </c>
      <c r="B139">
        <v>3</v>
      </c>
      <c r="C139" s="1" t="s">
        <v>305</v>
      </c>
      <c r="D139" s="1" t="s">
        <v>306</v>
      </c>
      <c r="E139" s="1" t="s">
        <v>307</v>
      </c>
      <c r="F139">
        <v>15</v>
      </c>
      <c r="G139" t="s">
        <v>308</v>
      </c>
      <c r="H139" t="s">
        <v>309</v>
      </c>
      <c r="I139" t="s">
        <v>448</v>
      </c>
      <c r="K139" t="s">
        <v>2136</v>
      </c>
      <c r="O139" s="1" t="s">
        <v>2384</v>
      </c>
    </row>
    <row r="140" spans="1:15" hidden="1" x14ac:dyDescent="0.3">
      <c r="A140">
        <v>153373</v>
      </c>
      <c r="B140">
        <v>3</v>
      </c>
      <c r="C140" s="1" t="s">
        <v>310</v>
      </c>
      <c r="D140" s="1" t="s">
        <v>306</v>
      </c>
      <c r="E140" s="1" t="s">
        <v>311</v>
      </c>
      <c r="F140">
        <v>15</v>
      </c>
      <c r="G140" t="s">
        <v>312</v>
      </c>
      <c r="H140" t="s">
        <v>312</v>
      </c>
      <c r="I140" t="s">
        <v>448</v>
      </c>
      <c r="K140" t="s">
        <v>2136</v>
      </c>
      <c r="O140" s="1" t="s">
        <v>2384</v>
      </c>
    </row>
    <row r="141" spans="1:15" hidden="1" x14ac:dyDescent="0.3">
      <c r="A141">
        <v>153376</v>
      </c>
      <c r="B141">
        <v>3</v>
      </c>
      <c r="C141" s="1" t="s">
        <v>313</v>
      </c>
      <c r="D141" s="1" t="s">
        <v>306</v>
      </c>
      <c r="E141" s="1" t="s">
        <v>314</v>
      </c>
      <c r="F141">
        <v>15</v>
      </c>
      <c r="G141" t="s">
        <v>315</v>
      </c>
      <c r="H141" t="s">
        <v>316</v>
      </c>
      <c r="I141" t="s">
        <v>448</v>
      </c>
      <c r="K141" t="s">
        <v>2136</v>
      </c>
      <c r="O141" s="1" t="s">
        <v>2384</v>
      </c>
    </row>
    <row r="142" spans="1:15" hidden="1" x14ac:dyDescent="0.3">
      <c r="A142">
        <v>153379</v>
      </c>
      <c r="B142">
        <v>3</v>
      </c>
      <c r="C142" s="1" t="s">
        <v>317</v>
      </c>
      <c r="D142" s="1" t="s">
        <v>306</v>
      </c>
      <c r="E142" s="1" t="s">
        <v>318</v>
      </c>
      <c r="F142">
        <v>15</v>
      </c>
      <c r="G142" t="s">
        <v>319</v>
      </c>
      <c r="H142" t="s">
        <v>320</v>
      </c>
      <c r="I142" t="s">
        <v>448</v>
      </c>
      <c r="K142" t="s">
        <v>2136</v>
      </c>
      <c r="O142" s="1" t="s">
        <v>2384</v>
      </c>
    </row>
    <row r="143" spans="1:15" hidden="1" x14ac:dyDescent="0.3">
      <c r="A143">
        <v>153380</v>
      </c>
      <c r="B143">
        <v>3</v>
      </c>
      <c r="C143" s="1" t="s">
        <v>321</v>
      </c>
      <c r="D143" s="1" t="s">
        <v>306</v>
      </c>
      <c r="E143" s="1" t="s">
        <v>322</v>
      </c>
      <c r="F143">
        <v>15</v>
      </c>
      <c r="G143" t="s">
        <v>323</v>
      </c>
      <c r="H143" t="s">
        <v>324</v>
      </c>
      <c r="I143" t="s">
        <v>448</v>
      </c>
      <c r="K143" t="s">
        <v>2136</v>
      </c>
      <c r="O143" s="1" t="s">
        <v>2384</v>
      </c>
    </row>
    <row r="144" spans="1:15" hidden="1" x14ac:dyDescent="0.3">
      <c r="A144">
        <v>153383</v>
      </c>
      <c r="B144">
        <v>3</v>
      </c>
      <c r="C144" s="1" t="s">
        <v>325</v>
      </c>
      <c r="D144" s="1" t="s">
        <v>306</v>
      </c>
      <c r="E144" s="1" t="s">
        <v>326</v>
      </c>
      <c r="F144">
        <v>15</v>
      </c>
      <c r="G144" t="s">
        <v>327</v>
      </c>
      <c r="H144" t="s">
        <v>327</v>
      </c>
      <c r="I144" t="s">
        <v>448</v>
      </c>
      <c r="K144" t="s">
        <v>2136</v>
      </c>
      <c r="O144" s="1" t="s">
        <v>2384</v>
      </c>
    </row>
    <row r="145" spans="1:15" hidden="1" x14ac:dyDescent="0.3">
      <c r="A145">
        <v>153390</v>
      </c>
      <c r="B145">
        <v>3</v>
      </c>
      <c r="C145" s="1" t="s">
        <v>1481</v>
      </c>
      <c r="D145" s="1" t="s">
        <v>306</v>
      </c>
      <c r="E145" s="1" t="s">
        <v>2385</v>
      </c>
      <c r="F145">
        <v>15</v>
      </c>
      <c r="G145" t="s">
        <v>2386</v>
      </c>
      <c r="H145" t="s">
        <v>2387</v>
      </c>
      <c r="I145" t="s">
        <v>2180</v>
      </c>
      <c r="O145" s="1"/>
    </row>
    <row r="146" spans="1:15" hidden="1" x14ac:dyDescent="0.3">
      <c r="A146">
        <v>153397</v>
      </c>
      <c r="B146">
        <v>3</v>
      </c>
      <c r="C146" s="1" t="s">
        <v>328</v>
      </c>
      <c r="D146" s="1" t="s">
        <v>306</v>
      </c>
      <c r="E146" s="1" t="s">
        <v>329</v>
      </c>
      <c r="F146">
        <v>15</v>
      </c>
      <c r="G146" t="s">
        <v>330</v>
      </c>
      <c r="H146" t="s">
        <v>330</v>
      </c>
      <c r="I146" t="s">
        <v>448</v>
      </c>
      <c r="K146" t="s">
        <v>2136</v>
      </c>
      <c r="O146" s="1" t="s">
        <v>2384</v>
      </c>
    </row>
    <row r="147" spans="1:15" x14ac:dyDescent="0.3">
      <c r="A147">
        <v>153404</v>
      </c>
      <c r="B147">
        <v>3</v>
      </c>
      <c r="C147" s="1" t="s">
        <v>331</v>
      </c>
      <c r="D147" s="1" t="s">
        <v>306</v>
      </c>
      <c r="E147" s="1" t="s">
        <v>332</v>
      </c>
      <c r="F147">
        <v>15</v>
      </c>
      <c r="G147" t="s">
        <v>333</v>
      </c>
      <c r="H147" t="s">
        <v>334</v>
      </c>
      <c r="I147" t="s">
        <v>448</v>
      </c>
      <c r="K147" t="s">
        <v>2176</v>
      </c>
      <c r="M147" t="s">
        <v>2177</v>
      </c>
    </row>
    <row r="148" spans="1:15" x14ac:dyDescent="0.3">
      <c r="A148">
        <v>153415</v>
      </c>
      <c r="B148">
        <v>3</v>
      </c>
      <c r="C148" s="1" t="s">
        <v>335</v>
      </c>
      <c r="D148" s="1" t="s">
        <v>306</v>
      </c>
      <c r="E148" s="1" t="s">
        <v>336</v>
      </c>
      <c r="F148">
        <v>15</v>
      </c>
      <c r="G148" t="s">
        <v>337</v>
      </c>
      <c r="H148" t="s">
        <v>338</v>
      </c>
      <c r="I148" t="s">
        <v>448</v>
      </c>
      <c r="K148" t="s">
        <v>2176</v>
      </c>
      <c r="M148" t="s">
        <v>2177</v>
      </c>
    </row>
    <row r="149" spans="1:15" hidden="1" x14ac:dyDescent="0.3">
      <c r="A149">
        <v>153418</v>
      </c>
      <c r="B149">
        <v>3</v>
      </c>
      <c r="C149" s="1" t="s">
        <v>339</v>
      </c>
      <c r="D149" s="1" t="s">
        <v>306</v>
      </c>
      <c r="E149" s="1" t="s">
        <v>340</v>
      </c>
      <c r="F149">
        <v>15</v>
      </c>
      <c r="G149" t="s">
        <v>341</v>
      </c>
      <c r="H149" t="s">
        <v>342</v>
      </c>
      <c r="I149" t="s">
        <v>448</v>
      </c>
      <c r="K149" t="s">
        <v>2136</v>
      </c>
    </row>
    <row r="150" spans="1:15" x14ac:dyDescent="0.3">
      <c r="A150">
        <v>153421</v>
      </c>
      <c r="B150">
        <v>3</v>
      </c>
      <c r="C150" s="1" t="s">
        <v>343</v>
      </c>
      <c r="D150" s="1" t="s">
        <v>306</v>
      </c>
      <c r="E150" s="1" t="s">
        <v>344</v>
      </c>
      <c r="F150">
        <v>15</v>
      </c>
      <c r="G150" t="s">
        <v>345</v>
      </c>
      <c r="H150" t="s">
        <v>346</v>
      </c>
      <c r="I150" t="s">
        <v>448</v>
      </c>
      <c r="K150" t="s">
        <v>2176</v>
      </c>
      <c r="M150" t="s">
        <v>2177</v>
      </c>
    </row>
    <row r="151" spans="1:15" hidden="1" x14ac:dyDescent="0.3">
      <c r="A151">
        <v>153422</v>
      </c>
      <c r="B151">
        <v>3</v>
      </c>
      <c r="C151" s="1" t="s">
        <v>2388</v>
      </c>
      <c r="D151" s="1" t="s">
        <v>306</v>
      </c>
      <c r="E151" s="1" t="s">
        <v>2389</v>
      </c>
      <c r="F151">
        <v>15</v>
      </c>
      <c r="G151" t="s">
        <v>2390</v>
      </c>
      <c r="H151" t="s">
        <v>2390</v>
      </c>
      <c r="I151" t="s">
        <v>2184</v>
      </c>
    </row>
    <row r="152" spans="1:15" hidden="1" x14ac:dyDescent="0.3">
      <c r="A152">
        <v>153423</v>
      </c>
      <c r="B152">
        <v>3</v>
      </c>
      <c r="C152" s="1" t="s">
        <v>2391</v>
      </c>
      <c r="D152" s="1" t="s">
        <v>306</v>
      </c>
      <c r="E152" s="1" t="s">
        <v>2392</v>
      </c>
      <c r="F152">
        <v>15</v>
      </c>
      <c r="G152" t="s">
        <v>2393</v>
      </c>
      <c r="H152" t="s">
        <v>2394</v>
      </c>
      <c r="I152" t="s">
        <v>2184</v>
      </c>
    </row>
    <row r="153" spans="1:15" hidden="1" x14ac:dyDescent="0.3">
      <c r="A153">
        <v>153426</v>
      </c>
      <c r="B153">
        <v>3</v>
      </c>
      <c r="C153" s="1" t="s">
        <v>2395</v>
      </c>
      <c r="D153" s="1" t="s">
        <v>306</v>
      </c>
      <c r="E153" s="1" t="s">
        <v>2396</v>
      </c>
      <c r="F153">
        <v>15</v>
      </c>
      <c r="G153" t="s">
        <v>2397</v>
      </c>
      <c r="H153" t="s">
        <v>2397</v>
      </c>
      <c r="I153" t="s">
        <v>2184</v>
      </c>
    </row>
    <row r="154" spans="1:15" hidden="1" x14ac:dyDescent="0.3">
      <c r="A154">
        <v>153429</v>
      </c>
      <c r="B154">
        <v>3</v>
      </c>
      <c r="C154" s="1" t="s">
        <v>347</v>
      </c>
      <c r="D154" s="1" t="s">
        <v>348</v>
      </c>
      <c r="E154" s="1" t="s">
        <v>349</v>
      </c>
      <c r="F154">
        <v>16</v>
      </c>
      <c r="G154" t="s">
        <v>350</v>
      </c>
      <c r="H154" t="s">
        <v>351</v>
      </c>
      <c r="I154" t="s">
        <v>448</v>
      </c>
      <c r="K154" t="s">
        <v>2136</v>
      </c>
    </row>
    <row r="155" spans="1:15" x14ac:dyDescent="0.3">
      <c r="A155">
        <v>153430</v>
      </c>
      <c r="B155">
        <v>3</v>
      </c>
      <c r="C155" s="1" t="s">
        <v>352</v>
      </c>
      <c r="D155" s="1" t="s">
        <v>348</v>
      </c>
      <c r="E155" s="1" t="s">
        <v>353</v>
      </c>
      <c r="F155">
        <v>16</v>
      </c>
      <c r="G155" t="s">
        <v>354</v>
      </c>
      <c r="H155" t="s">
        <v>355</v>
      </c>
      <c r="I155" t="s">
        <v>448</v>
      </c>
      <c r="K155" t="s">
        <v>2176</v>
      </c>
      <c r="N155">
        <v>1601</v>
      </c>
    </row>
    <row r="156" spans="1:15" hidden="1" x14ac:dyDescent="0.3">
      <c r="A156">
        <v>153443</v>
      </c>
      <c r="B156">
        <v>3</v>
      </c>
      <c r="C156" s="1" t="s">
        <v>2398</v>
      </c>
      <c r="D156" s="1" t="s">
        <v>348</v>
      </c>
      <c r="E156" s="1" t="s">
        <v>2399</v>
      </c>
      <c r="F156">
        <v>16</v>
      </c>
      <c r="G156" t="s">
        <v>2400</v>
      </c>
      <c r="H156" t="s">
        <v>2401</v>
      </c>
      <c r="I156" t="s">
        <v>2184</v>
      </c>
    </row>
    <row r="157" spans="1:15" hidden="1" x14ac:dyDescent="0.3">
      <c r="A157">
        <v>153444</v>
      </c>
      <c r="B157">
        <v>3</v>
      </c>
      <c r="C157" s="1" t="s">
        <v>1500</v>
      </c>
      <c r="D157" s="1" t="s">
        <v>348</v>
      </c>
      <c r="E157" s="1" t="s">
        <v>1502</v>
      </c>
      <c r="F157">
        <v>16</v>
      </c>
      <c r="G157" t="s">
        <v>2402</v>
      </c>
      <c r="H157" t="s">
        <v>2402</v>
      </c>
      <c r="I157" t="s">
        <v>2180</v>
      </c>
    </row>
    <row r="158" spans="1:15" hidden="1" x14ac:dyDescent="0.3">
      <c r="A158">
        <v>153455</v>
      </c>
      <c r="B158">
        <v>3</v>
      </c>
      <c r="C158" s="1" t="s">
        <v>1516</v>
      </c>
      <c r="D158" s="1" t="s">
        <v>348</v>
      </c>
      <c r="E158" s="1" t="s">
        <v>1518</v>
      </c>
      <c r="F158">
        <v>16</v>
      </c>
      <c r="G158" t="s">
        <v>2403</v>
      </c>
      <c r="H158" t="s">
        <v>2403</v>
      </c>
      <c r="I158" t="s">
        <v>2180</v>
      </c>
    </row>
    <row r="159" spans="1:15" hidden="1" x14ac:dyDescent="0.3">
      <c r="A159">
        <v>153462</v>
      </c>
      <c r="B159">
        <v>3</v>
      </c>
      <c r="C159" s="1" t="s">
        <v>1539</v>
      </c>
      <c r="D159" s="1" t="s">
        <v>358</v>
      </c>
      <c r="E159" s="1" t="s">
        <v>1541</v>
      </c>
      <c r="F159">
        <v>17</v>
      </c>
      <c r="G159" t="s">
        <v>2404</v>
      </c>
      <c r="H159" t="s">
        <v>2404</v>
      </c>
      <c r="I159" t="s">
        <v>2180</v>
      </c>
    </row>
    <row r="160" spans="1:15" hidden="1" x14ac:dyDescent="0.3">
      <c r="A160">
        <v>153469</v>
      </c>
      <c r="B160">
        <v>3</v>
      </c>
      <c r="C160" s="1" t="s">
        <v>2405</v>
      </c>
      <c r="D160" s="1" t="s">
        <v>358</v>
      </c>
      <c r="E160" s="1" t="s">
        <v>2406</v>
      </c>
      <c r="F160">
        <v>17</v>
      </c>
      <c r="G160" t="s">
        <v>2407</v>
      </c>
      <c r="H160" t="s">
        <v>2408</v>
      </c>
      <c r="I160" t="s">
        <v>2184</v>
      </c>
    </row>
    <row r="161" spans="1:15" hidden="1" x14ac:dyDescent="0.3">
      <c r="A161">
        <v>153479</v>
      </c>
      <c r="B161">
        <v>3</v>
      </c>
      <c r="C161" s="1" t="s">
        <v>357</v>
      </c>
      <c r="D161" s="1" t="s">
        <v>358</v>
      </c>
      <c r="E161" s="1" t="s">
        <v>359</v>
      </c>
      <c r="F161">
        <v>17</v>
      </c>
      <c r="G161" t="s">
        <v>360</v>
      </c>
      <c r="H161" t="s">
        <v>360</v>
      </c>
      <c r="I161" t="s">
        <v>448</v>
      </c>
      <c r="K161" t="s">
        <v>2136</v>
      </c>
    </row>
    <row r="162" spans="1:15" x14ac:dyDescent="0.3">
      <c r="A162">
        <v>153482</v>
      </c>
      <c r="B162">
        <v>3</v>
      </c>
      <c r="C162" s="1" t="s">
        <v>361</v>
      </c>
      <c r="D162" s="1" t="s">
        <v>358</v>
      </c>
      <c r="E162" s="1" t="s">
        <v>362</v>
      </c>
      <c r="F162">
        <v>17</v>
      </c>
      <c r="G162" t="s">
        <v>363</v>
      </c>
      <c r="H162" t="s">
        <v>364</v>
      </c>
      <c r="I162" t="s">
        <v>448</v>
      </c>
      <c r="K162" t="s">
        <v>2176</v>
      </c>
      <c r="M162" t="s">
        <v>2177</v>
      </c>
    </row>
    <row r="163" spans="1:15" hidden="1" x14ac:dyDescent="0.3">
      <c r="A163">
        <v>153486</v>
      </c>
      <c r="B163">
        <v>3</v>
      </c>
      <c r="C163" s="1" t="s">
        <v>365</v>
      </c>
      <c r="D163" s="1" t="s">
        <v>366</v>
      </c>
      <c r="E163" s="1" t="s">
        <v>367</v>
      </c>
      <c r="F163">
        <v>18</v>
      </c>
      <c r="G163" t="s">
        <v>368</v>
      </c>
      <c r="H163" t="s">
        <v>368</v>
      </c>
      <c r="I163" t="s">
        <v>448</v>
      </c>
      <c r="K163" t="s">
        <v>2136</v>
      </c>
    </row>
    <row r="164" spans="1:15" hidden="1" x14ac:dyDescent="0.3">
      <c r="A164">
        <v>153487</v>
      </c>
      <c r="B164">
        <v>3</v>
      </c>
      <c r="C164" s="1" t="s">
        <v>2409</v>
      </c>
      <c r="D164" s="1" t="s">
        <v>366</v>
      </c>
      <c r="E164" s="1" t="s">
        <v>2410</v>
      </c>
      <c r="F164">
        <v>18</v>
      </c>
      <c r="G164" t="s">
        <v>2411</v>
      </c>
      <c r="H164" t="s">
        <v>2411</v>
      </c>
      <c r="I164" t="s">
        <v>2184</v>
      </c>
      <c r="J164" t="s">
        <v>2412</v>
      </c>
    </row>
    <row r="165" spans="1:15" hidden="1" x14ac:dyDescent="0.3">
      <c r="A165">
        <v>153488</v>
      </c>
      <c r="B165">
        <v>3</v>
      </c>
      <c r="C165" s="1" t="s">
        <v>369</v>
      </c>
      <c r="D165" s="1" t="s">
        <v>366</v>
      </c>
      <c r="E165" s="1" t="s">
        <v>370</v>
      </c>
      <c r="F165">
        <v>18</v>
      </c>
      <c r="G165" t="s">
        <v>371</v>
      </c>
      <c r="H165" t="s">
        <v>371</v>
      </c>
      <c r="I165" t="s">
        <v>448</v>
      </c>
      <c r="K165" t="s">
        <v>2136</v>
      </c>
    </row>
    <row r="166" spans="1:15" hidden="1" x14ac:dyDescent="0.3">
      <c r="A166">
        <v>153491</v>
      </c>
      <c r="B166">
        <v>3</v>
      </c>
      <c r="C166" s="1" t="s">
        <v>372</v>
      </c>
      <c r="D166" s="1" t="s">
        <v>366</v>
      </c>
      <c r="E166" s="1" t="s">
        <v>373</v>
      </c>
      <c r="F166">
        <v>18</v>
      </c>
      <c r="G166" t="s">
        <v>374</v>
      </c>
      <c r="H166" t="s">
        <v>374</v>
      </c>
      <c r="I166" t="s">
        <v>448</v>
      </c>
      <c r="K166" t="s">
        <v>2136</v>
      </c>
    </row>
    <row r="167" spans="1:15" hidden="1" x14ac:dyDescent="0.3">
      <c r="A167">
        <v>153492</v>
      </c>
      <c r="B167">
        <v>3</v>
      </c>
      <c r="C167" s="1" t="s">
        <v>375</v>
      </c>
      <c r="D167" s="1" t="s">
        <v>366</v>
      </c>
      <c r="E167" s="1" t="s">
        <v>376</v>
      </c>
      <c r="F167">
        <v>18</v>
      </c>
      <c r="G167" t="s">
        <v>377</v>
      </c>
      <c r="H167" t="s">
        <v>377</v>
      </c>
      <c r="I167" t="s">
        <v>448</v>
      </c>
      <c r="K167" t="s">
        <v>2136</v>
      </c>
    </row>
    <row r="168" spans="1:15" hidden="1" x14ac:dyDescent="0.3">
      <c r="A168">
        <v>153493</v>
      </c>
      <c r="B168">
        <v>3</v>
      </c>
      <c r="C168" s="1" t="s">
        <v>378</v>
      </c>
      <c r="D168" s="1" t="s">
        <v>366</v>
      </c>
      <c r="E168" s="1" t="s">
        <v>379</v>
      </c>
      <c r="F168">
        <v>18</v>
      </c>
      <c r="G168" t="s">
        <v>380</v>
      </c>
      <c r="H168" t="s">
        <v>380</v>
      </c>
      <c r="I168" t="s">
        <v>448</v>
      </c>
      <c r="K168" t="s">
        <v>2136</v>
      </c>
    </row>
    <row r="169" spans="1:15" hidden="1" x14ac:dyDescent="0.3">
      <c r="A169">
        <v>153501</v>
      </c>
      <c r="B169">
        <v>3</v>
      </c>
      <c r="C169" s="1" t="s">
        <v>2413</v>
      </c>
      <c r="D169" s="1" t="s">
        <v>382</v>
      </c>
      <c r="E169" s="1" t="s">
        <v>2414</v>
      </c>
      <c r="F169">
        <v>19</v>
      </c>
      <c r="G169" t="s">
        <v>2415</v>
      </c>
      <c r="H169" t="s">
        <v>2416</v>
      </c>
      <c r="I169" t="s">
        <v>2184</v>
      </c>
    </row>
    <row r="170" spans="1:15" hidden="1" x14ac:dyDescent="0.3">
      <c r="A170">
        <v>153505</v>
      </c>
      <c r="B170">
        <v>3</v>
      </c>
      <c r="C170" s="1" t="s">
        <v>1561</v>
      </c>
      <c r="D170" s="1" t="s">
        <v>382</v>
      </c>
      <c r="E170" s="1" t="s">
        <v>2417</v>
      </c>
      <c r="F170">
        <v>19</v>
      </c>
      <c r="G170" t="s">
        <v>2418</v>
      </c>
      <c r="H170" t="s">
        <v>2419</v>
      </c>
      <c r="I170" t="s">
        <v>2180</v>
      </c>
    </row>
    <row r="171" spans="1:15" hidden="1" x14ac:dyDescent="0.3">
      <c r="A171">
        <v>153512</v>
      </c>
      <c r="B171">
        <v>3</v>
      </c>
      <c r="C171" s="1" t="s">
        <v>2420</v>
      </c>
      <c r="D171" s="1" t="s">
        <v>382</v>
      </c>
      <c r="E171" s="1" t="s">
        <v>2421</v>
      </c>
      <c r="F171">
        <v>19</v>
      </c>
      <c r="G171" t="s">
        <v>2422</v>
      </c>
      <c r="H171" t="s">
        <v>2422</v>
      </c>
      <c r="I171" t="s">
        <v>2184</v>
      </c>
    </row>
    <row r="172" spans="1:15" x14ac:dyDescent="0.3">
      <c r="A172">
        <v>153513</v>
      </c>
      <c r="B172">
        <v>3</v>
      </c>
      <c r="C172" s="1" t="s">
        <v>381</v>
      </c>
      <c r="D172" s="1" t="s">
        <v>382</v>
      </c>
      <c r="E172" s="1" t="s">
        <v>383</v>
      </c>
      <c r="F172">
        <v>19</v>
      </c>
      <c r="G172" t="s">
        <v>384</v>
      </c>
      <c r="H172" t="s">
        <v>385</v>
      </c>
      <c r="I172" t="s">
        <v>448</v>
      </c>
      <c r="K172" t="s">
        <v>2176</v>
      </c>
      <c r="M172" s="1" t="s">
        <v>1375</v>
      </c>
    </row>
    <row r="173" spans="1:15" hidden="1" x14ac:dyDescent="0.3">
      <c r="A173">
        <v>153518</v>
      </c>
      <c r="B173">
        <v>3</v>
      </c>
      <c r="C173" s="1" t="s">
        <v>386</v>
      </c>
      <c r="D173" s="1" t="s">
        <v>382</v>
      </c>
      <c r="E173" s="1" t="s">
        <v>387</v>
      </c>
      <c r="F173">
        <v>19</v>
      </c>
      <c r="G173" t="s">
        <v>388</v>
      </c>
      <c r="H173" t="s">
        <v>388</v>
      </c>
      <c r="I173" t="s">
        <v>448</v>
      </c>
      <c r="K173" t="s">
        <v>2136</v>
      </c>
    </row>
    <row r="174" spans="1:15" hidden="1" x14ac:dyDescent="0.3">
      <c r="A174">
        <v>153527</v>
      </c>
      <c r="B174">
        <v>3</v>
      </c>
      <c r="C174" s="1" t="s">
        <v>389</v>
      </c>
      <c r="D174" s="1" t="s">
        <v>390</v>
      </c>
      <c r="E174" s="1" t="s">
        <v>391</v>
      </c>
      <c r="F174">
        <v>20</v>
      </c>
      <c r="G174" t="s">
        <v>392</v>
      </c>
      <c r="H174" t="s">
        <v>392</v>
      </c>
      <c r="I174" t="s">
        <v>448</v>
      </c>
      <c r="K174" t="s">
        <v>2136</v>
      </c>
      <c r="O174" s="1" t="s">
        <v>2423</v>
      </c>
    </row>
    <row r="175" spans="1:15" hidden="1" x14ac:dyDescent="0.3">
      <c r="A175">
        <v>153530</v>
      </c>
      <c r="B175">
        <v>3</v>
      </c>
      <c r="C175" s="1" t="s">
        <v>393</v>
      </c>
      <c r="D175" s="1" t="s">
        <v>390</v>
      </c>
      <c r="E175" s="1" t="s">
        <v>394</v>
      </c>
      <c r="F175">
        <v>20</v>
      </c>
      <c r="G175" t="s">
        <v>395</v>
      </c>
      <c r="H175" t="s">
        <v>396</v>
      </c>
      <c r="I175" t="s">
        <v>448</v>
      </c>
      <c r="K175" t="s">
        <v>2136</v>
      </c>
      <c r="O175" s="1" t="s">
        <v>2423</v>
      </c>
    </row>
    <row r="176" spans="1:15" hidden="1" x14ac:dyDescent="0.3">
      <c r="A176">
        <v>153533</v>
      </c>
      <c r="B176">
        <v>3</v>
      </c>
      <c r="C176" s="1" t="s">
        <v>397</v>
      </c>
      <c r="D176" s="1" t="s">
        <v>390</v>
      </c>
      <c r="E176" s="1" t="s">
        <v>398</v>
      </c>
      <c r="F176">
        <v>20</v>
      </c>
      <c r="G176" t="s">
        <v>399</v>
      </c>
      <c r="H176" t="s">
        <v>399</v>
      </c>
      <c r="I176" t="s">
        <v>448</v>
      </c>
      <c r="K176" t="s">
        <v>2136</v>
      </c>
      <c r="O176" s="1" t="s">
        <v>2423</v>
      </c>
    </row>
    <row r="177" spans="1:13" x14ac:dyDescent="0.3">
      <c r="A177">
        <v>153537</v>
      </c>
      <c r="B177">
        <v>3</v>
      </c>
      <c r="C177" s="1" t="s">
        <v>400</v>
      </c>
      <c r="D177" s="1" t="s">
        <v>390</v>
      </c>
      <c r="E177" s="1" t="s">
        <v>401</v>
      </c>
      <c r="F177">
        <v>20</v>
      </c>
      <c r="G177" t="s">
        <v>402</v>
      </c>
      <c r="H177" t="s">
        <v>403</v>
      </c>
      <c r="I177" t="s">
        <v>448</v>
      </c>
      <c r="K177" t="s">
        <v>2176</v>
      </c>
      <c r="M177" t="s">
        <v>2177</v>
      </c>
    </row>
    <row r="178" spans="1:13" x14ac:dyDescent="0.3">
      <c r="A178">
        <v>153540</v>
      </c>
      <c r="B178">
        <v>3</v>
      </c>
      <c r="C178" s="1" t="s">
        <v>404</v>
      </c>
      <c r="D178" s="1" t="s">
        <v>390</v>
      </c>
      <c r="E178" s="1" t="s">
        <v>405</v>
      </c>
      <c r="F178">
        <v>20</v>
      </c>
      <c r="G178" t="s">
        <v>406</v>
      </c>
      <c r="H178" t="s">
        <v>407</v>
      </c>
      <c r="I178" t="s">
        <v>448</v>
      </c>
      <c r="K178" t="s">
        <v>2176</v>
      </c>
      <c r="M178" t="s">
        <v>2177</v>
      </c>
    </row>
    <row r="179" spans="1:13" x14ac:dyDescent="0.3">
      <c r="A179">
        <v>153551</v>
      </c>
      <c r="B179">
        <v>3</v>
      </c>
      <c r="C179" s="1" t="s">
        <v>408</v>
      </c>
      <c r="D179" s="1" t="s">
        <v>390</v>
      </c>
      <c r="E179" s="1" t="s">
        <v>409</v>
      </c>
      <c r="F179">
        <v>20</v>
      </c>
      <c r="G179" t="s">
        <v>410</v>
      </c>
      <c r="H179" t="s">
        <v>411</v>
      </c>
      <c r="I179" t="s">
        <v>448</v>
      </c>
      <c r="K179" t="s">
        <v>2176</v>
      </c>
      <c r="M179" t="s">
        <v>2177</v>
      </c>
    </row>
    <row r="180" spans="1:13" hidden="1" x14ac:dyDescent="0.3">
      <c r="A180">
        <v>153552</v>
      </c>
      <c r="B180">
        <v>3</v>
      </c>
      <c r="C180" s="1" t="s">
        <v>412</v>
      </c>
      <c r="D180" s="1" t="s">
        <v>390</v>
      </c>
      <c r="E180" s="1" t="s">
        <v>413</v>
      </c>
      <c r="F180">
        <v>20</v>
      </c>
      <c r="G180" t="s">
        <v>414</v>
      </c>
      <c r="H180" t="s">
        <v>415</v>
      </c>
      <c r="I180" t="s">
        <v>448</v>
      </c>
      <c r="K180" t="s">
        <v>2136</v>
      </c>
    </row>
    <row r="181" spans="1:13" x14ac:dyDescent="0.3">
      <c r="A181">
        <v>153557</v>
      </c>
      <c r="B181">
        <v>3</v>
      </c>
      <c r="C181" s="1" t="s">
        <v>416</v>
      </c>
      <c r="D181" s="1" t="s">
        <v>390</v>
      </c>
      <c r="E181" s="1" t="s">
        <v>417</v>
      </c>
      <c r="F181">
        <v>20</v>
      </c>
      <c r="G181" t="s">
        <v>418</v>
      </c>
      <c r="H181" t="s">
        <v>419</v>
      </c>
      <c r="I181" t="s">
        <v>448</v>
      </c>
      <c r="K181" t="s">
        <v>2176</v>
      </c>
      <c r="M181">
        <v>2007</v>
      </c>
    </row>
    <row r="182" spans="1:13" hidden="1" x14ac:dyDescent="0.3">
      <c r="A182">
        <v>153572</v>
      </c>
      <c r="B182">
        <v>3</v>
      </c>
      <c r="C182" s="1" t="s">
        <v>1586</v>
      </c>
      <c r="D182" s="1" t="s">
        <v>390</v>
      </c>
      <c r="E182" s="1" t="s">
        <v>2149</v>
      </c>
      <c r="F182">
        <v>20</v>
      </c>
      <c r="G182" t="s">
        <v>2424</v>
      </c>
      <c r="H182" t="s">
        <v>2425</v>
      </c>
      <c r="I182" t="s">
        <v>2180</v>
      </c>
    </row>
    <row r="183" spans="1:13" hidden="1" x14ac:dyDescent="0.3">
      <c r="A183">
        <v>153596</v>
      </c>
      <c r="B183">
        <v>3</v>
      </c>
      <c r="C183" s="1" t="s">
        <v>2426</v>
      </c>
      <c r="D183" s="1" t="s">
        <v>421</v>
      </c>
      <c r="E183" s="1" t="s">
        <v>2427</v>
      </c>
      <c r="F183">
        <v>21</v>
      </c>
      <c r="G183" t="s">
        <v>2428</v>
      </c>
      <c r="H183" t="s">
        <v>2429</v>
      </c>
      <c r="I183" t="s">
        <v>2184</v>
      </c>
      <c r="J183" t="s">
        <v>2430</v>
      </c>
    </row>
    <row r="184" spans="1:13" hidden="1" x14ac:dyDescent="0.3">
      <c r="A184">
        <v>153602</v>
      </c>
      <c r="B184">
        <v>3</v>
      </c>
      <c r="C184" s="1" t="s">
        <v>2431</v>
      </c>
      <c r="D184" s="1" t="s">
        <v>421</v>
      </c>
      <c r="E184" s="1" t="s">
        <v>2432</v>
      </c>
      <c r="F184">
        <v>21</v>
      </c>
      <c r="G184" t="s">
        <v>2433</v>
      </c>
      <c r="H184" t="s">
        <v>2434</v>
      </c>
      <c r="I184" t="s">
        <v>2184</v>
      </c>
    </row>
    <row r="185" spans="1:13" hidden="1" x14ac:dyDescent="0.3">
      <c r="A185">
        <v>153606</v>
      </c>
      <c r="B185">
        <v>3</v>
      </c>
      <c r="C185" s="1" t="s">
        <v>1658</v>
      </c>
      <c r="D185" s="1" t="s">
        <v>421</v>
      </c>
      <c r="E185" s="1" t="s">
        <v>1660</v>
      </c>
      <c r="F185">
        <v>21</v>
      </c>
      <c r="G185" t="s">
        <v>2435</v>
      </c>
      <c r="H185" t="s">
        <v>2436</v>
      </c>
      <c r="I185" t="s">
        <v>2180</v>
      </c>
    </row>
    <row r="186" spans="1:13" hidden="1" x14ac:dyDescent="0.3">
      <c r="A186">
        <v>153611</v>
      </c>
      <c r="B186">
        <v>3</v>
      </c>
      <c r="C186" s="1" t="s">
        <v>2437</v>
      </c>
      <c r="D186" s="1" t="s">
        <v>421</v>
      </c>
      <c r="E186" s="1" t="s">
        <v>2438</v>
      </c>
      <c r="F186">
        <v>21</v>
      </c>
      <c r="G186" t="s">
        <v>2439</v>
      </c>
      <c r="H186" t="s">
        <v>2440</v>
      </c>
      <c r="I186" t="s">
        <v>2184</v>
      </c>
      <c r="J186" t="s">
        <v>2441</v>
      </c>
    </row>
    <row r="187" spans="1:13" hidden="1" x14ac:dyDescent="0.3">
      <c r="A187">
        <v>153614</v>
      </c>
      <c r="B187">
        <v>3</v>
      </c>
      <c r="C187" s="1" t="s">
        <v>420</v>
      </c>
      <c r="D187" s="1" t="s">
        <v>421</v>
      </c>
      <c r="E187" s="1" t="s">
        <v>422</v>
      </c>
      <c r="F187">
        <v>21</v>
      </c>
      <c r="G187" t="s">
        <v>423</v>
      </c>
      <c r="H187" t="s">
        <v>423</v>
      </c>
      <c r="I187" t="s">
        <v>448</v>
      </c>
      <c r="K187" t="s">
        <v>2136</v>
      </c>
    </row>
    <row r="188" spans="1:13" hidden="1" x14ac:dyDescent="0.3">
      <c r="A188">
        <v>153615</v>
      </c>
      <c r="B188">
        <v>3</v>
      </c>
      <c r="C188" s="1" t="s">
        <v>2442</v>
      </c>
      <c r="D188" s="1" t="s">
        <v>421</v>
      </c>
      <c r="E188" s="1" t="s">
        <v>2443</v>
      </c>
      <c r="F188">
        <v>21</v>
      </c>
      <c r="G188" t="s">
        <v>2444</v>
      </c>
      <c r="H188" t="s">
        <v>2445</v>
      </c>
      <c r="I188" t="s">
        <v>2184</v>
      </c>
    </row>
    <row r="189" spans="1:13" hidden="1" x14ac:dyDescent="0.3">
      <c r="A189">
        <v>153619</v>
      </c>
      <c r="B189">
        <v>3</v>
      </c>
      <c r="C189" s="1" t="s">
        <v>2446</v>
      </c>
      <c r="D189" s="1" t="s">
        <v>425</v>
      </c>
      <c r="E189" s="1" t="s">
        <v>2447</v>
      </c>
      <c r="F189">
        <v>22</v>
      </c>
      <c r="G189" t="s">
        <v>2448</v>
      </c>
      <c r="H189" t="s">
        <v>2449</v>
      </c>
      <c r="I189" t="s">
        <v>2184</v>
      </c>
    </row>
    <row r="190" spans="1:13" hidden="1" x14ac:dyDescent="0.3">
      <c r="A190">
        <v>153622</v>
      </c>
      <c r="B190">
        <v>3</v>
      </c>
      <c r="C190" s="1" t="s">
        <v>2450</v>
      </c>
      <c r="D190" s="1" t="s">
        <v>425</v>
      </c>
      <c r="E190" s="1" t="s">
        <v>2451</v>
      </c>
      <c r="F190">
        <v>22</v>
      </c>
      <c r="G190" t="s">
        <v>2452</v>
      </c>
      <c r="H190" t="s">
        <v>2453</v>
      </c>
      <c r="I190" t="s">
        <v>2184</v>
      </c>
    </row>
    <row r="191" spans="1:13" hidden="1" x14ac:dyDescent="0.3">
      <c r="A191">
        <v>153625</v>
      </c>
      <c r="B191">
        <v>3</v>
      </c>
      <c r="C191" s="1" t="s">
        <v>424</v>
      </c>
      <c r="D191" s="1" t="s">
        <v>425</v>
      </c>
      <c r="E191" s="1" t="s">
        <v>426</v>
      </c>
      <c r="F191">
        <v>22</v>
      </c>
      <c r="G191" t="s">
        <v>427</v>
      </c>
      <c r="H191" t="s">
        <v>427</v>
      </c>
      <c r="I191" t="s">
        <v>448</v>
      </c>
      <c r="K191" t="s">
        <v>2136</v>
      </c>
    </row>
    <row r="192" spans="1:13" hidden="1" x14ac:dyDescent="0.3">
      <c r="A192">
        <v>153626</v>
      </c>
      <c r="B192">
        <v>3</v>
      </c>
      <c r="C192" s="1" t="s">
        <v>428</v>
      </c>
      <c r="D192" s="1" t="s">
        <v>425</v>
      </c>
      <c r="E192" s="1" t="s">
        <v>429</v>
      </c>
      <c r="F192">
        <v>22</v>
      </c>
      <c r="G192" t="s">
        <v>430</v>
      </c>
      <c r="H192" t="s">
        <v>431</v>
      </c>
      <c r="I192" t="s">
        <v>448</v>
      </c>
      <c r="K192" t="s">
        <v>2136</v>
      </c>
    </row>
    <row r="193" spans="1:13" x14ac:dyDescent="0.3">
      <c r="A193">
        <v>153632</v>
      </c>
      <c r="B193">
        <v>3</v>
      </c>
      <c r="C193" s="1" t="s">
        <v>432</v>
      </c>
      <c r="D193" s="1" t="s">
        <v>425</v>
      </c>
      <c r="E193" s="1" t="s">
        <v>433</v>
      </c>
      <c r="F193">
        <v>22</v>
      </c>
      <c r="G193" t="s">
        <v>434</v>
      </c>
      <c r="H193" t="s">
        <v>435</v>
      </c>
      <c r="I193" t="s">
        <v>448</v>
      </c>
      <c r="K193" t="s">
        <v>2176</v>
      </c>
      <c r="M193">
        <v>2204</v>
      </c>
    </row>
    <row r="194" spans="1:13" hidden="1" x14ac:dyDescent="0.3">
      <c r="A194">
        <v>153635</v>
      </c>
      <c r="B194">
        <v>3</v>
      </c>
      <c r="C194" s="1" t="s">
        <v>436</v>
      </c>
      <c r="D194" s="1" t="s">
        <v>425</v>
      </c>
      <c r="E194" s="1" t="s">
        <v>437</v>
      </c>
      <c r="F194">
        <v>22</v>
      </c>
      <c r="G194" t="s">
        <v>438</v>
      </c>
      <c r="H194" t="s">
        <v>439</v>
      </c>
      <c r="I194" t="s">
        <v>448</v>
      </c>
      <c r="K194" t="s">
        <v>2136</v>
      </c>
    </row>
    <row r="195" spans="1:13" hidden="1" x14ac:dyDescent="0.3">
      <c r="A195">
        <v>153636</v>
      </c>
      <c r="B195">
        <v>3</v>
      </c>
      <c r="C195" s="1" t="s">
        <v>2454</v>
      </c>
      <c r="D195" s="1" t="s">
        <v>425</v>
      </c>
      <c r="E195" s="1" t="s">
        <v>2455</v>
      </c>
      <c r="F195">
        <v>22</v>
      </c>
      <c r="G195" t="s">
        <v>2456</v>
      </c>
      <c r="H195" t="s">
        <v>2457</v>
      </c>
      <c r="I195" t="s">
        <v>2184</v>
      </c>
    </row>
    <row r="196" spans="1:13" hidden="1" x14ac:dyDescent="0.3">
      <c r="A196">
        <v>153639</v>
      </c>
      <c r="B196">
        <v>3</v>
      </c>
      <c r="C196" s="1" t="s">
        <v>2458</v>
      </c>
      <c r="D196" s="1" t="s">
        <v>425</v>
      </c>
      <c r="E196" s="1" t="s">
        <v>2459</v>
      </c>
      <c r="F196">
        <v>22</v>
      </c>
      <c r="G196" t="s">
        <v>2460</v>
      </c>
      <c r="H196" t="s">
        <v>2461</v>
      </c>
      <c r="I196" t="s">
        <v>2184</v>
      </c>
    </row>
    <row r="197" spans="1:13" hidden="1" x14ac:dyDescent="0.3">
      <c r="A197">
        <v>153647</v>
      </c>
      <c r="B197">
        <v>3</v>
      </c>
      <c r="C197" s="1" t="s">
        <v>440</v>
      </c>
      <c r="D197" s="1" t="s">
        <v>425</v>
      </c>
      <c r="E197" s="1" t="s">
        <v>441</v>
      </c>
      <c r="F197">
        <v>22</v>
      </c>
      <c r="G197" t="s">
        <v>442</v>
      </c>
      <c r="H197" t="s">
        <v>443</v>
      </c>
      <c r="I197" t="s">
        <v>448</v>
      </c>
      <c r="K197" t="s">
        <v>2136</v>
      </c>
    </row>
    <row r="198" spans="1:13" hidden="1" x14ac:dyDescent="0.3">
      <c r="A198">
        <v>153649</v>
      </c>
      <c r="B198">
        <v>3</v>
      </c>
      <c r="C198" s="1" t="s">
        <v>2462</v>
      </c>
      <c r="D198" s="1" t="s">
        <v>445</v>
      </c>
      <c r="E198" s="1" t="s">
        <v>2463</v>
      </c>
      <c r="F198">
        <v>23</v>
      </c>
      <c r="G198" t="s">
        <v>2464</v>
      </c>
      <c r="H198" t="s">
        <v>2464</v>
      </c>
      <c r="I198" t="s">
        <v>2184</v>
      </c>
      <c r="J198" t="s">
        <v>2412</v>
      </c>
    </row>
    <row r="199" spans="1:13" hidden="1" x14ac:dyDescent="0.3">
      <c r="A199">
        <v>153652</v>
      </c>
      <c r="B199">
        <v>3</v>
      </c>
      <c r="C199" s="1" t="s">
        <v>2465</v>
      </c>
      <c r="D199" s="1" t="s">
        <v>445</v>
      </c>
      <c r="E199" s="1" t="s">
        <v>2466</v>
      </c>
      <c r="F199">
        <v>23</v>
      </c>
      <c r="G199" t="s">
        <v>2467</v>
      </c>
      <c r="H199" t="s">
        <v>2467</v>
      </c>
      <c r="I199" t="s">
        <v>2184</v>
      </c>
      <c r="J199" t="s">
        <v>2412</v>
      </c>
    </row>
    <row r="200" spans="1:13" hidden="1" x14ac:dyDescent="0.3">
      <c r="A200">
        <v>153658</v>
      </c>
      <c r="B200">
        <v>3</v>
      </c>
      <c r="C200" s="1" t="s">
        <v>2468</v>
      </c>
      <c r="D200" s="1" t="s">
        <v>445</v>
      </c>
      <c r="E200" s="1" t="s">
        <v>2469</v>
      </c>
      <c r="F200">
        <v>23</v>
      </c>
      <c r="G200" t="s">
        <v>2470</v>
      </c>
      <c r="H200" t="s">
        <v>2470</v>
      </c>
      <c r="I200" t="s">
        <v>2184</v>
      </c>
      <c r="J200" t="s">
        <v>2412</v>
      </c>
    </row>
    <row r="201" spans="1:13" hidden="1" x14ac:dyDescent="0.3">
      <c r="A201">
        <v>153662</v>
      </c>
      <c r="B201">
        <v>3</v>
      </c>
      <c r="C201" s="1" t="s">
        <v>444</v>
      </c>
      <c r="D201" s="1" t="s">
        <v>445</v>
      </c>
      <c r="E201" s="1" t="s">
        <v>446</v>
      </c>
      <c r="F201">
        <v>23</v>
      </c>
      <c r="G201" t="s">
        <v>447</v>
      </c>
      <c r="H201" t="s">
        <v>447</v>
      </c>
      <c r="I201" t="s">
        <v>448</v>
      </c>
      <c r="K201" t="s">
        <v>2136</v>
      </c>
    </row>
    <row r="202" spans="1:13" hidden="1" x14ac:dyDescent="0.3">
      <c r="A202">
        <v>153663</v>
      </c>
      <c r="B202">
        <v>3</v>
      </c>
      <c r="C202" s="1" t="s">
        <v>449</v>
      </c>
      <c r="D202" s="1" t="s">
        <v>445</v>
      </c>
      <c r="E202" s="1" t="s">
        <v>450</v>
      </c>
      <c r="F202">
        <v>23</v>
      </c>
      <c r="G202" t="s">
        <v>451</v>
      </c>
      <c r="H202" t="s">
        <v>451</v>
      </c>
      <c r="I202" t="s">
        <v>448</v>
      </c>
      <c r="K202" t="s">
        <v>2136</v>
      </c>
    </row>
    <row r="203" spans="1:13" hidden="1" x14ac:dyDescent="0.3">
      <c r="A203">
        <v>153664</v>
      </c>
      <c r="B203">
        <v>3</v>
      </c>
      <c r="C203" s="1" t="s">
        <v>1680</v>
      </c>
      <c r="D203" s="1" t="s">
        <v>445</v>
      </c>
      <c r="E203" s="1" t="s">
        <v>2471</v>
      </c>
      <c r="F203">
        <v>23</v>
      </c>
      <c r="G203" t="s">
        <v>2472</v>
      </c>
      <c r="H203" t="s">
        <v>2473</v>
      </c>
      <c r="I203" t="s">
        <v>2180</v>
      </c>
    </row>
    <row r="204" spans="1:13" hidden="1" x14ac:dyDescent="0.3">
      <c r="A204">
        <v>153675</v>
      </c>
      <c r="B204">
        <v>3</v>
      </c>
      <c r="C204" s="1" t="s">
        <v>2474</v>
      </c>
      <c r="D204" s="1" t="s">
        <v>445</v>
      </c>
      <c r="E204" s="1" t="s">
        <v>2475</v>
      </c>
      <c r="F204">
        <v>23</v>
      </c>
      <c r="G204" t="s">
        <v>2476</v>
      </c>
      <c r="H204" t="s">
        <v>2476</v>
      </c>
      <c r="I204" t="s">
        <v>2184</v>
      </c>
      <c r="J204" t="s">
        <v>2412</v>
      </c>
    </row>
    <row r="205" spans="1:13" hidden="1" x14ac:dyDescent="0.3">
      <c r="A205">
        <v>153676</v>
      </c>
      <c r="B205">
        <v>3</v>
      </c>
      <c r="C205" s="1" t="s">
        <v>2477</v>
      </c>
      <c r="D205" s="1" t="s">
        <v>445</v>
      </c>
      <c r="E205" s="1" t="s">
        <v>2478</v>
      </c>
      <c r="F205">
        <v>23</v>
      </c>
      <c r="G205" t="s">
        <v>2479</v>
      </c>
      <c r="H205" t="s">
        <v>2480</v>
      </c>
      <c r="I205" t="s">
        <v>2184</v>
      </c>
      <c r="J205" t="s">
        <v>2412</v>
      </c>
    </row>
    <row r="206" spans="1:13" hidden="1" x14ac:dyDescent="0.3">
      <c r="A206">
        <v>153677</v>
      </c>
      <c r="B206">
        <v>3</v>
      </c>
      <c r="C206" s="1" t="s">
        <v>2481</v>
      </c>
      <c r="D206" s="1" t="s">
        <v>445</v>
      </c>
      <c r="E206" s="1" t="s">
        <v>2482</v>
      </c>
      <c r="F206">
        <v>23</v>
      </c>
      <c r="G206" t="s">
        <v>2483</v>
      </c>
      <c r="H206" t="s">
        <v>2483</v>
      </c>
      <c r="I206" t="s">
        <v>2184</v>
      </c>
      <c r="J206" t="s">
        <v>2412</v>
      </c>
    </row>
    <row r="207" spans="1:13" hidden="1" x14ac:dyDescent="0.3">
      <c r="A207">
        <v>153681</v>
      </c>
      <c r="B207">
        <v>3</v>
      </c>
      <c r="C207" s="1" t="s">
        <v>452</v>
      </c>
      <c r="D207" s="1" t="s">
        <v>453</v>
      </c>
      <c r="E207" s="1" t="s">
        <v>454</v>
      </c>
      <c r="F207">
        <v>24</v>
      </c>
      <c r="G207" t="s">
        <v>455</v>
      </c>
      <c r="H207" t="s">
        <v>455</v>
      </c>
      <c r="I207" t="s">
        <v>448</v>
      </c>
      <c r="K207" t="s">
        <v>2136</v>
      </c>
    </row>
    <row r="208" spans="1:13" x14ac:dyDescent="0.3">
      <c r="A208">
        <v>153685</v>
      </c>
      <c r="B208">
        <v>3</v>
      </c>
      <c r="C208" s="1" t="s">
        <v>456</v>
      </c>
      <c r="D208" s="1" t="s">
        <v>453</v>
      </c>
      <c r="E208" s="1" t="s">
        <v>457</v>
      </c>
      <c r="F208">
        <v>24</v>
      </c>
      <c r="G208" t="s">
        <v>458</v>
      </c>
      <c r="H208" t="s">
        <v>459</v>
      </c>
      <c r="I208" t="s">
        <v>448</v>
      </c>
      <c r="K208" t="s">
        <v>2176</v>
      </c>
      <c r="L208">
        <v>2401</v>
      </c>
    </row>
    <row r="209" spans="1:12" x14ac:dyDescent="0.3">
      <c r="A209">
        <v>153689</v>
      </c>
      <c r="B209">
        <v>3</v>
      </c>
      <c r="C209" s="1" t="s">
        <v>460</v>
      </c>
      <c r="D209" s="1" t="s">
        <v>453</v>
      </c>
      <c r="E209" s="1" t="s">
        <v>461</v>
      </c>
      <c r="F209">
        <v>24</v>
      </c>
      <c r="G209" t="s">
        <v>462</v>
      </c>
      <c r="H209" t="s">
        <v>463</v>
      </c>
      <c r="I209" t="s">
        <v>448</v>
      </c>
      <c r="K209" t="s">
        <v>2176</v>
      </c>
      <c r="L209">
        <v>2401</v>
      </c>
    </row>
    <row r="210" spans="1:12" hidden="1" x14ac:dyDescent="0.3">
      <c r="A210">
        <v>153696</v>
      </c>
      <c r="B210">
        <v>3</v>
      </c>
      <c r="C210" s="1" t="s">
        <v>2484</v>
      </c>
      <c r="D210" s="1" t="s">
        <v>2485</v>
      </c>
      <c r="E210" s="1" t="s">
        <v>2486</v>
      </c>
      <c r="F210">
        <v>25</v>
      </c>
      <c r="G210" t="s">
        <v>2487</v>
      </c>
      <c r="H210" t="s">
        <v>2488</v>
      </c>
      <c r="I210" t="s">
        <v>2184</v>
      </c>
    </row>
    <row r="211" spans="1:12" hidden="1" x14ac:dyDescent="0.3">
      <c r="A211">
        <v>153697</v>
      </c>
      <c r="B211">
        <v>3</v>
      </c>
      <c r="C211" s="1" t="s">
        <v>2489</v>
      </c>
      <c r="D211" s="1" t="s">
        <v>2485</v>
      </c>
      <c r="E211" s="1" t="s">
        <v>2490</v>
      </c>
      <c r="F211">
        <v>25</v>
      </c>
      <c r="G211" t="s">
        <v>2491</v>
      </c>
      <c r="H211" t="s">
        <v>2491</v>
      </c>
      <c r="I211" t="s">
        <v>2184</v>
      </c>
    </row>
    <row r="212" spans="1:12" hidden="1" x14ac:dyDescent="0.3">
      <c r="A212">
        <v>153698</v>
      </c>
      <c r="B212">
        <v>3</v>
      </c>
      <c r="C212" s="1" t="s">
        <v>2492</v>
      </c>
      <c r="D212" s="1" t="s">
        <v>2485</v>
      </c>
      <c r="E212" s="1" t="s">
        <v>2493</v>
      </c>
      <c r="F212">
        <v>25</v>
      </c>
      <c r="G212" t="s">
        <v>2494</v>
      </c>
      <c r="H212" t="s">
        <v>2495</v>
      </c>
      <c r="I212" t="s">
        <v>2184</v>
      </c>
    </row>
    <row r="213" spans="1:12" hidden="1" x14ac:dyDescent="0.3">
      <c r="A213">
        <v>153699</v>
      </c>
      <c r="B213">
        <v>3</v>
      </c>
      <c r="C213" s="1" t="s">
        <v>2496</v>
      </c>
      <c r="D213" s="1" t="s">
        <v>2485</v>
      </c>
      <c r="E213" s="1" t="s">
        <v>2497</v>
      </c>
      <c r="F213">
        <v>25</v>
      </c>
      <c r="G213" t="s">
        <v>2498</v>
      </c>
      <c r="H213" t="s">
        <v>2498</v>
      </c>
      <c r="I213" t="s">
        <v>2184</v>
      </c>
    </row>
    <row r="214" spans="1:12" hidden="1" x14ac:dyDescent="0.3">
      <c r="A214">
        <v>153702</v>
      </c>
      <c r="B214">
        <v>3</v>
      </c>
      <c r="C214" s="1" t="s">
        <v>2499</v>
      </c>
      <c r="D214" s="1" t="s">
        <v>2485</v>
      </c>
      <c r="E214" s="1" t="s">
        <v>2500</v>
      </c>
      <c r="F214">
        <v>25</v>
      </c>
      <c r="G214" t="s">
        <v>2501</v>
      </c>
      <c r="H214" t="s">
        <v>2502</v>
      </c>
      <c r="I214" t="s">
        <v>2184</v>
      </c>
    </row>
    <row r="215" spans="1:12" hidden="1" x14ac:dyDescent="0.3">
      <c r="A215">
        <v>153705</v>
      </c>
      <c r="B215">
        <v>3</v>
      </c>
      <c r="C215" s="1" t="s">
        <v>2503</v>
      </c>
      <c r="D215" s="1" t="s">
        <v>2485</v>
      </c>
      <c r="E215" s="1" t="s">
        <v>2504</v>
      </c>
      <c r="F215">
        <v>25</v>
      </c>
      <c r="G215" t="s">
        <v>2505</v>
      </c>
      <c r="H215" t="s">
        <v>2506</v>
      </c>
      <c r="I215" t="s">
        <v>2184</v>
      </c>
    </row>
    <row r="216" spans="1:12" hidden="1" x14ac:dyDescent="0.3">
      <c r="A216">
        <v>153710</v>
      </c>
      <c r="B216">
        <v>3</v>
      </c>
      <c r="C216" s="1" t="s">
        <v>2507</v>
      </c>
      <c r="D216" s="1" t="s">
        <v>2485</v>
      </c>
      <c r="E216" s="1" t="s">
        <v>2508</v>
      </c>
      <c r="F216">
        <v>25</v>
      </c>
      <c r="G216" t="s">
        <v>2509</v>
      </c>
      <c r="H216" t="s">
        <v>2509</v>
      </c>
      <c r="I216" t="s">
        <v>2184</v>
      </c>
    </row>
    <row r="217" spans="1:12" hidden="1" x14ac:dyDescent="0.3">
      <c r="A217">
        <v>153711</v>
      </c>
      <c r="B217">
        <v>3</v>
      </c>
      <c r="C217" s="1" t="s">
        <v>2510</v>
      </c>
      <c r="D217" s="1" t="s">
        <v>2485</v>
      </c>
      <c r="E217" s="1" t="s">
        <v>2511</v>
      </c>
      <c r="F217">
        <v>25</v>
      </c>
      <c r="G217" t="s">
        <v>2512</v>
      </c>
      <c r="H217" t="s">
        <v>2513</v>
      </c>
      <c r="I217" t="s">
        <v>2184</v>
      </c>
    </row>
    <row r="218" spans="1:12" hidden="1" x14ac:dyDescent="0.3">
      <c r="A218">
        <v>153719</v>
      </c>
      <c r="B218">
        <v>3</v>
      </c>
      <c r="C218" s="1" t="s">
        <v>2514</v>
      </c>
      <c r="D218" s="1" t="s">
        <v>2485</v>
      </c>
      <c r="E218" s="1" t="s">
        <v>2515</v>
      </c>
      <c r="F218">
        <v>25</v>
      </c>
      <c r="G218" t="s">
        <v>2516</v>
      </c>
      <c r="H218" t="s">
        <v>2516</v>
      </c>
      <c r="I218" t="s">
        <v>2184</v>
      </c>
    </row>
    <row r="219" spans="1:12" hidden="1" x14ac:dyDescent="0.3">
      <c r="A219">
        <v>153720</v>
      </c>
      <c r="B219">
        <v>3</v>
      </c>
      <c r="C219" s="1" t="s">
        <v>2517</v>
      </c>
      <c r="D219" s="1" t="s">
        <v>2485</v>
      </c>
      <c r="E219" s="1" t="s">
        <v>2518</v>
      </c>
      <c r="F219">
        <v>25</v>
      </c>
      <c r="G219" t="s">
        <v>2519</v>
      </c>
      <c r="H219" t="s">
        <v>2520</v>
      </c>
      <c r="I219" t="s">
        <v>2184</v>
      </c>
    </row>
    <row r="220" spans="1:12" hidden="1" x14ac:dyDescent="0.3">
      <c r="A220">
        <v>153723</v>
      </c>
      <c r="B220">
        <v>3</v>
      </c>
      <c r="C220" s="1" t="s">
        <v>2521</v>
      </c>
      <c r="D220" s="1" t="s">
        <v>2485</v>
      </c>
      <c r="E220" s="1" t="s">
        <v>2522</v>
      </c>
      <c r="F220">
        <v>25</v>
      </c>
      <c r="G220" t="s">
        <v>2523</v>
      </c>
      <c r="H220" t="s">
        <v>2524</v>
      </c>
      <c r="I220" t="s">
        <v>2184</v>
      </c>
    </row>
    <row r="221" spans="1:12" hidden="1" x14ac:dyDescent="0.3">
      <c r="A221">
        <v>153726</v>
      </c>
      <c r="B221">
        <v>3</v>
      </c>
      <c r="C221" s="1" t="s">
        <v>2525</v>
      </c>
      <c r="D221" s="1" t="s">
        <v>2485</v>
      </c>
      <c r="E221" s="1" t="s">
        <v>2526</v>
      </c>
      <c r="F221">
        <v>25</v>
      </c>
      <c r="G221" t="s">
        <v>2527</v>
      </c>
      <c r="H221" t="s">
        <v>2528</v>
      </c>
      <c r="I221" t="s">
        <v>2184</v>
      </c>
    </row>
    <row r="222" spans="1:12" hidden="1" x14ac:dyDescent="0.3">
      <c r="A222">
        <v>153727</v>
      </c>
      <c r="B222">
        <v>3</v>
      </c>
      <c r="C222" s="1" t="s">
        <v>2529</v>
      </c>
      <c r="D222" s="1" t="s">
        <v>2485</v>
      </c>
      <c r="E222" s="1" t="s">
        <v>2530</v>
      </c>
      <c r="F222">
        <v>25</v>
      </c>
      <c r="G222" t="s">
        <v>2531</v>
      </c>
      <c r="H222" t="s">
        <v>2531</v>
      </c>
      <c r="I222" t="s">
        <v>2184</v>
      </c>
    </row>
    <row r="223" spans="1:12" hidden="1" x14ac:dyDescent="0.3">
      <c r="A223">
        <v>153732</v>
      </c>
      <c r="B223">
        <v>3</v>
      </c>
      <c r="C223" s="1" t="s">
        <v>2532</v>
      </c>
      <c r="D223" s="1" t="s">
        <v>2485</v>
      </c>
      <c r="E223" s="1" t="s">
        <v>2533</v>
      </c>
      <c r="F223">
        <v>25</v>
      </c>
      <c r="G223" t="s">
        <v>2534</v>
      </c>
      <c r="H223" t="s">
        <v>2535</v>
      </c>
      <c r="I223" t="s">
        <v>2184</v>
      </c>
    </row>
    <row r="224" spans="1:12" hidden="1" x14ac:dyDescent="0.3">
      <c r="A224">
        <v>153733</v>
      </c>
      <c r="B224">
        <v>3</v>
      </c>
      <c r="C224" s="1" t="s">
        <v>2536</v>
      </c>
      <c r="D224" s="1" t="s">
        <v>2485</v>
      </c>
      <c r="E224" s="1" t="s">
        <v>2537</v>
      </c>
      <c r="F224">
        <v>25</v>
      </c>
      <c r="G224" t="s">
        <v>2538</v>
      </c>
      <c r="H224" t="s">
        <v>2539</v>
      </c>
      <c r="I224" t="s">
        <v>2184</v>
      </c>
    </row>
    <row r="225" spans="1:9" hidden="1" x14ac:dyDescent="0.3">
      <c r="A225">
        <v>153738</v>
      </c>
      <c r="B225">
        <v>3</v>
      </c>
      <c r="C225" s="1" t="s">
        <v>2540</v>
      </c>
      <c r="D225" s="1" t="s">
        <v>2485</v>
      </c>
      <c r="E225" s="1" t="s">
        <v>2541</v>
      </c>
      <c r="F225">
        <v>25</v>
      </c>
      <c r="G225" t="s">
        <v>2542</v>
      </c>
      <c r="H225" t="s">
        <v>2543</v>
      </c>
      <c r="I225" t="s">
        <v>2184</v>
      </c>
    </row>
    <row r="226" spans="1:9" hidden="1" x14ac:dyDescent="0.3">
      <c r="A226">
        <v>153746</v>
      </c>
      <c r="B226">
        <v>3</v>
      </c>
      <c r="C226" s="1" t="s">
        <v>2544</v>
      </c>
      <c r="D226" s="1" t="s">
        <v>2485</v>
      </c>
      <c r="E226" s="1" t="s">
        <v>2545</v>
      </c>
      <c r="F226">
        <v>25</v>
      </c>
      <c r="G226" t="s">
        <v>2546</v>
      </c>
      <c r="H226" t="s">
        <v>2547</v>
      </c>
      <c r="I226" t="s">
        <v>2184</v>
      </c>
    </row>
    <row r="227" spans="1:9" hidden="1" x14ac:dyDescent="0.3">
      <c r="A227">
        <v>153753</v>
      </c>
      <c r="B227">
        <v>3</v>
      </c>
      <c r="C227" s="1" t="s">
        <v>2548</v>
      </c>
      <c r="D227" s="1" t="s">
        <v>2485</v>
      </c>
      <c r="E227" s="1" t="s">
        <v>2549</v>
      </c>
      <c r="F227">
        <v>25</v>
      </c>
      <c r="G227" t="s">
        <v>2550</v>
      </c>
      <c r="H227" t="s">
        <v>2551</v>
      </c>
      <c r="I227" t="s">
        <v>2184</v>
      </c>
    </row>
    <row r="228" spans="1:9" hidden="1" x14ac:dyDescent="0.3">
      <c r="A228">
        <v>153757</v>
      </c>
      <c r="B228">
        <v>3</v>
      </c>
      <c r="C228" s="1" t="s">
        <v>2552</v>
      </c>
      <c r="D228" s="1" t="s">
        <v>2485</v>
      </c>
      <c r="E228" s="1" t="s">
        <v>2553</v>
      </c>
      <c r="F228">
        <v>25</v>
      </c>
      <c r="G228" t="s">
        <v>2554</v>
      </c>
      <c r="H228" t="s">
        <v>2555</v>
      </c>
      <c r="I228" t="s">
        <v>2184</v>
      </c>
    </row>
    <row r="229" spans="1:9" hidden="1" x14ac:dyDescent="0.3">
      <c r="A229">
        <v>153760</v>
      </c>
      <c r="B229">
        <v>3</v>
      </c>
      <c r="C229" s="1" t="s">
        <v>2556</v>
      </c>
      <c r="D229" s="1" t="s">
        <v>2485</v>
      </c>
      <c r="E229" s="1" t="s">
        <v>2557</v>
      </c>
      <c r="F229">
        <v>25</v>
      </c>
      <c r="G229" t="s">
        <v>2558</v>
      </c>
      <c r="H229" t="s">
        <v>2559</v>
      </c>
      <c r="I229" t="s">
        <v>2184</v>
      </c>
    </row>
    <row r="230" spans="1:9" hidden="1" x14ac:dyDescent="0.3">
      <c r="A230">
        <v>153763</v>
      </c>
      <c r="B230">
        <v>3</v>
      </c>
      <c r="C230" s="1" t="s">
        <v>2560</v>
      </c>
      <c r="D230" s="1" t="s">
        <v>2485</v>
      </c>
      <c r="E230" s="1" t="s">
        <v>2561</v>
      </c>
      <c r="F230">
        <v>25</v>
      </c>
      <c r="G230" t="s">
        <v>2562</v>
      </c>
      <c r="H230" t="s">
        <v>2562</v>
      </c>
      <c r="I230" t="s">
        <v>2184</v>
      </c>
    </row>
    <row r="231" spans="1:9" hidden="1" x14ac:dyDescent="0.3">
      <c r="A231">
        <v>153764</v>
      </c>
      <c r="B231">
        <v>3</v>
      </c>
      <c r="C231" s="1" t="s">
        <v>2563</v>
      </c>
      <c r="D231" s="1" t="s">
        <v>2485</v>
      </c>
      <c r="E231" s="1" t="s">
        <v>2564</v>
      </c>
      <c r="F231">
        <v>25</v>
      </c>
      <c r="G231" t="s">
        <v>2565</v>
      </c>
      <c r="H231" t="s">
        <v>2566</v>
      </c>
      <c r="I231" t="s">
        <v>2184</v>
      </c>
    </row>
    <row r="232" spans="1:9" hidden="1" x14ac:dyDescent="0.3">
      <c r="A232">
        <v>153768</v>
      </c>
      <c r="B232">
        <v>3</v>
      </c>
      <c r="C232" s="1" t="s">
        <v>2567</v>
      </c>
      <c r="D232" s="1" t="s">
        <v>2485</v>
      </c>
      <c r="E232" s="1" t="s">
        <v>2568</v>
      </c>
      <c r="F232">
        <v>25</v>
      </c>
      <c r="G232" t="s">
        <v>2569</v>
      </c>
      <c r="H232" t="s">
        <v>2570</v>
      </c>
      <c r="I232" t="s">
        <v>2184</v>
      </c>
    </row>
    <row r="233" spans="1:9" hidden="1" x14ac:dyDescent="0.3">
      <c r="A233">
        <v>153775</v>
      </c>
      <c r="B233">
        <v>3</v>
      </c>
      <c r="C233" s="1" t="s">
        <v>2571</v>
      </c>
      <c r="D233" s="1" t="s">
        <v>2485</v>
      </c>
      <c r="E233" s="1" t="s">
        <v>2572</v>
      </c>
      <c r="F233">
        <v>25</v>
      </c>
      <c r="G233" t="s">
        <v>2573</v>
      </c>
      <c r="H233" t="s">
        <v>2574</v>
      </c>
      <c r="I233" t="s">
        <v>2184</v>
      </c>
    </row>
    <row r="234" spans="1:9" hidden="1" x14ac:dyDescent="0.3">
      <c r="A234">
        <v>153776</v>
      </c>
      <c r="B234">
        <v>3</v>
      </c>
      <c r="C234" s="1" t="s">
        <v>2575</v>
      </c>
      <c r="D234" s="1" t="s">
        <v>2485</v>
      </c>
      <c r="E234" s="1" t="s">
        <v>2576</v>
      </c>
      <c r="F234">
        <v>25</v>
      </c>
      <c r="G234" t="s">
        <v>2577</v>
      </c>
      <c r="H234" t="s">
        <v>2578</v>
      </c>
      <c r="I234" t="s">
        <v>2184</v>
      </c>
    </row>
    <row r="235" spans="1:9" hidden="1" x14ac:dyDescent="0.3">
      <c r="A235">
        <v>153780</v>
      </c>
      <c r="B235">
        <v>3</v>
      </c>
      <c r="C235" s="1" t="s">
        <v>2579</v>
      </c>
      <c r="D235" s="1" t="s">
        <v>2485</v>
      </c>
      <c r="E235" s="1" t="s">
        <v>2580</v>
      </c>
      <c r="F235">
        <v>25</v>
      </c>
      <c r="G235" t="s">
        <v>2581</v>
      </c>
      <c r="H235" t="s">
        <v>2582</v>
      </c>
      <c r="I235" t="s">
        <v>2184</v>
      </c>
    </row>
    <row r="236" spans="1:9" hidden="1" x14ac:dyDescent="0.3">
      <c r="A236">
        <v>153783</v>
      </c>
      <c r="B236">
        <v>3</v>
      </c>
      <c r="C236" s="1" t="s">
        <v>2583</v>
      </c>
      <c r="D236" s="1" t="s">
        <v>2485</v>
      </c>
      <c r="E236" s="1" t="s">
        <v>2584</v>
      </c>
      <c r="F236">
        <v>25</v>
      </c>
      <c r="G236" t="s">
        <v>2585</v>
      </c>
      <c r="H236" t="s">
        <v>2586</v>
      </c>
      <c r="I236" t="s">
        <v>2184</v>
      </c>
    </row>
    <row r="237" spans="1:9" hidden="1" x14ac:dyDescent="0.3">
      <c r="A237">
        <v>153786</v>
      </c>
      <c r="B237">
        <v>3</v>
      </c>
      <c r="C237" s="1" t="s">
        <v>2587</v>
      </c>
      <c r="D237" s="1" t="s">
        <v>2485</v>
      </c>
      <c r="E237" s="1" t="s">
        <v>2588</v>
      </c>
      <c r="F237">
        <v>25</v>
      </c>
      <c r="G237" t="s">
        <v>2589</v>
      </c>
      <c r="H237" t="s">
        <v>2590</v>
      </c>
      <c r="I237" t="s">
        <v>2184</v>
      </c>
    </row>
    <row r="238" spans="1:9" hidden="1" x14ac:dyDescent="0.3">
      <c r="A238">
        <v>153792</v>
      </c>
      <c r="B238">
        <v>3</v>
      </c>
      <c r="C238" s="1" t="s">
        <v>2591</v>
      </c>
      <c r="D238" s="1" t="s">
        <v>2485</v>
      </c>
      <c r="E238" s="1" t="s">
        <v>2592</v>
      </c>
      <c r="F238">
        <v>25</v>
      </c>
      <c r="G238" t="s">
        <v>2593</v>
      </c>
      <c r="H238" t="s">
        <v>2594</v>
      </c>
      <c r="I238" t="s">
        <v>2184</v>
      </c>
    </row>
    <row r="239" spans="1:9" hidden="1" x14ac:dyDescent="0.3">
      <c r="A239">
        <v>153797</v>
      </c>
      <c r="B239">
        <v>3</v>
      </c>
      <c r="C239" s="1" t="s">
        <v>2595</v>
      </c>
      <c r="D239" s="1" t="s">
        <v>2596</v>
      </c>
      <c r="E239" s="1" t="s">
        <v>2597</v>
      </c>
      <c r="F239">
        <v>26</v>
      </c>
      <c r="G239" t="s">
        <v>2598</v>
      </c>
      <c r="H239" t="s">
        <v>2599</v>
      </c>
      <c r="I239" t="s">
        <v>2184</v>
      </c>
    </row>
    <row r="240" spans="1:9" hidden="1" x14ac:dyDescent="0.3">
      <c r="A240">
        <v>153802</v>
      </c>
      <c r="B240">
        <v>3</v>
      </c>
      <c r="C240" s="1" t="s">
        <v>2600</v>
      </c>
      <c r="D240" s="1" t="s">
        <v>2596</v>
      </c>
      <c r="E240" s="1" t="s">
        <v>2601</v>
      </c>
      <c r="F240">
        <v>26</v>
      </c>
      <c r="G240" t="s">
        <v>2602</v>
      </c>
      <c r="H240" t="s">
        <v>2603</v>
      </c>
      <c r="I240" t="s">
        <v>2184</v>
      </c>
    </row>
    <row r="241" spans="1:9" hidden="1" x14ac:dyDescent="0.3">
      <c r="A241">
        <v>153803</v>
      </c>
      <c r="B241">
        <v>3</v>
      </c>
      <c r="C241" s="1" t="s">
        <v>2604</v>
      </c>
      <c r="D241" s="1" t="s">
        <v>2596</v>
      </c>
      <c r="E241" s="1" t="s">
        <v>2605</v>
      </c>
      <c r="F241">
        <v>26</v>
      </c>
      <c r="G241" t="s">
        <v>2606</v>
      </c>
      <c r="H241" t="s">
        <v>2606</v>
      </c>
      <c r="I241" t="s">
        <v>2184</v>
      </c>
    </row>
    <row r="242" spans="1:9" hidden="1" x14ac:dyDescent="0.3">
      <c r="A242">
        <v>153804</v>
      </c>
      <c r="B242">
        <v>3</v>
      </c>
      <c r="C242" s="1" t="s">
        <v>2607</v>
      </c>
      <c r="D242" s="1" t="s">
        <v>2596</v>
      </c>
      <c r="E242" s="1" t="s">
        <v>2608</v>
      </c>
      <c r="F242">
        <v>26</v>
      </c>
      <c r="G242" t="s">
        <v>2609</v>
      </c>
      <c r="H242" t="s">
        <v>2609</v>
      </c>
      <c r="I242" t="s">
        <v>2184</v>
      </c>
    </row>
    <row r="243" spans="1:9" hidden="1" x14ac:dyDescent="0.3">
      <c r="A243">
        <v>153805</v>
      </c>
      <c r="B243">
        <v>3</v>
      </c>
      <c r="C243" s="1" t="s">
        <v>2610</v>
      </c>
      <c r="D243" s="1" t="s">
        <v>2596</v>
      </c>
      <c r="E243" s="1" t="s">
        <v>2611</v>
      </c>
      <c r="F243">
        <v>26</v>
      </c>
      <c r="G243" t="s">
        <v>2612</v>
      </c>
      <c r="H243" t="s">
        <v>2612</v>
      </c>
      <c r="I243" t="s">
        <v>2184</v>
      </c>
    </row>
    <row r="244" spans="1:9" hidden="1" x14ac:dyDescent="0.3">
      <c r="A244">
        <v>153806</v>
      </c>
      <c r="B244">
        <v>3</v>
      </c>
      <c r="C244" s="1" t="s">
        <v>2613</v>
      </c>
      <c r="D244" s="1" t="s">
        <v>2596</v>
      </c>
      <c r="E244" s="1" t="s">
        <v>2614</v>
      </c>
      <c r="F244">
        <v>26</v>
      </c>
      <c r="G244" t="s">
        <v>2615</v>
      </c>
      <c r="H244" t="s">
        <v>2615</v>
      </c>
      <c r="I244" t="s">
        <v>2184</v>
      </c>
    </row>
    <row r="245" spans="1:9" hidden="1" x14ac:dyDescent="0.3">
      <c r="A245">
        <v>153807</v>
      </c>
      <c r="B245">
        <v>3</v>
      </c>
      <c r="C245" s="1" t="s">
        <v>2616</v>
      </c>
      <c r="D245" s="1" t="s">
        <v>2596</v>
      </c>
      <c r="E245" s="1" t="s">
        <v>2617</v>
      </c>
      <c r="F245">
        <v>26</v>
      </c>
      <c r="G245" t="s">
        <v>2618</v>
      </c>
      <c r="H245" t="s">
        <v>2618</v>
      </c>
      <c r="I245" t="s">
        <v>2184</v>
      </c>
    </row>
    <row r="246" spans="1:9" hidden="1" x14ac:dyDescent="0.3">
      <c r="A246">
        <v>153808</v>
      </c>
      <c r="B246">
        <v>3</v>
      </c>
      <c r="C246" s="1" t="s">
        <v>2619</v>
      </c>
      <c r="D246" s="1" t="s">
        <v>2596</v>
      </c>
      <c r="E246" s="1" t="s">
        <v>2620</v>
      </c>
      <c r="F246">
        <v>26</v>
      </c>
      <c r="G246" t="s">
        <v>2621</v>
      </c>
      <c r="H246" t="s">
        <v>2621</v>
      </c>
      <c r="I246" t="s">
        <v>2184</v>
      </c>
    </row>
    <row r="247" spans="1:9" hidden="1" x14ac:dyDescent="0.3">
      <c r="A247">
        <v>153809</v>
      </c>
      <c r="B247">
        <v>3</v>
      </c>
      <c r="C247" s="1" t="s">
        <v>2622</v>
      </c>
      <c r="D247" s="1" t="s">
        <v>2596</v>
      </c>
      <c r="E247" s="1" t="s">
        <v>2623</v>
      </c>
      <c r="F247">
        <v>26</v>
      </c>
      <c r="G247" t="s">
        <v>2624</v>
      </c>
      <c r="H247" t="s">
        <v>2624</v>
      </c>
      <c r="I247" t="s">
        <v>2184</v>
      </c>
    </row>
    <row r="248" spans="1:9" hidden="1" x14ac:dyDescent="0.3">
      <c r="A248">
        <v>153810</v>
      </c>
      <c r="B248">
        <v>3</v>
      </c>
      <c r="C248" s="1" t="s">
        <v>2625</v>
      </c>
      <c r="D248" s="1" t="s">
        <v>2596</v>
      </c>
      <c r="E248" s="1" t="s">
        <v>2626</v>
      </c>
      <c r="F248">
        <v>26</v>
      </c>
      <c r="G248" t="s">
        <v>2627</v>
      </c>
      <c r="H248" t="s">
        <v>2627</v>
      </c>
      <c r="I248" t="s">
        <v>2184</v>
      </c>
    </row>
    <row r="249" spans="1:9" hidden="1" x14ac:dyDescent="0.3">
      <c r="A249">
        <v>153811</v>
      </c>
      <c r="B249">
        <v>3</v>
      </c>
      <c r="C249" s="1" t="s">
        <v>2628</v>
      </c>
      <c r="D249" s="1" t="s">
        <v>2596</v>
      </c>
      <c r="E249" s="1" t="s">
        <v>2629</v>
      </c>
      <c r="F249">
        <v>26</v>
      </c>
      <c r="G249" t="s">
        <v>2630</v>
      </c>
      <c r="H249" t="s">
        <v>2630</v>
      </c>
      <c r="I249" t="s">
        <v>2184</v>
      </c>
    </row>
    <row r="250" spans="1:9" hidden="1" x14ac:dyDescent="0.3">
      <c r="A250">
        <v>153812</v>
      </c>
      <c r="B250">
        <v>3</v>
      </c>
      <c r="C250" s="1" t="s">
        <v>2631</v>
      </c>
      <c r="D250" s="1" t="s">
        <v>2596</v>
      </c>
      <c r="E250" s="1" t="s">
        <v>2632</v>
      </c>
      <c r="F250">
        <v>26</v>
      </c>
      <c r="G250" t="s">
        <v>2633</v>
      </c>
      <c r="H250" t="s">
        <v>2633</v>
      </c>
      <c r="I250" t="s">
        <v>2184</v>
      </c>
    </row>
    <row r="251" spans="1:9" hidden="1" x14ac:dyDescent="0.3">
      <c r="A251">
        <v>153815</v>
      </c>
      <c r="B251">
        <v>3</v>
      </c>
      <c r="C251" s="1" t="s">
        <v>2634</v>
      </c>
      <c r="D251" s="1" t="s">
        <v>2596</v>
      </c>
      <c r="E251" s="1" t="s">
        <v>2635</v>
      </c>
      <c r="F251">
        <v>26</v>
      </c>
      <c r="G251" t="s">
        <v>2636</v>
      </c>
      <c r="H251" t="s">
        <v>2636</v>
      </c>
      <c r="I251" t="s">
        <v>2184</v>
      </c>
    </row>
    <row r="252" spans="1:9" hidden="1" x14ac:dyDescent="0.3">
      <c r="A252">
        <v>153818</v>
      </c>
      <c r="B252">
        <v>3</v>
      </c>
      <c r="C252" s="1" t="s">
        <v>2637</v>
      </c>
      <c r="D252" s="1" t="s">
        <v>2596</v>
      </c>
      <c r="E252" s="1" t="s">
        <v>2638</v>
      </c>
      <c r="F252">
        <v>26</v>
      </c>
      <c r="G252" t="s">
        <v>2639</v>
      </c>
      <c r="H252" t="s">
        <v>2639</v>
      </c>
      <c r="I252" t="s">
        <v>2184</v>
      </c>
    </row>
    <row r="253" spans="1:9" hidden="1" x14ac:dyDescent="0.3">
      <c r="A253">
        <v>153819</v>
      </c>
      <c r="B253">
        <v>3</v>
      </c>
      <c r="C253" s="1" t="s">
        <v>2640</v>
      </c>
      <c r="D253" s="1" t="s">
        <v>2596</v>
      </c>
      <c r="E253" s="1" t="s">
        <v>2641</v>
      </c>
      <c r="F253">
        <v>26</v>
      </c>
      <c r="G253" t="s">
        <v>2642</v>
      </c>
      <c r="H253" t="s">
        <v>2642</v>
      </c>
      <c r="I253" t="s">
        <v>2184</v>
      </c>
    </row>
    <row r="254" spans="1:9" hidden="1" x14ac:dyDescent="0.3">
      <c r="A254">
        <v>153822</v>
      </c>
      <c r="B254">
        <v>3</v>
      </c>
      <c r="C254" s="1" t="s">
        <v>2643</v>
      </c>
      <c r="D254" s="1" t="s">
        <v>2596</v>
      </c>
      <c r="E254" s="1" t="s">
        <v>2644</v>
      </c>
      <c r="F254">
        <v>26</v>
      </c>
      <c r="G254" t="s">
        <v>2645</v>
      </c>
      <c r="H254" t="s">
        <v>2645</v>
      </c>
      <c r="I254" t="s">
        <v>2184</v>
      </c>
    </row>
    <row r="255" spans="1:9" hidden="1" x14ac:dyDescent="0.3">
      <c r="A255">
        <v>153825</v>
      </c>
      <c r="B255">
        <v>3</v>
      </c>
      <c r="C255" s="1" t="s">
        <v>2646</v>
      </c>
      <c r="D255" s="1" t="s">
        <v>2596</v>
      </c>
      <c r="E255" s="1" t="s">
        <v>2647</v>
      </c>
      <c r="F255">
        <v>26</v>
      </c>
      <c r="G255" t="s">
        <v>2648</v>
      </c>
      <c r="H255" t="s">
        <v>2649</v>
      </c>
      <c r="I255" t="s">
        <v>2184</v>
      </c>
    </row>
    <row r="256" spans="1:9" hidden="1" x14ac:dyDescent="0.3">
      <c r="A256">
        <v>153828</v>
      </c>
      <c r="B256">
        <v>3</v>
      </c>
      <c r="C256" s="1" t="s">
        <v>2650</v>
      </c>
      <c r="D256" s="1" t="s">
        <v>2596</v>
      </c>
      <c r="E256" s="1" t="s">
        <v>2651</v>
      </c>
      <c r="F256">
        <v>26</v>
      </c>
      <c r="G256" t="s">
        <v>2652</v>
      </c>
      <c r="H256" t="s">
        <v>2653</v>
      </c>
      <c r="I256" t="s">
        <v>2184</v>
      </c>
    </row>
    <row r="257" spans="1:9" hidden="1" x14ac:dyDescent="0.3">
      <c r="A257">
        <v>153829</v>
      </c>
      <c r="B257">
        <v>3</v>
      </c>
      <c r="C257" s="1" t="s">
        <v>2654</v>
      </c>
      <c r="D257" s="1" t="s">
        <v>2596</v>
      </c>
      <c r="E257" s="1" t="s">
        <v>2655</v>
      </c>
      <c r="F257">
        <v>26</v>
      </c>
      <c r="G257" t="s">
        <v>2656</v>
      </c>
      <c r="H257" t="s">
        <v>2657</v>
      </c>
      <c r="I257" t="s">
        <v>2184</v>
      </c>
    </row>
    <row r="258" spans="1:9" hidden="1" x14ac:dyDescent="0.3">
      <c r="A258">
        <v>153830</v>
      </c>
      <c r="B258">
        <v>3</v>
      </c>
      <c r="C258" s="1" t="s">
        <v>2658</v>
      </c>
      <c r="D258" s="1" t="s">
        <v>2596</v>
      </c>
      <c r="E258" s="1" t="s">
        <v>2659</v>
      </c>
      <c r="F258">
        <v>26</v>
      </c>
      <c r="G258" t="s">
        <v>2660</v>
      </c>
      <c r="H258" t="s">
        <v>2661</v>
      </c>
      <c r="I258" t="s">
        <v>2184</v>
      </c>
    </row>
    <row r="259" spans="1:9" hidden="1" x14ac:dyDescent="0.3">
      <c r="A259">
        <v>153843</v>
      </c>
      <c r="B259">
        <v>3</v>
      </c>
      <c r="C259" s="1" t="s">
        <v>2662</v>
      </c>
      <c r="D259" s="1" t="s">
        <v>2596</v>
      </c>
      <c r="E259" s="1" t="s">
        <v>2663</v>
      </c>
      <c r="F259">
        <v>26</v>
      </c>
      <c r="G259" t="s">
        <v>2664</v>
      </c>
      <c r="H259" t="s">
        <v>2665</v>
      </c>
      <c r="I259" t="s">
        <v>2184</v>
      </c>
    </row>
    <row r="260" spans="1:9" hidden="1" x14ac:dyDescent="0.3">
      <c r="A260">
        <v>153847</v>
      </c>
      <c r="B260">
        <v>3</v>
      </c>
      <c r="C260" s="1" t="s">
        <v>2666</v>
      </c>
      <c r="D260" s="1" t="s">
        <v>2667</v>
      </c>
      <c r="E260" s="1" t="s">
        <v>2668</v>
      </c>
      <c r="F260">
        <v>27</v>
      </c>
      <c r="G260" t="s">
        <v>2669</v>
      </c>
      <c r="H260" t="s">
        <v>2669</v>
      </c>
      <c r="I260" t="s">
        <v>2184</v>
      </c>
    </row>
    <row r="261" spans="1:9" hidden="1" x14ac:dyDescent="0.3">
      <c r="A261">
        <v>153853</v>
      </c>
      <c r="B261">
        <v>3</v>
      </c>
      <c r="C261" s="1" t="s">
        <v>2670</v>
      </c>
      <c r="D261" s="1" t="s">
        <v>2667</v>
      </c>
      <c r="E261" s="1" t="s">
        <v>2671</v>
      </c>
      <c r="F261">
        <v>27</v>
      </c>
      <c r="G261" t="s">
        <v>2672</v>
      </c>
      <c r="H261" t="s">
        <v>2673</v>
      </c>
      <c r="I261" t="s">
        <v>2184</v>
      </c>
    </row>
    <row r="262" spans="1:9" hidden="1" x14ac:dyDescent="0.3">
      <c r="A262">
        <v>153856</v>
      </c>
      <c r="B262">
        <v>3</v>
      </c>
      <c r="C262" s="1" t="s">
        <v>2674</v>
      </c>
      <c r="D262" s="1" t="s">
        <v>2667</v>
      </c>
      <c r="E262" s="1" t="s">
        <v>2675</v>
      </c>
      <c r="F262">
        <v>27</v>
      </c>
      <c r="G262" t="s">
        <v>2676</v>
      </c>
      <c r="H262" t="s">
        <v>2677</v>
      </c>
      <c r="I262" t="s">
        <v>2184</v>
      </c>
    </row>
    <row r="263" spans="1:9" hidden="1" x14ac:dyDescent="0.3">
      <c r="A263">
        <v>153857</v>
      </c>
      <c r="B263">
        <v>3</v>
      </c>
      <c r="C263" s="1" t="s">
        <v>2678</v>
      </c>
      <c r="D263" s="1" t="s">
        <v>2667</v>
      </c>
      <c r="E263" s="1" t="s">
        <v>2679</v>
      </c>
      <c r="F263">
        <v>27</v>
      </c>
      <c r="G263" t="s">
        <v>2680</v>
      </c>
      <c r="H263" t="s">
        <v>2680</v>
      </c>
      <c r="I263" t="s">
        <v>2184</v>
      </c>
    </row>
    <row r="264" spans="1:9" hidden="1" x14ac:dyDescent="0.3">
      <c r="A264">
        <v>153858</v>
      </c>
      <c r="B264">
        <v>3</v>
      </c>
      <c r="C264" s="1" t="s">
        <v>2681</v>
      </c>
      <c r="D264" s="1" t="s">
        <v>2667</v>
      </c>
      <c r="E264" s="1" t="s">
        <v>2682</v>
      </c>
      <c r="F264">
        <v>27</v>
      </c>
      <c r="G264" t="s">
        <v>2683</v>
      </c>
      <c r="H264" t="s">
        <v>2684</v>
      </c>
      <c r="I264" t="s">
        <v>2184</v>
      </c>
    </row>
    <row r="265" spans="1:9" hidden="1" x14ac:dyDescent="0.3">
      <c r="A265">
        <v>153859</v>
      </c>
      <c r="B265">
        <v>3</v>
      </c>
      <c r="C265" s="1" t="s">
        <v>2685</v>
      </c>
      <c r="D265" s="1" t="s">
        <v>2667</v>
      </c>
      <c r="E265" s="1" t="s">
        <v>2686</v>
      </c>
      <c r="F265">
        <v>27</v>
      </c>
      <c r="G265" t="s">
        <v>2687</v>
      </c>
      <c r="H265" t="s">
        <v>2688</v>
      </c>
      <c r="I265" t="s">
        <v>2184</v>
      </c>
    </row>
    <row r="266" spans="1:9" hidden="1" x14ac:dyDescent="0.3">
      <c r="A266">
        <v>153860</v>
      </c>
      <c r="B266">
        <v>3</v>
      </c>
      <c r="C266" s="1" t="s">
        <v>2689</v>
      </c>
      <c r="D266" s="1" t="s">
        <v>2667</v>
      </c>
      <c r="E266" s="1" t="s">
        <v>2690</v>
      </c>
      <c r="F266">
        <v>27</v>
      </c>
      <c r="G266" t="s">
        <v>2691</v>
      </c>
      <c r="H266" t="s">
        <v>2691</v>
      </c>
      <c r="I266" t="s">
        <v>2184</v>
      </c>
    </row>
    <row r="267" spans="1:9" hidden="1" x14ac:dyDescent="0.3">
      <c r="A267">
        <v>153870</v>
      </c>
      <c r="B267">
        <v>3</v>
      </c>
      <c r="C267" s="1" t="s">
        <v>2692</v>
      </c>
      <c r="D267" s="1" t="s">
        <v>2667</v>
      </c>
      <c r="E267" s="1" t="s">
        <v>2693</v>
      </c>
      <c r="F267">
        <v>27</v>
      </c>
      <c r="G267" t="s">
        <v>2694</v>
      </c>
      <c r="H267" t="s">
        <v>2694</v>
      </c>
      <c r="I267" t="s">
        <v>2184</v>
      </c>
    </row>
    <row r="268" spans="1:9" hidden="1" x14ac:dyDescent="0.3">
      <c r="A268">
        <v>153873</v>
      </c>
      <c r="B268">
        <v>3</v>
      </c>
      <c r="C268" s="1" t="s">
        <v>2695</v>
      </c>
      <c r="D268" s="1" t="s">
        <v>2667</v>
      </c>
      <c r="E268" s="1" t="s">
        <v>2696</v>
      </c>
      <c r="F268">
        <v>27</v>
      </c>
      <c r="G268" t="s">
        <v>2697</v>
      </c>
      <c r="H268" t="s">
        <v>2697</v>
      </c>
      <c r="I268" t="s">
        <v>2184</v>
      </c>
    </row>
    <row r="269" spans="1:9" hidden="1" x14ac:dyDescent="0.3">
      <c r="A269">
        <v>153874</v>
      </c>
      <c r="B269">
        <v>3</v>
      </c>
      <c r="C269" s="1" t="s">
        <v>2698</v>
      </c>
      <c r="D269" s="1" t="s">
        <v>2667</v>
      </c>
      <c r="E269" s="1" t="s">
        <v>2699</v>
      </c>
      <c r="F269">
        <v>27</v>
      </c>
      <c r="G269" t="s">
        <v>2700</v>
      </c>
      <c r="H269" t="s">
        <v>2701</v>
      </c>
      <c r="I269" t="s">
        <v>2184</v>
      </c>
    </row>
    <row r="270" spans="1:9" hidden="1" x14ac:dyDescent="0.3">
      <c r="A270">
        <v>153881</v>
      </c>
      <c r="B270">
        <v>3</v>
      </c>
      <c r="C270" s="1" t="s">
        <v>2702</v>
      </c>
      <c r="D270" s="1" t="s">
        <v>2667</v>
      </c>
      <c r="E270" s="1" t="s">
        <v>2703</v>
      </c>
      <c r="F270">
        <v>27</v>
      </c>
      <c r="G270" t="s">
        <v>2704</v>
      </c>
      <c r="H270" t="s">
        <v>2705</v>
      </c>
      <c r="I270" t="s">
        <v>2184</v>
      </c>
    </row>
    <row r="271" spans="1:9" hidden="1" x14ac:dyDescent="0.3">
      <c r="A271">
        <v>153891</v>
      </c>
      <c r="B271">
        <v>3</v>
      </c>
      <c r="C271" s="1" t="s">
        <v>2706</v>
      </c>
      <c r="D271" s="1" t="s">
        <v>2667</v>
      </c>
      <c r="E271" s="1" t="s">
        <v>2707</v>
      </c>
      <c r="F271">
        <v>27</v>
      </c>
      <c r="G271" t="s">
        <v>2708</v>
      </c>
      <c r="H271" t="s">
        <v>2709</v>
      </c>
      <c r="I271" t="s">
        <v>2184</v>
      </c>
    </row>
    <row r="272" spans="1:9" hidden="1" x14ac:dyDescent="0.3">
      <c r="A272">
        <v>153895</v>
      </c>
      <c r="B272">
        <v>3</v>
      </c>
      <c r="C272" s="1" t="s">
        <v>2710</v>
      </c>
      <c r="D272" s="1" t="s">
        <v>2667</v>
      </c>
      <c r="E272" s="1" t="s">
        <v>2711</v>
      </c>
      <c r="F272">
        <v>27</v>
      </c>
      <c r="G272" t="s">
        <v>2712</v>
      </c>
      <c r="H272" t="s">
        <v>2713</v>
      </c>
      <c r="I272" t="s">
        <v>2184</v>
      </c>
    </row>
    <row r="273" spans="1:9" hidden="1" x14ac:dyDescent="0.3">
      <c r="A273">
        <v>153901</v>
      </c>
      <c r="B273">
        <v>3</v>
      </c>
      <c r="C273" s="1" t="s">
        <v>2714</v>
      </c>
      <c r="D273" s="1" t="s">
        <v>2667</v>
      </c>
      <c r="E273" s="1" t="s">
        <v>2715</v>
      </c>
      <c r="F273">
        <v>27</v>
      </c>
      <c r="G273" t="s">
        <v>2716</v>
      </c>
      <c r="H273" t="s">
        <v>2716</v>
      </c>
      <c r="I273" t="s">
        <v>2184</v>
      </c>
    </row>
    <row r="274" spans="1:9" hidden="1" x14ac:dyDescent="0.3">
      <c r="A274">
        <v>153904</v>
      </c>
      <c r="B274">
        <v>3</v>
      </c>
      <c r="C274" s="1" t="s">
        <v>2717</v>
      </c>
      <c r="D274" s="1" t="s">
        <v>2667</v>
      </c>
      <c r="E274" s="1" t="s">
        <v>2718</v>
      </c>
      <c r="F274">
        <v>27</v>
      </c>
      <c r="G274" t="s">
        <v>2719</v>
      </c>
      <c r="H274" t="s">
        <v>2720</v>
      </c>
      <c r="I274" t="s">
        <v>2184</v>
      </c>
    </row>
    <row r="275" spans="1:9" hidden="1" x14ac:dyDescent="0.3">
      <c r="A275">
        <v>153905</v>
      </c>
      <c r="B275">
        <v>3</v>
      </c>
      <c r="C275" s="1" t="s">
        <v>2721</v>
      </c>
      <c r="D275" s="1" t="s">
        <v>2667</v>
      </c>
      <c r="E275" s="1" t="s">
        <v>2722</v>
      </c>
      <c r="F275">
        <v>27</v>
      </c>
      <c r="G275" t="s">
        <v>2723</v>
      </c>
      <c r="H275" t="s">
        <v>2723</v>
      </c>
      <c r="I275" t="s">
        <v>2184</v>
      </c>
    </row>
    <row r="276" spans="1:9" hidden="1" x14ac:dyDescent="0.3">
      <c r="A276">
        <v>153908</v>
      </c>
      <c r="B276">
        <v>3</v>
      </c>
      <c r="C276" s="1" t="s">
        <v>2724</v>
      </c>
      <c r="D276" s="1" t="s">
        <v>2725</v>
      </c>
      <c r="F276">
        <v>28</v>
      </c>
      <c r="G276" t="s">
        <v>2726</v>
      </c>
    </row>
    <row r="277" spans="1:9" hidden="1" x14ac:dyDescent="0.3">
      <c r="A277">
        <v>153909</v>
      </c>
      <c r="B277">
        <v>3</v>
      </c>
      <c r="C277" s="1" t="s">
        <v>2727</v>
      </c>
      <c r="D277" s="1" t="s">
        <v>2725</v>
      </c>
      <c r="E277" s="1" t="s">
        <v>2728</v>
      </c>
      <c r="F277">
        <v>28</v>
      </c>
      <c r="G277" t="s">
        <v>2729</v>
      </c>
      <c r="H277" t="s">
        <v>2730</v>
      </c>
      <c r="I277" t="s">
        <v>2184</v>
      </c>
    </row>
    <row r="278" spans="1:9" hidden="1" x14ac:dyDescent="0.3">
      <c r="A278">
        <v>153913</v>
      </c>
      <c r="B278">
        <v>3</v>
      </c>
      <c r="C278" s="1" t="s">
        <v>2731</v>
      </c>
      <c r="D278" s="1" t="s">
        <v>2725</v>
      </c>
      <c r="E278" s="1" t="s">
        <v>2732</v>
      </c>
      <c r="F278">
        <v>28</v>
      </c>
      <c r="G278" t="s">
        <v>2733</v>
      </c>
      <c r="H278" t="s">
        <v>2733</v>
      </c>
      <c r="I278" t="s">
        <v>2184</v>
      </c>
    </row>
    <row r="279" spans="1:9" hidden="1" x14ac:dyDescent="0.3">
      <c r="A279">
        <v>153914</v>
      </c>
      <c r="B279">
        <v>3</v>
      </c>
      <c r="C279" s="1" t="s">
        <v>2734</v>
      </c>
      <c r="D279" s="1" t="s">
        <v>2725</v>
      </c>
      <c r="E279" s="1" t="s">
        <v>2735</v>
      </c>
      <c r="F279">
        <v>28</v>
      </c>
      <c r="G279" t="s">
        <v>2736</v>
      </c>
      <c r="H279" t="s">
        <v>2737</v>
      </c>
      <c r="I279" t="s">
        <v>2184</v>
      </c>
    </row>
    <row r="280" spans="1:9" hidden="1" x14ac:dyDescent="0.3">
      <c r="A280">
        <v>153915</v>
      </c>
      <c r="B280">
        <v>3</v>
      </c>
      <c r="C280" s="1" t="s">
        <v>2738</v>
      </c>
      <c r="D280" s="1" t="s">
        <v>2725</v>
      </c>
      <c r="E280" s="1" t="s">
        <v>2739</v>
      </c>
      <c r="F280">
        <v>28</v>
      </c>
      <c r="G280" t="s">
        <v>2740</v>
      </c>
      <c r="H280" t="s">
        <v>2740</v>
      </c>
      <c r="I280" t="s">
        <v>2184</v>
      </c>
    </row>
    <row r="281" spans="1:9" hidden="1" x14ac:dyDescent="0.3">
      <c r="A281">
        <v>153929</v>
      </c>
      <c r="B281">
        <v>3</v>
      </c>
      <c r="C281" s="1" t="s">
        <v>2741</v>
      </c>
      <c r="D281" s="1" t="s">
        <v>2725</v>
      </c>
      <c r="E281" s="1" t="s">
        <v>2742</v>
      </c>
      <c r="F281">
        <v>28</v>
      </c>
      <c r="G281" t="s">
        <v>2743</v>
      </c>
      <c r="H281" t="s">
        <v>2743</v>
      </c>
      <c r="I281" t="s">
        <v>2184</v>
      </c>
    </row>
    <row r="282" spans="1:9" hidden="1" x14ac:dyDescent="0.3">
      <c r="A282">
        <v>153936</v>
      </c>
      <c r="B282">
        <v>3</v>
      </c>
      <c r="C282" s="1" t="s">
        <v>2744</v>
      </c>
      <c r="D282" s="1" t="s">
        <v>2725</v>
      </c>
      <c r="F282">
        <v>28</v>
      </c>
      <c r="G282" t="s">
        <v>2745</v>
      </c>
    </row>
    <row r="283" spans="1:9" hidden="1" x14ac:dyDescent="0.3">
      <c r="A283">
        <v>153937</v>
      </c>
      <c r="B283">
        <v>3</v>
      </c>
      <c r="C283" s="1" t="s">
        <v>2746</v>
      </c>
      <c r="D283" s="1" t="s">
        <v>2725</v>
      </c>
      <c r="E283" s="1" t="s">
        <v>2747</v>
      </c>
      <c r="F283">
        <v>28</v>
      </c>
      <c r="G283" t="s">
        <v>2748</v>
      </c>
      <c r="H283" t="s">
        <v>2749</v>
      </c>
      <c r="I283" t="s">
        <v>2184</v>
      </c>
    </row>
    <row r="284" spans="1:9" hidden="1" x14ac:dyDescent="0.3">
      <c r="A284">
        <v>153940</v>
      </c>
      <c r="B284">
        <v>3</v>
      </c>
      <c r="C284" s="1" t="s">
        <v>2750</v>
      </c>
      <c r="D284" s="1" t="s">
        <v>2725</v>
      </c>
      <c r="E284" s="1" t="s">
        <v>2751</v>
      </c>
      <c r="F284">
        <v>28</v>
      </c>
      <c r="G284" t="s">
        <v>2752</v>
      </c>
      <c r="H284" t="s">
        <v>2752</v>
      </c>
      <c r="I284" t="s">
        <v>2184</v>
      </c>
    </row>
    <row r="285" spans="1:9" hidden="1" x14ac:dyDescent="0.3">
      <c r="A285">
        <v>153941</v>
      </c>
      <c r="B285">
        <v>3</v>
      </c>
      <c r="C285" s="1" t="s">
        <v>2753</v>
      </c>
      <c r="D285" s="1" t="s">
        <v>2725</v>
      </c>
      <c r="E285" s="1" t="s">
        <v>2754</v>
      </c>
      <c r="F285">
        <v>28</v>
      </c>
      <c r="G285" t="s">
        <v>2755</v>
      </c>
      <c r="H285" t="s">
        <v>2755</v>
      </c>
      <c r="I285" t="s">
        <v>2184</v>
      </c>
    </row>
    <row r="286" spans="1:9" hidden="1" x14ac:dyDescent="0.3">
      <c r="A286">
        <v>153942</v>
      </c>
      <c r="B286">
        <v>3</v>
      </c>
      <c r="C286" s="1" t="s">
        <v>2756</v>
      </c>
      <c r="D286" s="1" t="s">
        <v>2725</v>
      </c>
      <c r="E286" s="1" t="s">
        <v>2757</v>
      </c>
      <c r="F286">
        <v>28</v>
      </c>
      <c r="G286" t="s">
        <v>2758</v>
      </c>
      <c r="H286" t="s">
        <v>2758</v>
      </c>
      <c r="I286" t="s">
        <v>2184</v>
      </c>
    </row>
    <row r="287" spans="1:9" hidden="1" x14ac:dyDescent="0.3">
      <c r="A287">
        <v>153945</v>
      </c>
      <c r="B287">
        <v>3</v>
      </c>
      <c r="C287" s="1" t="s">
        <v>2759</v>
      </c>
      <c r="D287" s="1" t="s">
        <v>2725</v>
      </c>
      <c r="E287" s="1" t="s">
        <v>2760</v>
      </c>
      <c r="F287">
        <v>28</v>
      </c>
      <c r="G287" t="s">
        <v>2761</v>
      </c>
      <c r="H287" t="s">
        <v>2761</v>
      </c>
      <c r="I287" t="s">
        <v>2184</v>
      </c>
    </row>
    <row r="288" spans="1:9" hidden="1" x14ac:dyDescent="0.3">
      <c r="A288">
        <v>153946</v>
      </c>
      <c r="B288">
        <v>3</v>
      </c>
      <c r="C288" s="1" t="s">
        <v>2762</v>
      </c>
      <c r="D288" s="1" t="s">
        <v>2725</v>
      </c>
      <c r="E288" s="1" t="s">
        <v>2763</v>
      </c>
      <c r="F288">
        <v>28</v>
      </c>
      <c r="G288" t="s">
        <v>2764</v>
      </c>
      <c r="H288" t="s">
        <v>2765</v>
      </c>
      <c r="I288" t="s">
        <v>2184</v>
      </c>
    </row>
    <row r="289" spans="1:9" hidden="1" x14ac:dyDescent="0.3">
      <c r="A289">
        <v>153955</v>
      </c>
      <c r="B289">
        <v>3</v>
      </c>
      <c r="C289" s="1" t="s">
        <v>2766</v>
      </c>
      <c r="D289" s="1" t="s">
        <v>2725</v>
      </c>
      <c r="F289">
        <v>28</v>
      </c>
      <c r="G289" t="s">
        <v>2767</v>
      </c>
    </row>
    <row r="290" spans="1:9" hidden="1" x14ac:dyDescent="0.3">
      <c r="A290">
        <v>153956</v>
      </c>
      <c r="B290">
        <v>3</v>
      </c>
      <c r="C290" s="1" t="s">
        <v>2768</v>
      </c>
      <c r="D290" s="1" t="s">
        <v>2725</v>
      </c>
      <c r="E290" s="1" t="s">
        <v>2769</v>
      </c>
      <c r="F290">
        <v>28</v>
      </c>
      <c r="G290" t="s">
        <v>2770</v>
      </c>
      <c r="H290" t="s">
        <v>2770</v>
      </c>
      <c r="I290" t="s">
        <v>2184</v>
      </c>
    </row>
    <row r="291" spans="1:9" hidden="1" x14ac:dyDescent="0.3">
      <c r="A291">
        <v>153959</v>
      </c>
      <c r="B291">
        <v>3</v>
      </c>
      <c r="C291" s="1" t="s">
        <v>2771</v>
      </c>
      <c r="D291" s="1" t="s">
        <v>2725</v>
      </c>
      <c r="E291" s="1" t="s">
        <v>2772</v>
      </c>
      <c r="F291">
        <v>28</v>
      </c>
      <c r="G291" t="s">
        <v>2773</v>
      </c>
      <c r="H291" t="s">
        <v>2773</v>
      </c>
      <c r="I291" t="s">
        <v>2184</v>
      </c>
    </row>
    <row r="292" spans="1:9" hidden="1" x14ac:dyDescent="0.3">
      <c r="A292">
        <v>153962</v>
      </c>
      <c r="B292">
        <v>3</v>
      </c>
      <c r="C292" s="1" t="s">
        <v>2774</v>
      </c>
      <c r="D292" s="1" t="s">
        <v>2725</v>
      </c>
      <c r="F292">
        <v>28</v>
      </c>
      <c r="G292" t="s">
        <v>2775</v>
      </c>
    </row>
    <row r="293" spans="1:9" hidden="1" x14ac:dyDescent="0.3">
      <c r="A293">
        <v>153963</v>
      </c>
      <c r="B293">
        <v>3</v>
      </c>
      <c r="C293" s="1" t="s">
        <v>2776</v>
      </c>
      <c r="D293" s="1" t="s">
        <v>2725</v>
      </c>
      <c r="E293" s="1" t="s">
        <v>2777</v>
      </c>
      <c r="F293">
        <v>28</v>
      </c>
      <c r="G293" t="s">
        <v>2778</v>
      </c>
      <c r="H293" t="s">
        <v>2778</v>
      </c>
      <c r="I293" t="s">
        <v>2184</v>
      </c>
    </row>
    <row r="294" spans="1:9" hidden="1" x14ac:dyDescent="0.3">
      <c r="A294">
        <v>153966</v>
      </c>
      <c r="B294">
        <v>3</v>
      </c>
      <c r="C294" s="1" t="s">
        <v>2779</v>
      </c>
      <c r="D294" s="1" t="s">
        <v>2725</v>
      </c>
      <c r="E294" s="1" t="s">
        <v>2780</v>
      </c>
      <c r="F294">
        <v>28</v>
      </c>
      <c r="G294" t="s">
        <v>2781</v>
      </c>
      <c r="H294" t="s">
        <v>2782</v>
      </c>
      <c r="I294" t="s">
        <v>2184</v>
      </c>
    </row>
    <row r="295" spans="1:9" hidden="1" x14ac:dyDescent="0.3">
      <c r="A295">
        <v>153972</v>
      </c>
      <c r="B295">
        <v>3</v>
      </c>
      <c r="C295" s="1" t="s">
        <v>2783</v>
      </c>
      <c r="D295" s="1" t="s">
        <v>2725</v>
      </c>
      <c r="E295" s="1" t="s">
        <v>2784</v>
      </c>
      <c r="F295">
        <v>28</v>
      </c>
      <c r="G295" t="s">
        <v>2785</v>
      </c>
      <c r="H295" t="s">
        <v>2785</v>
      </c>
      <c r="I295" t="s">
        <v>2184</v>
      </c>
    </row>
    <row r="296" spans="1:9" hidden="1" x14ac:dyDescent="0.3">
      <c r="A296">
        <v>153975</v>
      </c>
      <c r="B296">
        <v>3</v>
      </c>
      <c r="C296" s="1" t="s">
        <v>2786</v>
      </c>
      <c r="D296" s="1" t="s">
        <v>2725</v>
      </c>
      <c r="E296" s="1" t="s">
        <v>2787</v>
      </c>
      <c r="F296">
        <v>28</v>
      </c>
      <c r="G296" t="s">
        <v>2788</v>
      </c>
      <c r="H296" t="s">
        <v>2788</v>
      </c>
      <c r="I296" t="s">
        <v>2184</v>
      </c>
    </row>
    <row r="297" spans="1:9" hidden="1" x14ac:dyDescent="0.3">
      <c r="A297">
        <v>153976</v>
      </c>
      <c r="B297">
        <v>3</v>
      </c>
      <c r="C297" s="1" t="s">
        <v>2789</v>
      </c>
      <c r="D297" s="1" t="s">
        <v>2725</v>
      </c>
      <c r="E297" s="1" t="s">
        <v>2790</v>
      </c>
      <c r="F297">
        <v>28</v>
      </c>
      <c r="G297" t="s">
        <v>2791</v>
      </c>
      <c r="H297" t="s">
        <v>2791</v>
      </c>
      <c r="I297" t="s">
        <v>2184</v>
      </c>
    </row>
    <row r="298" spans="1:9" hidden="1" x14ac:dyDescent="0.3">
      <c r="A298">
        <v>153980</v>
      </c>
      <c r="B298">
        <v>3</v>
      </c>
      <c r="C298" s="1" t="s">
        <v>2792</v>
      </c>
      <c r="D298" s="1" t="s">
        <v>2725</v>
      </c>
      <c r="E298" s="1" t="s">
        <v>2793</v>
      </c>
      <c r="F298">
        <v>28</v>
      </c>
      <c r="G298" t="s">
        <v>2794</v>
      </c>
      <c r="H298" t="s">
        <v>2794</v>
      </c>
      <c r="I298" t="s">
        <v>2184</v>
      </c>
    </row>
    <row r="299" spans="1:9" hidden="1" x14ac:dyDescent="0.3">
      <c r="A299">
        <v>153983</v>
      </c>
      <c r="B299">
        <v>3</v>
      </c>
      <c r="C299" s="1" t="s">
        <v>2795</v>
      </c>
      <c r="D299" s="1" t="s">
        <v>2725</v>
      </c>
      <c r="E299" s="1" t="s">
        <v>2796</v>
      </c>
      <c r="F299">
        <v>28</v>
      </c>
      <c r="G299" t="s">
        <v>2797</v>
      </c>
      <c r="H299" t="s">
        <v>2797</v>
      </c>
      <c r="I299" t="s">
        <v>2184</v>
      </c>
    </row>
    <row r="300" spans="1:9" hidden="1" x14ac:dyDescent="0.3">
      <c r="A300">
        <v>153986</v>
      </c>
      <c r="B300">
        <v>3</v>
      </c>
      <c r="C300" s="1" t="s">
        <v>2798</v>
      </c>
      <c r="D300" s="1" t="s">
        <v>2725</v>
      </c>
      <c r="E300" s="1" t="s">
        <v>2799</v>
      </c>
      <c r="F300">
        <v>28</v>
      </c>
      <c r="G300" t="s">
        <v>2800</v>
      </c>
      <c r="H300" t="s">
        <v>2801</v>
      </c>
      <c r="I300" t="s">
        <v>2184</v>
      </c>
    </row>
    <row r="301" spans="1:9" hidden="1" x14ac:dyDescent="0.3">
      <c r="A301">
        <v>153989</v>
      </c>
      <c r="B301">
        <v>3</v>
      </c>
      <c r="C301" s="1" t="s">
        <v>2802</v>
      </c>
      <c r="D301" s="1" t="s">
        <v>2725</v>
      </c>
      <c r="E301" s="1" t="s">
        <v>2803</v>
      </c>
      <c r="F301">
        <v>28</v>
      </c>
      <c r="G301" t="s">
        <v>2804</v>
      </c>
      <c r="H301" t="s">
        <v>2804</v>
      </c>
      <c r="I301" t="s">
        <v>2184</v>
      </c>
    </row>
    <row r="302" spans="1:9" hidden="1" x14ac:dyDescent="0.3">
      <c r="A302">
        <v>153990</v>
      </c>
      <c r="B302">
        <v>3</v>
      </c>
      <c r="C302" s="1" t="s">
        <v>2805</v>
      </c>
      <c r="D302" s="1" t="s">
        <v>2725</v>
      </c>
      <c r="E302" s="1" t="s">
        <v>2806</v>
      </c>
      <c r="F302">
        <v>28</v>
      </c>
      <c r="G302" t="s">
        <v>2807</v>
      </c>
      <c r="H302" t="s">
        <v>2807</v>
      </c>
      <c r="I302" t="s">
        <v>2184</v>
      </c>
    </row>
    <row r="303" spans="1:9" hidden="1" x14ac:dyDescent="0.3">
      <c r="A303">
        <v>153991</v>
      </c>
      <c r="B303">
        <v>3</v>
      </c>
      <c r="C303" s="1" t="s">
        <v>2808</v>
      </c>
      <c r="D303" s="1" t="s">
        <v>2725</v>
      </c>
      <c r="E303" s="1" t="s">
        <v>2809</v>
      </c>
      <c r="F303">
        <v>28</v>
      </c>
      <c r="G303" t="s">
        <v>2810</v>
      </c>
      <c r="H303" t="s">
        <v>2810</v>
      </c>
      <c r="I303" t="s">
        <v>2184</v>
      </c>
    </row>
    <row r="304" spans="1:9" hidden="1" x14ac:dyDescent="0.3">
      <c r="A304">
        <v>153995</v>
      </c>
      <c r="B304">
        <v>3</v>
      </c>
      <c r="C304" s="1" t="s">
        <v>2811</v>
      </c>
      <c r="D304" s="1" t="s">
        <v>2725</v>
      </c>
      <c r="E304" s="1" t="s">
        <v>2812</v>
      </c>
      <c r="F304">
        <v>28</v>
      </c>
      <c r="G304" t="s">
        <v>2813</v>
      </c>
      <c r="H304" t="s">
        <v>2814</v>
      </c>
      <c r="I304" t="s">
        <v>2184</v>
      </c>
    </row>
    <row r="305" spans="1:9" hidden="1" x14ac:dyDescent="0.3">
      <c r="A305">
        <v>154005</v>
      </c>
      <c r="B305">
        <v>3</v>
      </c>
      <c r="C305" s="1" t="s">
        <v>2815</v>
      </c>
      <c r="D305" s="1" t="s">
        <v>2725</v>
      </c>
      <c r="F305">
        <v>28</v>
      </c>
      <c r="G305" t="s">
        <v>2816</v>
      </c>
    </row>
    <row r="306" spans="1:9" hidden="1" x14ac:dyDescent="0.3">
      <c r="A306">
        <v>154006</v>
      </c>
      <c r="B306">
        <v>3</v>
      </c>
      <c r="C306" s="1" t="s">
        <v>2817</v>
      </c>
      <c r="D306" s="1" t="s">
        <v>2725</v>
      </c>
      <c r="E306" s="1" t="s">
        <v>2818</v>
      </c>
      <c r="F306">
        <v>28</v>
      </c>
      <c r="G306" t="s">
        <v>2819</v>
      </c>
      <c r="H306" t="s">
        <v>2819</v>
      </c>
      <c r="I306" t="s">
        <v>2184</v>
      </c>
    </row>
    <row r="307" spans="1:9" hidden="1" x14ac:dyDescent="0.3">
      <c r="A307">
        <v>154014</v>
      </c>
      <c r="B307">
        <v>3</v>
      </c>
      <c r="C307" s="1" t="s">
        <v>2820</v>
      </c>
      <c r="D307" s="1" t="s">
        <v>2725</v>
      </c>
      <c r="E307" s="1" t="s">
        <v>2821</v>
      </c>
      <c r="F307">
        <v>28</v>
      </c>
      <c r="G307" t="s">
        <v>2822</v>
      </c>
      <c r="H307" t="s">
        <v>2822</v>
      </c>
      <c r="I307" t="s">
        <v>2184</v>
      </c>
    </row>
    <row r="308" spans="1:9" hidden="1" x14ac:dyDescent="0.3">
      <c r="A308">
        <v>154032</v>
      </c>
      <c r="B308">
        <v>3</v>
      </c>
      <c r="C308" s="1" t="s">
        <v>2823</v>
      </c>
      <c r="D308" s="1" t="s">
        <v>2725</v>
      </c>
      <c r="E308" s="1" t="s">
        <v>2824</v>
      </c>
      <c r="F308">
        <v>28</v>
      </c>
      <c r="G308" t="s">
        <v>2825</v>
      </c>
      <c r="H308" t="s">
        <v>2825</v>
      </c>
      <c r="I308" t="s">
        <v>2184</v>
      </c>
    </row>
    <row r="309" spans="1:9" hidden="1" x14ac:dyDescent="0.3">
      <c r="A309">
        <v>154035</v>
      </c>
      <c r="B309">
        <v>3</v>
      </c>
      <c r="C309" s="1" t="s">
        <v>2826</v>
      </c>
      <c r="D309" s="1" t="s">
        <v>2725</v>
      </c>
      <c r="E309" s="1" t="s">
        <v>2827</v>
      </c>
      <c r="F309">
        <v>28</v>
      </c>
      <c r="G309" t="s">
        <v>2828</v>
      </c>
      <c r="H309" t="s">
        <v>2828</v>
      </c>
      <c r="I309" t="s">
        <v>2184</v>
      </c>
    </row>
    <row r="310" spans="1:9" hidden="1" x14ac:dyDescent="0.3">
      <c r="A310">
        <v>154040</v>
      </c>
      <c r="B310">
        <v>3</v>
      </c>
      <c r="C310" s="1" t="s">
        <v>2829</v>
      </c>
      <c r="D310" s="1" t="s">
        <v>2725</v>
      </c>
      <c r="E310" s="1" t="s">
        <v>2830</v>
      </c>
      <c r="F310">
        <v>28</v>
      </c>
      <c r="G310" t="s">
        <v>2831</v>
      </c>
      <c r="H310" t="s">
        <v>2831</v>
      </c>
      <c r="I310" t="s">
        <v>2184</v>
      </c>
    </row>
    <row r="311" spans="1:9" hidden="1" x14ac:dyDescent="0.3">
      <c r="A311">
        <v>154045</v>
      </c>
      <c r="B311">
        <v>3</v>
      </c>
      <c r="C311" s="1" t="s">
        <v>2832</v>
      </c>
      <c r="D311" s="1" t="s">
        <v>2725</v>
      </c>
      <c r="E311" s="1" t="s">
        <v>2833</v>
      </c>
      <c r="F311">
        <v>28</v>
      </c>
      <c r="G311" t="s">
        <v>2834</v>
      </c>
      <c r="H311" t="s">
        <v>2835</v>
      </c>
      <c r="I311" t="s">
        <v>2184</v>
      </c>
    </row>
    <row r="312" spans="1:9" hidden="1" x14ac:dyDescent="0.3">
      <c r="A312">
        <v>154048</v>
      </c>
      <c r="B312">
        <v>3</v>
      </c>
      <c r="C312" s="1" t="s">
        <v>2836</v>
      </c>
      <c r="D312" s="1" t="s">
        <v>2725</v>
      </c>
      <c r="E312" s="1" t="s">
        <v>2837</v>
      </c>
      <c r="F312">
        <v>28</v>
      </c>
      <c r="G312" t="s">
        <v>2838</v>
      </c>
      <c r="H312" t="s">
        <v>2838</v>
      </c>
      <c r="I312" t="s">
        <v>2184</v>
      </c>
    </row>
    <row r="313" spans="1:9" hidden="1" x14ac:dyDescent="0.3">
      <c r="A313">
        <v>154052</v>
      </c>
      <c r="B313">
        <v>3</v>
      </c>
      <c r="C313" s="1" t="s">
        <v>2839</v>
      </c>
      <c r="D313" s="1" t="s">
        <v>2725</v>
      </c>
      <c r="E313" s="1" t="s">
        <v>2840</v>
      </c>
      <c r="F313">
        <v>28</v>
      </c>
      <c r="G313" t="s">
        <v>2841</v>
      </c>
      <c r="H313" t="s">
        <v>2842</v>
      </c>
      <c r="I313" t="s">
        <v>2184</v>
      </c>
    </row>
    <row r="314" spans="1:9" hidden="1" x14ac:dyDescent="0.3">
      <c r="A314">
        <v>154067</v>
      </c>
      <c r="B314">
        <v>3</v>
      </c>
      <c r="C314" s="1" t="s">
        <v>2843</v>
      </c>
      <c r="D314" s="1" t="s">
        <v>2725</v>
      </c>
      <c r="E314" s="1" t="s">
        <v>2844</v>
      </c>
      <c r="F314">
        <v>28</v>
      </c>
      <c r="G314" t="s">
        <v>2845</v>
      </c>
      <c r="H314" t="s">
        <v>2845</v>
      </c>
      <c r="I314" t="s">
        <v>2184</v>
      </c>
    </row>
    <row r="315" spans="1:9" hidden="1" x14ac:dyDescent="0.3">
      <c r="A315">
        <v>154072</v>
      </c>
      <c r="B315">
        <v>3</v>
      </c>
      <c r="C315" s="1" t="s">
        <v>2846</v>
      </c>
      <c r="D315" s="1" t="s">
        <v>2725</v>
      </c>
      <c r="E315" s="1" t="s">
        <v>2847</v>
      </c>
      <c r="F315">
        <v>28</v>
      </c>
      <c r="G315" t="s">
        <v>2848</v>
      </c>
      <c r="H315" t="s">
        <v>2849</v>
      </c>
      <c r="I315" t="s">
        <v>2184</v>
      </c>
    </row>
    <row r="316" spans="1:9" hidden="1" x14ac:dyDescent="0.3">
      <c r="A316">
        <v>154084</v>
      </c>
      <c r="B316">
        <v>3</v>
      </c>
      <c r="C316" s="1" t="s">
        <v>2850</v>
      </c>
      <c r="D316" s="1" t="s">
        <v>2725</v>
      </c>
      <c r="E316" s="1" t="s">
        <v>2851</v>
      </c>
      <c r="F316">
        <v>28</v>
      </c>
      <c r="G316" t="s">
        <v>2852</v>
      </c>
      <c r="H316" t="s">
        <v>2853</v>
      </c>
      <c r="I316" t="s">
        <v>2184</v>
      </c>
    </row>
    <row r="317" spans="1:9" hidden="1" x14ac:dyDescent="0.3">
      <c r="A317">
        <v>154096</v>
      </c>
      <c r="B317">
        <v>3</v>
      </c>
      <c r="C317" s="1" t="s">
        <v>2854</v>
      </c>
      <c r="D317" s="1" t="s">
        <v>2725</v>
      </c>
      <c r="E317" s="1" t="s">
        <v>2855</v>
      </c>
      <c r="F317">
        <v>28</v>
      </c>
      <c r="G317" t="s">
        <v>2856</v>
      </c>
      <c r="H317" t="s">
        <v>2857</v>
      </c>
      <c r="I317" t="s">
        <v>2184</v>
      </c>
    </row>
    <row r="318" spans="1:9" hidden="1" x14ac:dyDescent="0.3">
      <c r="A318">
        <v>154101</v>
      </c>
      <c r="B318">
        <v>3</v>
      </c>
      <c r="C318" s="1" t="s">
        <v>2858</v>
      </c>
      <c r="D318" s="1" t="s">
        <v>2725</v>
      </c>
      <c r="E318" s="1" t="s">
        <v>2859</v>
      </c>
      <c r="F318">
        <v>28</v>
      </c>
      <c r="G318" t="s">
        <v>2860</v>
      </c>
      <c r="H318" t="s">
        <v>2860</v>
      </c>
      <c r="I318" t="s">
        <v>2184</v>
      </c>
    </row>
    <row r="319" spans="1:9" hidden="1" x14ac:dyDescent="0.3">
      <c r="A319">
        <v>154102</v>
      </c>
      <c r="B319">
        <v>3</v>
      </c>
      <c r="C319" s="1" t="s">
        <v>2861</v>
      </c>
      <c r="D319" s="1" t="s">
        <v>2725</v>
      </c>
      <c r="E319" s="1" t="s">
        <v>2862</v>
      </c>
      <c r="F319">
        <v>28</v>
      </c>
      <c r="G319" t="s">
        <v>2863</v>
      </c>
      <c r="H319" t="s">
        <v>2863</v>
      </c>
      <c r="I319" t="s">
        <v>2184</v>
      </c>
    </row>
    <row r="320" spans="1:9" hidden="1" x14ac:dyDescent="0.3">
      <c r="A320">
        <v>154108</v>
      </c>
      <c r="B320">
        <v>3</v>
      </c>
      <c r="C320" s="1" t="s">
        <v>2864</v>
      </c>
      <c r="D320" s="1" t="s">
        <v>2725</v>
      </c>
      <c r="E320" s="1" t="s">
        <v>2865</v>
      </c>
      <c r="F320">
        <v>28</v>
      </c>
      <c r="G320" t="s">
        <v>2866</v>
      </c>
      <c r="H320" t="s">
        <v>2867</v>
      </c>
      <c r="I320" t="s">
        <v>2184</v>
      </c>
    </row>
    <row r="321" spans="1:9" hidden="1" x14ac:dyDescent="0.3">
      <c r="A321">
        <v>154114</v>
      </c>
      <c r="B321">
        <v>3</v>
      </c>
      <c r="C321" s="1" t="s">
        <v>2868</v>
      </c>
      <c r="D321" s="1" t="s">
        <v>2725</v>
      </c>
      <c r="E321" s="1" t="s">
        <v>2869</v>
      </c>
      <c r="F321">
        <v>28</v>
      </c>
      <c r="G321" t="s">
        <v>2870</v>
      </c>
      <c r="H321" t="s">
        <v>2870</v>
      </c>
      <c r="I321" t="s">
        <v>2184</v>
      </c>
    </row>
    <row r="322" spans="1:9" hidden="1" x14ac:dyDescent="0.3">
      <c r="A322">
        <v>154125</v>
      </c>
      <c r="B322">
        <v>3</v>
      </c>
      <c r="C322" s="1" t="s">
        <v>2871</v>
      </c>
      <c r="D322" s="1" t="s">
        <v>2725</v>
      </c>
      <c r="E322" s="1" t="s">
        <v>2872</v>
      </c>
      <c r="F322">
        <v>28</v>
      </c>
      <c r="G322" t="s">
        <v>2873</v>
      </c>
      <c r="H322" t="s">
        <v>2874</v>
      </c>
      <c r="I322" t="s">
        <v>2184</v>
      </c>
    </row>
    <row r="323" spans="1:9" hidden="1" x14ac:dyDescent="0.3">
      <c r="A323">
        <v>154128</v>
      </c>
      <c r="B323">
        <v>3</v>
      </c>
      <c r="C323" s="1" t="s">
        <v>2875</v>
      </c>
      <c r="D323" s="1" t="s">
        <v>2725</v>
      </c>
      <c r="F323">
        <v>28</v>
      </c>
      <c r="G323" t="s">
        <v>2876</v>
      </c>
    </row>
    <row r="324" spans="1:9" hidden="1" x14ac:dyDescent="0.3">
      <c r="A324">
        <v>154129</v>
      </c>
      <c r="B324">
        <v>3</v>
      </c>
      <c r="C324" s="1" t="s">
        <v>2877</v>
      </c>
      <c r="D324" s="1" t="s">
        <v>2725</v>
      </c>
      <c r="E324" s="1" t="s">
        <v>2878</v>
      </c>
      <c r="F324">
        <v>28</v>
      </c>
      <c r="G324" t="s">
        <v>2879</v>
      </c>
      <c r="H324" t="s">
        <v>2879</v>
      </c>
      <c r="I324" t="s">
        <v>2184</v>
      </c>
    </row>
    <row r="325" spans="1:9" hidden="1" x14ac:dyDescent="0.3">
      <c r="A325">
        <v>154136</v>
      </c>
      <c r="B325">
        <v>3</v>
      </c>
      <c r="C325" s="1" t="s">
        <v>2880</v>
      </c>
      <c r="D325" s="1" t="s">
        <v>2725</v>
      </c>
      <c r="E325" s="1" t="s">
        <v>2881</v>
      </c>
      <c r="F325">
        <v>28</v>
      </c>
      <c r="G325" t="s">
        <v>2882</v>
      </c>
      <c r="H325" t="s">
        <v>2883</v>
      </c>
      <c r="I325" t="s">
        <v>2184</v>
      </c>
    </row>
    <row r="326" spans="1:9" hidden="1" x14ac:dyDescent="0.3">
      <c r="A326">
        <v>154142</v>
      </c>
      <c r="B326">
        <v>3</v>
      </c>
      <c r="C326" s="1" t="s">
        <v>2884</v>
      </c>
      <c r="D326" s="1" t="s">
        <v>2725</v>
      </c>
      <c r="E326" s="1" t="s">
        <v>2885</v>
      </c>
      <c r="F326">
        <v>28</v>
      </c>
      <c r="G326" t="s">
        <v>2886</v>
      </c>
      <c r="H326" t="s">
        <v>2887</v>
      </c>
      <c r="I326" t="s">
        <v>2184</v>
      </c>
    </row>
    <row r="327" spans="1:9" hidden="1" x14ac:dyDescent="0.3">
      <c r="A327">
        <v>154145</v>
      </c>
      <c r="B327">
        <v>3</v>
      </c>
      <c r="C327" s="1" t="s">
        <v>2888</v>
      </c>
      <c r="D327" s="1" t="s">
        <v>2725</v>
      </c>
      <c r="E327" s="1" t="s">
        <v>2889</v>
      </c>
      <c r="F327">
        <v>28</v>
      </c>
      <c r="G327" t="s">
        <v>2890</v>
      </c>
      <c r="H327" t="s">
        <v>2890</v>
      </c>
      <c r="I327" t="s">
        <v>2184</v>
      </c>
    </row>
    <row r="328" spans="1:9" hidden="1" x14ac:dyDescent="0.3">
      <c r="A328">
        <v>154148</v>
      </c>
      <c r="B328">
        <v>3</v>
      </c>
      <c r="C328" s="1" t="s">
        <v>2891</v>
      </c>
      <c r="D328" s="1" t="s">
        <v>2725</v>
      </c>
      <c r="E328" s="1" t="s">
        <v>2892</v>
      </c>
      <c r="F328">
        <v>28</v>
      </c>
      <c r="G328" t="s">
        <v>2893</v>
      </c>
      <c r="H328" t="s">
        <v>2893</v>
      </c>
      <c r="I328" t="s">
        <v>2184</v>
      </c>
    </row>
    <row r="329" spans="1:9" hidden="1" x14ac:dyDescent="0.3">
      <c r="A329">
        <v>154149</v>
      </c>
      <c r="B329">
        <v>3</v>
      </c>
      <c r="C329" s="1" t="s">
        <v>2894</v>
      </c>
      <c r="D329" s="1" t="s">
        <v>2725</v>
      </c>
      <c r="E329" s="1" t="s">
        <v>2895</v>
      </c>
      <c r="F329">
        <v>28</v>
      </c>
      <c r="G329" t="s">
        <v>2896</v>
      </c>
      <c r="H329" t="s">
        <v>2897</v>
      </c>
      <c r="I329" t="s">
        <v>2184</v>
      </c>
    </row>
    <row r="330" spans="1:9" hidden="1" x14ac:dyDescent="0.3">
      <c r="A330">
        <v>154150</v>
      </c>
      <c r="B330">
        <v>3</v>
      </c>
      <c r="C330" s="1" t="s">
        <v>2898</v>
      </c>
      <c r="D330" s="1" t="s">
        <v>2725</v>
      </c>
      <c r="E330" s="1" t="s">
        <v>2899</v>
      </c>
      <c r="F330">
        <v>28</v>
      </c>
      <c r="G330" t="s">
        <v>2900</v>
      </c>
      <c r="H330" t="s">
        <v>2900</v>
      </c>
      <c r="I330" t="s">
        <v>2184</v>
      </c>
    </row>
    <row r="331" spans="1:9" hidden="1" x14ac:dyDescent="0.3">
      <c r="A331">
        <v>154154</v>
      </c>
      <c r="B331">
        <v>3</v>
      </c>
      <c r="C331" s="1" t="s">
        <v>2901</v>
      </c>
      <c r="D331" s="1" t="s">
        <v>2725</v>
      </c>
      <c r="E331" s="1" t="s">
        <v>2902</v>
      </c>
      <c r="F331">
        <v>28</v>
      </c>
      <c r="G331" t="s">
        <v>2903</v>
      </c>
      <c r="H331" t="s">
        <v>2904</v>
      </c>
      <c r="I331" t="s">
        <v>2184</v>
      </c>
    </row>
    <row r="332" spans="1:9" hidden="1" x14ac:dyDescent="0.3">
      <c r="A332">
        <v>154155</v>
      </c>
      <c r="B332">
        <v>3</v>
      </c>
      <c r="C332" s="1" t="s">
        <v>2905</v>
      </c>
      <c r="D332" s="1" t="s">
        <v>2725</v>
      </c>
      <c r="E332" s="1" t="s">
        <v>2906</v>
      </c>
      <c r="F332">
        <v>28</v>
      </c>
      <c r="G332" t="s">
        <v>2907</v>
      </c>
      <c r="H332" t="s">
        <v>2908</v>
      </c>
      <c r="I332" t="s">
        <v>2184</v>
      </c>
    </row>
    <row r="333" spans="1:9" hidden="1" x14ac:dyDescent="0.3">
      <c r="A333">
        <v>154157</v>
      </c>
      <c r="B333">
        <v>3</v>
      </c>
      <c r="C333" s="1" t="s">
        <v>2909</v>
      </c>
      <c r="D333" s="1" t="s">
        <v>2910</v>
      </c>
      <c r="F333">
        <v>29</v>
      </c>
      <c r="G333" t="s">
        <v>2911</v>
      </c>
    </row>
    <row r="334" spans="1:9" hidden="1" x14ac:dyDescent="0.3">
      <c r="A334">
        <v>154158</v>
      </c>
      <c r="B334">
        <v>3</v>
      </c>
      <c r="C334" s="1" t="s">
        <v>2912</v>
      </c>
      <c r="D334" s="1" t="s">
        <v>2910</v>
      </c>
      <c r="E334" s="1" t="s">
        <v>2913</v>
      </c>
      <c r="F334">
        <v>29</v>
      </c>
      <c r="G334" t="s">
        <v>2914</v>
      </c>
      <c r="H334" t="s">
        <v>2914</v>
      </c>
      <c r="I334" t="s">
        <v>2184</v>
      </c>
    </row>
    <row r="335" spans="1:9" hidden="1" x14ac:dyDescent="0.3">
      <c r="A335">
        <v>154166</v>
      </c>
      <c r="B335">
        <v>3</v>
      </c>
      <c r="C335" s="1" t="s">
        <v>2915</v>
      </c>
      <c r="D335" s="1" t="s">
        <v>2910</v>
      </c>
      <c r="E335" s="1" t="s">
        <v>2916</v>
      </c>
      <c r="F335">
        <v>29</v>
      </c>
      <c r="G335" t="s">
        <v>2917</v>
      </c>
      <c r="H335" t="s">
        <v>2917</v>
      </c>
      <c r="I335" t="s">
        <v>2184</v>
      </c>
    </row>
    <row r="336" spans="1:9" hidden="1" x14ac:dyDescent="0.3">
      <c r="A336">
        <v>154181</v>
      </c>
      <c r="B336">
        <v>3</v>
      </c>
      <c r="C336" s="1" t="s">
        <v>2918</v>
      </c>
      <c r="D336" s="1" t="s">
        <v>2910</v>
      </c>
      <c r="E336" s="1" t="s">
        <v>2919</v>
      </c>
      <c r="F336">
        <v>29</v>
      </c>
      <c r="G336" t="s">
        <v>2920</v>
      </c>
      <c r="H336" t="s">
        <v>2920</v>
      </c>
      <c r="I336" t="s">
        <v>2184</v>
      </c>
    </row>
    <row r="337" spans="1:9" hidden="1" x14ac:dyDescent="0.3">
      <c r="A337">
        <v>154211</v>
      </c>
      <c r="B337">
        <v>3</v>
      </c>
      <c r="C337" s="1" t="s">
        <v>2921</v>
      </c>
      <c r="D337" s="1" t="s">
        <v>2910</v>
      </c>
      <c r="E337" s="1" t="s">
        <v>2922</v>
      </c>
      <c r="F337">
        <v>29</v>
      </c>
      <c r="G337" t="s">
        <v>2923</v>
      </c>
      <c r="H337" t="s">
        <v>2923</v>
      </c>
      <c r="I337" t="s">
        <v>2184</v>
      </c>
    </row>
    <row r="338" spans="1:9" hidden="1" x14ac:dyDescent="0.3">
      <c r="A338">
        <v>154215</v>
      </c>
      <c r="B338">
        <v>3</v>
      </c>
      <c r="C338" s="1" t="s">
        <v>2924</v>
      </c>
      <c r="D338" s="1" t="s">
        <v>2910</v>
      </c>
      <c r="F338">
        <v>29</v>
      </c>
      <c r="G338" t="s">
        <v>2925</v>
      </c>
    </row>
    <row r="339" spans="1:9" hidden="1" x14ac:dyDescent="0.3">
      <c r="A339">
        <v>154216</v>
      </c>
      <c r="B339">
        <v>3</v>
      </c>
      <c r="C339" s="1" t="s">
        <v>2926</v>
      </c>
      <c r="D339" s="1" t="s">
        <v>2910</v>
      </c>
      <c r="E339" s="1" t="s">
        <v>2927</v>
      </c>
      <c r="F339">
        <v>29</v>
      </c>
      <c r="G339" t="s">
        <v>2928</v>
      </c>
      <c r="H339" t="s">
        <v>2928</v>
      </c>
      <c r="I339" t="s">
        <v>2184</v>
      </c>
    </row>
    <row r="340" spans="1:9" hidden="1" x14ac:dyDescent="0.3">
      <c r="A340">
        <v>154243</v>
      </c>
      <c r="B340">
        <v>3</v>
      </c>
      <c r="C340" s="1" t="s">
        <v>2929</v>
      </c>
      <c r="D340" s="1" t="s">
        <v>2910</v>
      </c>
      <c r="E340" s="1" t="s">
        <v>2930</v>
      </c>
      <c r="F340">
        <v>29</v>
      </c>
      <c r="G340" t="s">
        <v>2931</v>
      </c>
      <c r="H340" t="s">
        <v>2931</v>
      </c>
      <c r="I340" t="s">
        <v>2184</v>
      </c>
    </row>
    <row r="341" spans="1:9" hidden="1" x14ac:dyDescent="0.3">
      <c r="A341">
        <v>154253</v>
      </c>
      <c r="B341">
        <v>3</v>
      </c>
      <c r="C341" s="1" t="s">
        <v>2932</v>
      </c>
      <c r="D341" s="1" t="s">
        <v>2910</v>
      </c>
      <c r="F341">
        <v>29</v>
      </c>
      <c r="G341" t="s">
        <v>2933</v>
      </c>
    </row>
    <row r="342" spans="1:9" hidden="1" x14ac:dyDescent="0.3">
      <c r="A342">
        <v>154254</v>
      </c>
      <c r="B342">
        <v>3</v>
      </c>
      <c r="C342" s="1" t="s">
        <v>2934</v>
      </c>
      <c r="D342" s="1" t="s">
        <v>2910</v>
      </c>
      <c r="E342" s="1" t="s">
        <v>2935</v>
      </c>
      <c r="F342">
        <v>29</v>
      </c>
      <c r="G342" t="s">
        <v>2936</v>
      </c>
      <c r="H342" t="s">
        <v>2936</v>
      </c>
    </row>
    <row r="343" spans="1:9" hidden="1" x14ac:dyDescent="0.3">
      <c r="A343">
        <v>154267</v>
      </c>
      <c r="B343">
        <v>3</v>
      </c>
      <c r="C343" s="1" t="s">
        <v>2937</v>
      </c>
      <c r="D343" s="1" t="s">
        <v>2910</v>
      </c>
      <c r="E343" s="1" t="s">
        <v>2938</v>
      </c>
      <c r="F343">
        <v>29</v>
      </c>
      <c r="G343" t="s">
        <v>2939</v>
      </c>
      <c r="H343" t="s">
        <v>2939</v>
      </c>
      <c r="I343" t="s">
        <v>2184</v>
      </c>
    </row>
    <row r="344" spans="1:9" hidden="1" x14ac:dyDescent="0.3">
      <c r="A344">
        <v>154271</v>
      </c>
      <c r="B344">
        <v>3</v>
      </c>
      <c r="C344" s="1" t="s">
        <v>2940</v>
      </c>
      <c r="D344" s="1" t="s">
        <v>2910</v>
      </c>
      <c r="F344">
        <v>29</v>
      </c>
      <c r="G344" t="s">
        <v>2941</v>
      </c>
    </row>
    <row r="345" spans="1:9" hidden="1" x14ac:dyDescent="0.3">
      <c r="A345">
        <v>154272</v>
      </c>
      <c r="B345">
        <v>3</v>
      </c>
      <c r="C345" s="1" t="s">
        <v>2942</v>
      </c>
      <c r="D345" s="1" t="s">
        <v>2910</v>
      </c>
      <c r="E345" s="1" t="s">
        <v>2943</v>
      </c>
      <c r="F345">
        <v>29</v>
      </c>
      <c r="G345" t="s">
        <v>2944</v>
      </c>
      <c r="H345" t="s">
        <v>2945</v>
      </c>
      <c r="I345" t="s">
        <v>2184</v>
      </c>
    </row>
    <row r="346" spans="1:9" hidden="1" x14ac:dyDescent="0.3">
      <c r="A346">
        <v>154286</v>
      </c>
      <c r="B346">
        <v>3</v>
      </c>
      <c r="C346" s="1" t="s">
        <v>2946</v>
      </c>
      <c r="D346" s="1" t="s">
        <v>2910</v>
      </c>
      <c r="E346" s="1" t="s">
        <v>2947</v>
      </c>
      <c r="F346">
        <v>29</v>
      </c>
      <c r="G346" t="s">
        <v>2948</v>
      </c>
      <c r="H346" t="s">
        <v>2948</v>
      </c>
      <c r="I346" t="s">
        <v>2184</v>
      </c>
    </row>
    <row r="347" spans="1:9" hidden="1" x14ac:dyDescent="0.3">
      <c r="A347">
        <v>154291</v>
      </c>
      <c r="B347">
        <v>3</v>
      </c>
      <c r="C347" s="1" t="s">
        <v>2949</v>
      </c>
      <c r="D347" s="1" t="s">
        <v>2910</v>
      </c>
      <c r="E347" s="1" t="s">
        <v>2950</v>
      </c>
      <c r="F347">
        <v>29</v>
      </c>
      <c r="G347" t="s">
        <v>2951</v>
      </c>
      <c r="H347" t="s">
        <v>2951</v>
      </c>
      <c r="I347" t="s">
        <v>2184</v>
      </c>
    </row>
    <row r="348" spans="1:9" hidden="1" x14ac:dyDescent="0.3">
      <c r="A348">
        <v>154292</v>
      </c>
      <c r="B348">
        <v>3</v>
      </c>
      <c r="C348" s="1" t="s">
        <v>2952</v>
      </c>
      <c r="D348" s="1" t="s">
        <v>2910</v>
      </c>
      <c r="F348">
        <v>29</v>
      </c>
      <c r="G348" t="s">
        <v>2953</v>
      </c>
    </row>
    <row r="349" spans="1:9" hidden="1" x14ac:dyDescent="0.3">
      <c r="A349">
        <v>154293</v>
      </c>
      <c r="B349">
        <v>3</v>
      </c>
      <c r="C349" s="1" t="s">
        <v>2954</v>
      </c>
      <c r="D349" s="1" t="s">
        <v>2910</v>
      </c>
      <c r="E349" s="1" t="s">
        <v>2955</v>
      </c>
      <c r="F349">
        <v>29</v>
      </c>
      <c r="G349" t="s">
        <v>2956</v>
      </c>
      <c r="H349" t="s">
        <v>2956</v>
      </c>
      <c r="I349" t="s">
        <v>2184</v>
      </c>
    </row>
    <row r="350" spans="1:9" hidden="1" x14ac:dyDescent="0.3">
      <c r="A350">
        <v>154309</v>
      </c>
      <c r="B350">
        <v>3</v>
      </c>
      <c r="C350" s="1" t="s">
        <v>2957</v>
      </c>
      <c r="D350" s="1" t="s">
        <v>2910</v>
      </c>
      <c r="E350" s="1" t="s">
        <v>2958</v>
      </c>
      <c r="F350">
        <v>29</v>
      </c>
      <c r="G350" t="s">
        <v>2959</v>
      </c>
      <c r="H350" t="s">
        <v>2960</v>
      </c>
      <c r="I350" t="s">
        <v>2184</v>
      </c>
    </row>
    <row r="351" spans="1:9" hidden="1" x14ac:dyDescent="0.3">
      <c r="A351">
        <v>154310</v>
      </c>
      <c r="B351">
        <v>3</v>
      </c>
      <c r="C351" s="1" t="s">
        <v>2961</v>
      </c>
      <c r="D351" s="1" t="s">
        <v>2910</v>
      </c>
      <c r="F351">
        <v>29</v>
      </c>
      <c r="G351" t="s">
        <v>2962</v>
      </c>
    </row>
    <row r="352" spans="1:9" hidden="1" x14ac:dyDescent="0.3">
      <c r="A352">
        <v>154311</v>
      </c>
      <c r="B352">
        <v>3</v>
      </c>
      <c r="C352" s="1" t="s">
        <v>2963</v>
      </c>
      <c r="D352" s="1" t="s">
        <v>2910</v>
      </c>
      <c r="E352" s="1" t="s">
        <v>2964</v>
      </c>
      <c r="F352">
        <v>29</v>
      </c>
      <c r="G352" t="s">
        <v>2965</v>
      </c>
      <c r="H352" t="s">
        <v>2965</v>
      </c>
      <c r="I352" t="s">
        <v>2184</v>
      </c>
    </row>
    <row r="353" spans="1:9" hidden="1" x14ac:dyDescent="0.3">
      <c r="A353">
        <v>154331</v>
      </c>
      <c r="B353">
        <v>3</v>
      </c>
      <c r="C353" s="1" t="s">
        <v>2966</v>
      </c>
      <c r="D353" s="1" t="s">
        <v>2910</v>
      </c>
      <c r="F353">
        <v>29</v>
      </c>
      <c r="G353" t="s">
        <v>2967</v>
      </c>
    </row>
    <row r="354" spans="1:9" hidden="1" x14ac:dyDescent="0.3">
      <c r="A354">
        <v>154332</v>
      </c>
      <c r="B354">
        <v>3</v>
      </c>
      <c r="C354" s="1" t="s">
        <v>2968</v>
      </c>
      <c r="D354" s="1" t="s">
        <v>2910</v>
      </c>
      <c r="E354" s="1" t="s">
        <v>2969</v>
      </c>
      <c r="F354">
        <v>29</v>
      </c>
      <c r="G354" t="s">
        <v>2970</v>
      </c>
      <c r="H354" t="s">
        <v>2970</v>
      </c>
      <c r="I354" t="s">
        <v>2184</v>
      </c>
    </row>
    <row r="355" spans="1:9" hidden="1" x14ac:dyDescent="0.3">
      <c r="A355">
        <v>154355</v>
      </c>
      <c r="B355">
        <v>3</v>
      </c>
      <c r="C355" s="1" t="s">
        <v>2971</v>
      </c>
      <c r="D355" s="1" t="s">
        <v>2910</v>
      </c>
      <c r="E355" s="1" t="s">
        <v>2972</v>
      </c>
      <c r="F355">
        <v>29</v>
      </c>
      <c r="G355" t="s">
        <v>2973</v>
      </c>
      <c r="H355" t="s">
        <v>2973</v>
      </c>
      <c r="I355" t="s">
        <v>2184</v>
      </c>
    </row>
    <row r="356" spans="1:9" hidden="1" x14ac:dyDescent="0.3">
      <c r="A356">
        <v>154370</v>
      </c>
      <c r="B356">
        <v>3</v>
      </c>
      <c r="C356" s="1" t="s">
        <v>2974</v>
      </c>
      <c r="D356" s="1" t="s">
        <v>2910</v>
      </c>
      <c r="E356" s="1" t="s">
        <v>2975</v>
      </c>
      <c r="F356">
        <v>29</v>
      </c>
      <c r="G356" t="s">
        <v>2976</v>
      </c>
      <c r="H356" t="s">
        <v>2976</v>
      </c>
      <c r="I356" t="s">
        <v>2184</v>
      </c>
    </row>
    <row r="357" spans="1:9" hidden="1" x14ac:dyDescent="0.3">
      <c r="A357">
        <v>154387</v>
      </c>
      <c r="B357">
        <v>3</v>
      </c>
      <c r="C357" s="1" t="s">
        <v>2977</v>
      </c>
      <c r="D357" s="1" t="s">
        <v>2910</v>
      </c>
      <c r="E357" s="1" t="s">
        <v>2978</v>
      </c>
      <c r="F357">
        <v>29</v>
      </c>
      <c r="G357" t="s">
        <v>2979</v>
      </c>
      <c r="H357" t="s">
        <v>2979</v>
      </c>
      <c r="I357" t="s">
        <v>2184</v>
      </c>
    </row>
    <row r="358" spans="1:9" hidden="1" x14ac:dyDescent="0.3">
      <c r="A358">
        <v>154403</v>
      </c>
      <c r="B358">
        <v>3</v>
      </c>
      <c r="C358" s="1" t="s">
        <v>2980</v>
      </c>
      <c r="D358" s="1" t="s">
        <v>2910</v>
      </c>
      <c r="F358">
        <v>29</v>
      </c>
      <c r="G358" t="s">
        <v>2981</v>
      </c>
    </row>
    <row r="359" spans="1:9" hidden="1" x14ac:dyDescent="0.3">
      <c r="A359">
        <v>154404</v>
      </c>
      <c r="B359">
        <v>3</v>
      </c>
      <c r="C359" s="1" t="s">
        <v>2982</v>
      </c>
      <c r="D359" s="1" t="s">
        <v>2910</v>
      </c>
      <c r="E359" s="1" t="s">
        <v>2983</v>
      </c>
      <c r="F359">
        <v>29</v>
      </c>
      <c r="G359" t="s">
        <v>2984</v>
      </c>
      <c r="H359" t="s">
        <v>2985</v>
      </c>
      <c r="I359" t="s">
        <v>2184</v>
      </c>
    </row>
    <row r="360" spans="1:9" hidden="1" x14ac:dyDescent="0.3">
      <c r="A360">
        <v>154405</v>
      </c>
      <c r="B360">
        <v>3</v>
      </c>
      <c r="C360" s="1" t="s">
        <v>2986</v>
      </c>
      <c r="D360" s="1" t="s">
        <v>2910</v>
      </c>
      <c r="E360" s="1" t="s">
        <v>2987</v>
      </c>
      <c r="F360">
        <v>29</v>
      </c>
      <c r="G360" t="s">
        <v>2988</v>
      </c>
      <c r="H360" t="s">
        <v>2989</v>
      </c>
      <c r="I360" t="s">
        <v>2184</v>
      </c>
    </row>
    <row r="361" spans="1:9" hidden="1" x14ac:dyDescent="0.3">
      <c r="A361">
        <v>154408</v>
      </c>
      <c r="B361">
        <v>3</v>
      </c>
      <c r="C361" s="1" t="s">
        <v>2990</v>
      </c>
      <c r="D361" s="1" t="s">
        <v>2910</v>
      </c>
      <c r="F361">
        <v>29</v>
      </c>
      <c r="G361" t="s">
        <v>2991</v>
      </c>
    </row>
    <row r="362" spans="1:9" hidden="1" x14ac:dyDescent="0.3">
      <c r="A362">
        <v>154409</v>
      </c>
      <c r="B362">
        <v>3</v>
      </c>
      <c r="C362" s="1" t="s">
        <v>2992</v>
      </c>
      <c r="D362" s="1" t="s">
        <v>2910</v>
      </c>
      <c r="E362" s="1" t="s">
        <v>2993</v>
      </c>
      <c r="F362">
        <v>29</v>
      </c>
      <c r="G362" t="s">
        <v>2994</v>
      </c>
      <c r="H362" t="s">
        <v>2994</v>
      </c>
      <c r="I362" t="s">
        <v>2184</v>
      </c>
    </row>
    <row r="363" spans="1:9" hidden="1" x14ac:dyDescent="0.3">
      <c r="A363">
        <v>154430</v>
      </c>
      <c r="B363">
        <v>3</v>
      </c>
      <c r="C363" s="1" t="s">
        <v>2995</v>
      </c>
      <c r="D363" s="1" t="s">
        <v>2910</v>
      </c>
      <c r="E363" s="1" t="s">
        <v>2996</v>
      </c>
      <c r="F363">
        <v>29</v>
      </c>
      <c r="G363" t="s">
        <v>2997</v>
      </c>
      <c r="H363" t="s">
        <v>2997</v>
      </c>
      <c r="I363" t="s">
        <v>2184</v>
      </c>
    </row>
    <row r="364" spans="1:9" hidden="1" x14ac:dyDescent="0.3">
      <c r="A364">
        <v>154451</v>
      </c>
      <c r="B364">
        <v>3</v>
      </c>
      <c r="C364" s="1" t="s">
        <v>2998</v>
      </c>
      <c r="D364" s="1" t="s">
        <v>2910</v>
      </c>
      <c r="E364" s="1" t="s">
        <v>2999</v>
      </c>
      <c r="F364">
        <v>29</v>
      </c>
      <c r="G364" t="s">
        <v>3000</v>
      </c>
      <c r="H364" t="s">
        <v>3000</v>
      </c>
      <c r="I364" t="s">
        <v>2184</v>
      </c>
    </row>
    <row r="365" spans="1:9" hidden="1" x14ac:dyDescent="0.3">
      <c r="A365">
        <v>154455</v>
      </c>
      <c r="B365">
        <v>3</v>
      </c>
      <c r="C365" s="1" t="s">
        <v>3001</v>
      </c>
      <c r="D365" s="1" t="s">
        <v>2910</v>
      </c>
      <c r="E365" s="1" t="s">
        <v>3002</v>
      </c>
      <c r="F365">
        <v>29</v>
      </c>
      <c r="G365" t="s">
        <v>3003</v>
      </c>
      <c r="H365" t="s">
        <v>3003</v>
      </c>
      <c r="I365" t="s">
        <v>2184</v>
      </c>
    </row>
    <row r="366" spans="1:9" hidden="1" x14ac:dyDescent="0.3">
      <c r="A366">
        <v>154464</v>
      </c>
      <c r="B366">
        <v>3</v>
      </c>
      <c r="C366" s="1" t="s">
        <v>3004</v>
      </c>
      <c r="D366" s="1" t="s">
        <v>2910</v>
      </c>
      <c r="E366" s="1" t="s">
        <v>3005</v>
      </c>
      <c r="F366">
        <v>29</v>
      </c>
      <c r="G366" t="s">
        <v>3006</v>
      </c>
      <c r="H366" t="s">
        <v>3007</v>
      </c>
      <c r="I366" t="s">
        <v>2184</v>
      </c>
    </row>
    <row r="367" spans="1:9" hidden="1" x14ac:dyDescent="0.3">
      <c r="A367">
        <v>154470</v>
      </c>
      <c r="B367">
        <v>3</v>
      </c>
      <c r="C367" s="1" t="s">
        <v>3008</v>
      </c>
      <c r="D367" s="1" t="s">
        <v>2910</v>
      </c>
      <c r="E367" s="1" t="s">
        <v>3009</v>
      </c>
      <c r="F367">
        <v>29</v>
      </c>
      <c r="G367" t="s">
        <v>3010</v>
      </c>
      <c r="H367" t="s">
        <v>3010</v>
      </c>
      <c r="I367" t="s">
        <v>2184</v>
      </c>
    </row>
    <row r="368" spans="1:9" hidden="1" x14ac:dyDescent="0.3">
      <c r="A368">
        <v>154475</v>
      </c>
      <c r="B368">
        <v>3</v>
      </c>
      <c r="C368" s="1" t="s">
        <v>3011</v>
      </c>
      <c r="D368" s="1" t="s">
        <v>2910</v>
      </c>
      <c r="E368" s="1" t="s">
        <v>3012</v>
      </c>
      <c r="F368">
        <v>29</v>
      </c>
      <c r="G368" t="s">
        <v>3013</v>
      </c>
      <c r="H368" t="s">
        <v>3013</v>
      </c>
      <c r="I368" t="s">
        <v>2184</v>
      </c>
    </row>
    <row r="369" spans="1:9" hidden="1" x14ac:dyDescent="0.3">
      <c r="A369">
        <v>154476</v>
      </c>
      <c r="B369">
        <v>3</v>
      </c>
      <c r="C369" s="1" t="s">
        <v>3014</v>
      </c>
      <c r="D369" s="1" t="s">
        <v>2910</v>
      </c>
      <c r="E369" s="1" t="s">
        <v>3015</v>
      </c>
      <c r="F369">
        <v>29</v>
      </c>
      <c r="G369" t="s">
        <v>3016</v>
      </c>
      <c r="H369" t="s">
        <v>3016</v>
      </c>
      <c r="I369" t="s">
        <v>2184</v>
      </c>
    </row>
    <row r="370" spans="1:9" hidden="1" x14ac:dyDescent="0.3">
      <c r="A370">
        <v>154477</v>
      </c>
      <c r="B370">
        <v>3</v>
      </c>
      <c r="C370" s="1" t="s">
        <v>3017</v>
      </c>
      <c r="D370" s="1" t="s">
        <v>2910</v>
      </c>
      <c r="E370" s="1" t="s">
        <v>3018</v>
      </c>
      <c r="F370">
        <v>29</v>
      </c>
      <c r="G370" t="s">
        <v>3019</v>
      </c>
      <c r="H370" t="s">
        <v>3020</v>
      </c>
      <c r="I370" t="s">
        <v>2184</v>
      </c>
    </row>
    <row r="371" spans="1:9" hidden="1" x14ac:dyDescent="0.3">
      <c r="A371">
        <v>154480</v>
      </c>
      <c r="B371">
        <v>3</v>
      </c>
      <c r="C371" s="1" t="s">
        <v>3021</v>
      </c>
      <c r="D371" s="1" t="s">
        <v>2910</v>
      </c>
      <c r="F371">
        <v>29</v>
      </c>
      <c r="G371" t="s">
        <v>3022</v>
      </c>
    </row>
    <row r="372" spans="1:9" hidden="1" x14ac:dyDescent="0.3">
      <c r="A372">
        <v>154481</v>
      </c>
      <c r="B372">
        <v>3</v>
      </c>
      <c r="C372" s="1" t="s">
        <v>3023</v>
      </c>
      <c r="D372" s="1" t="s">
        <v>2910</v>
      </c>
      <c r="E372" s="1" t="s">
        <v>3024</v>
      </c>
      <c r="F372">
        <v>29</v>
      </c>
      <c r="G372" t="s">
        <v>3025</v>
      </c>
      <c r="H372" t="s">
        <v>3025</v>
      </c>
      <c r="I372" t="s">
        <v>2184</v>
      </c>
    </row>
    <row r="373" spans="1:9" hidden="1" x14ac:dyDescent="0.3">
      <c r="A373">
        <v>154487</v>
      </c>
      <c r="B373">
        <v>3</v>
      </c>
      <c r="C373" s="1" t="s">
        <v>3026</v>
      </c>
      <c r="D373" s="1" t="s">
        <v>2910</v>
      </c>
      <c r="E373" s="1" t="s">
        <v>3027</v>
      </c>
      <c r="F373">
        <v>29</v>
      </c>
      <c r="G373" t="s">
        <v>3028</v>
      </c>
      <c r="H373" t="s">
        <v>3029</v>
      </c>
      <c r="I373" t="s">
        <v>2184</v>
      </c>
    </row>
    <row r="374" spans="1:9" hidden="1" x14ac:dyDescent="0.3">
      <c r="A374">
        <v>154488</v>
      </c>
      <c r="B374">
        <v>3</v>
      </c>
      <c r="C374" s="1" t="s">
        <v>3030</v>
      </c>
      <c r="D374" s="1" t="s">
        <v>2910</v>
      </c>
      <c r="E374" s="1" t="s">
        <v>3031</v>
      </c>
      <c r="F374">
        <v>29</v>
      </c>
      <c r="G374" t="s">
        <v>3032</v>
      </c>
      <c r="H374" t="s">
        <v>3033</v>
      </c>
      <c r="I374" t="s">
        <v>2184</v>
      </c>
    </row>
    <row r="375" spans="1:9" hidden="1" x14ac:dyDescent="0.3">
      <c r="A375">
        <v>154504</v>
      </c>
      <c r="B375">
        <v>3</v>
      </c>
      <c r="C375" s="1" t="s">
        <v>3034</v>
      </c>
      <c r="D375" s="1" t="s">
        <v>2910</v>
      </c>
      <c r="E375" s="1" t="s">
        <v>3035</v>
      </c>
      <c r="F375">
        <v>29</v>
      </c>
      <c r="G375" t="s">
        <v>3036</v>
      </c>
      <c r="H375" t="s">
        <v>3037</v>
      </c>
      <c r="I375" t="s">
        <v>2184</v>
      </c>
    </row>
    <row r="376" spans="1:9" hidden="1" x14ac:dyDescent="0.3">
      <c r="A376">
        <v>154535</v>
      </c>
      <c r="B376">
        <v>3</v>
      </c>
      <c r="C376" s="1" t="s">
        <v>3038</v>
      </c>
      <c r="D376" s="1" t="s">
        <v>2910</v>
      </c>
      <c r="E376" s="1" t="s">
        <v>3039</v>
      </c>
      <c r="F376">
        <v>29</v>
      </c>
      <c r="G376" t="s">
        <v>3040</v>
      </c>
      <c r="H376" t="s">
        <v>3041</v>
      </c>
      <c r="I376" t="s">
        <v>2184</v>
      </c>
    </row>
    <row r="377" spans="1:9" hidden="1" x14ac:dyDescent="0.3">
      <c r="A377">
        <v>154542</v>
      </c>
      <c r="B377">
        <v>3</v>
      </c>
      <c r="C377" s="1" t="s">
        <v>3042</v>
      </c>
      <c r="D377" s="1" t="s">
        <v>2910</v>
      </c>
      <c r="E377" s="1" t="s">
        <v>3043</v>
      </c>
      <c r="F377">
        <v>29</v>
      </c>
      <c r="G377" t="s">
        <v>3044</v>
      </c>
      <c r="H377" t="s">
        <v>3044</v>
      </c>
      <c r="I377" t="s">
        <v>2184</v>
      </c>
    </row>
    <row r="378" spans="1:9" hidden="1" x14ac:dyDescent="0.3">
      <c r="A378">
        <v>154543</v>
      </c>
      <c r="B378">
        <v>3</v>
      </c>
      <c r="C378" s="1" t="s">
        <v>3045</v>
      </c>
      <c r="D378" s="1" t="s">
        <v>2910</v>
      </c>
      <c r="F378">
        <v>29</v>
      </c>
      <c r="G378" t="s">
        <v>3046</v>
      </c>
    </row>
    <row r="379" spans="1:9" hidden="1" x14ac:dyDescent="0.3">
      <c r="A379">
        <v>154544</v>
      </c>
      <c r="B379">
        <v>3</v>
      </c>
      <c r="C379" s="1" t="s">
        <v>3047</v>
      </c>
      <c r="D379" s="1" t="s">
        <v>2910</v>
      </c>
      <c r="E379" s="1" t="s">
        <v>3048</v>
      </c>
      <c r="F379">
        <v>29</v>
      </c>
      <c r="G379" t="s">
        <v>3049</v>
      </c>
      <c r="H379" t="s">
        <v>3050</v>
      </c>
      <c r="I379" t="s">
        <v>2184</v>
      </c>
    </row>
    <row r="380" spans="1:9" hidden="1" x14ac:dyDescent="0.3">
      <c r="A380">
        <v>154557</v>
      </c>
      <c r="B380">
        <v>3</v>
      </c>
      <c r="C380" s="1" t="s">
        <v>3051</v>
      </c>
      <c r="D380" s="1" t="s">
        <v>2910</v>
      </c>
      <c r="E380" s="1" t="s">
        <v>3052</v>
      </c>
      <c r="F380">
        <v>29</v>
      </c>
      <c r="G380" t="s">
        <v>3053</v>
      </c>
      <c r="H380" t="s">
        <v>3054</v>
      </c>
      <c r="I380" t="s">
        <v>2184</v>
      </c>
    </row>
    <row r="381" spans="1:9" hidden="1" x14ac:dyDescent="0.3">
      <c r="A381">
        <v>154573</v>
      </c>
      <c r="B381">
        <v>3</v>
      </c>
      <c r="C381" s="1" t="s">
        <v>3055</v>
      </c>
      <c r="D381" s="1" t="s">
        <v>2910</v>
      </c>
      <c r="F381">
        <v>29</v>
      </c>
      <c r="G381" t="s">
        <v>3056</v>
      </c>
    </row>
    <row r="382" spans="1:9" hidden="1" x14ac:dyDescent="0.3">
      <c r="A382">
        <v>154574</v>
      </c>
      <c r="B382">
        <v>3</v>
      </c>
      <c r="C382" s="1" t="s">
        <v>3057</v>
      </c>
      <c r="D382" s="1" t="s">
        <v>2910</v>
      </c>
      <c r="E382" s="1" t="s">
        <v>3058</v>
      </c>
      <c r="F382">
        <v>29</v>
      </c>
      <c r="G382" t="s">
        <v>3059</v>
      </c>
      <c r="H382" t="s">
        <v>3059</v>
      </c>
      <c r="I382" t="s">
        <v>2184</v>
      </c>
    </row>
    <row r="383" spans="1:9" hidden="1" x14ac:dyDescent="0.3">
      <c r="A383">
        <v>154577</v>
      </c>
      <c r="B383">
        <v>3</v>
      </c>
      <c r="C383" s="1" t="s">
        <v>3060</v>
      </c>
      <c r="D383" s="1" t="s">
        <v>2910</v>
      </c>
      <c r="E383" s="1" t="s">
        <v>3061</v>
      </c>
      <c r="F383">
        <v>29</v>
      </c>
      <c r="G383" t="s">
        <v>3062</v>
      </c>
      <c r="H383" t="s">
        <v>3062</v>
      </c>
      <c r="I383" t="s">
        <v>2184</v>
      </c>
    </row>
    <row r="384" spans="1:9" hidden="1" x14ac:dyDescent="0.3">
      <c r="A384">
        <v>154601</v>
      </c>
      <c r="B384">
        <v>3</v>
      </c>
      <c r="C384" s="1" t="s">
        <v>3063</v>
      </c>
      <c r="D384" s="1" t="s">
        <v>2910</v>
      </c>
      <c r="F384">
        <v>29</v>
      </c>
      <c r="G384" t="s">
        <v>3064</v>
      </c>
    </row>
    <row r="385" spans="1:9" hidden="1" x14ac:dyDescent="0.3">
      <c r="A385">
        <v>154602</v>
      </c>
      <c r="B385">
        <v>3</v>
      </c>
      <c r="C385" s="1" t="s">
        <v>3065</v>
      </c>
      <c r="D385" s="1" t="s">
        <v>2910</v>
      </c>
      <c r="E385" s="1" t="s">
        <v>3066</v>
      </c>
      <c r="F385">
        <v>29</v>
      </c>
      <c r="G385" t="s">
        <v>3067</v>
      </c>
      <c r="H385" t="s">
        <v>3068</v>
      </c>
      <c r="I385" t="s">
        <v>2184</v>
      </c>
    </row>
    <row r="386" spans="1:9" hidden="1" x14ac:dyDescent="0.3">
      <c r="A386">
        <v>154603</v>
      </c>
      <c r="B386">
        <v>3</v>
      </c>
      <c r="C386" s="1" t="s">
        <v>3069</v>
      </c>
      <c r="D386" s="1" t="s">
        <v>2910</v>
      </c>
      <c r="E386" s="1" t="s">
        <v>3070</v>
      </c>
      <c r="F386">
        <v>29</v>
      </c>
      <c r="G386" t="s">
        <v>3071</v>
      </c>
      <c r="H386" t="s">
        <v>3071</v>
      </c>
      <c r="I386" t="s">
        <v>2184</v>
      </c>
    </row>
    <row r="387" spans="1:9" hidden="1" x14ac:dyDescent="0.3">
      <c r="A387">
        <v>154610</v>
      </c>
      <c r="B387">
        <v>3</v>
      </c>
      <c r="C387" s="1" t="s">
        <v>3072</v>
      </c>
      <c r="D387" s="1" t="s">
        <v>2910</v>
      </c>
      <c r="E387" s="1" t="s">
        <v>3073</v>
      </c>
      <c r="F387">
        <v>29</v>
      </c>
      <c r="G387" t="s">
        <v>3074</v>
      </c>
      <c r="H387" t="s">
        <v>3075</v>
      </c>
      <c r="I387" t="s">
        <v>2184</v>
      </c>
    </row>
    <row r="388" spans="1:9" hidden="1" x14ac:dyDescent="0.3">
      <c r="A388">
        <v>154612</v>
      </c>
      <c r="B388">
        <v>3</v>
      </c>
      <c r="C388" s="1" t="s">
        <v>3076</v>
      </c>
      <c r="D388" s="1" t="s">
        <v>3077</v>
      </c>
      <c r="E388" s="1" t="s">
        <v>3078</v>
      </c>
      <c r="F388">
        <v>30</v>
      </c>
      <c r="G388" t="s">
        <v>3079</v>
      </c>
      <c r="H388" t="s">
        <v>3080</v>
      </c>
      <c r="I388" t="s">
        <v>2184</v>
      </c>
    </row>
    <row r="389" spans="1:9" hidden="1" x14ac:dyDescent="0.3">
      <c r="A389">
        <v>154616</v>
      </c>
      <c r="B389">
        <v>3</v>
      </c>
      <c r="C389" s="1" t="s">
        <v>3081</v>
      </c>
      <c r="D389" s="1" t="s">
        <v>3077</v>
      </c>
      <c r="E389" s="1" t="s">
        <v>3082</v>
      </c>
      <c r="F389">
        <v>30</v>
      </c>
      <c r="G389" t="s">
        <v>3083</v>
      </c>
      <c r="H389" t="s">
        <v>3084</v>
      </c>
      <c r="I389" t="s">
        <v>2184</v>
      </c>
    </row>
    <row r="390" spans="1:9" hidden="1" x14ac:dyDescent="0.3">
      <c r="A390">
        <v>154621</v>
      </c>
      <c r="B390">
        <v>3</v>
      </c>
      <c r="C390" s="1" t="s">
        <v>3085</v>
      </c>
      <c r="D390" s="1" t="s">
        <v>3077</v>
      </c>
      <c r="E390" s="1" t="s">
        <v>3086</v>
      </c>
      <c r="F390">
        <v>30</v>
      </c>
      <c r="G390" t="s">
        <v>3087</v>
      </c>
      <c r="H390" t="s">
        <v>3088</v>
      </c>
      <c r="I390" t="s">
        <v>2184</v>
      </c>
    </row>
    <row r="391" spans="1:9" hidden="1" x14ac:dyDescent="0.3">
      <c r="A391">
        <v>154629</v>
      </c>
      <c r="B391">
        <v>3</v>
      </c>
      <c r="C391" s="1" t="s">
        <v>3089</v>
      </c>
      <c r="D391" s="1" t="s">
        <v>3077</v>
      </c>
      <c r="E391" s="1" t="s">
        <v>3090</v>
      </c>
      <c r="F391">
        <v>30</v>
      </c>
      <c r="G391" t="s">
        <v>3091</v>
      </c>
      <c r="H391" t="s">
        <v>3092</v>
      </c>
      <c r="I391" t="s">
        <v>2184</v>
      </c>
    </row>
    <row r="392" spans="1:9" hidden="1" x14ac:dyDescent="0.3">
      <c r="A392">
        <v>154639</v>
      </c>
      <c r="B392">
        <v>3</v>
      </c>
      <c r="C392" s="1" t="s">
        <v>3093</v>
      </c>
      <c r="D392" s="1" t="s">
        <v>3077</v>
      </c>
      <c r="E392" s="1" t="s">
        <v>3094</v>
      </c>
      <c r="F392">
        <v>30</v>
      </c>
      <c r="G392" t="s">
        <v>3095</v>
      </c>
      <c r="H392" t="s">
        <v>3096</v>
      </c>
      <c r="I392" t="s">
        <v>2184</v>
      </c>
    </row>
    <row r="393" spans="1:9" hidden="1" x14ac:dyDescent="0.3">
      <c r="A393">
        <v>154642</v>
      </c>
      <c r="B393">
        <v>3</v>
      </c>
      <c r="C393" s="1" t="s">
        <v>3097</v>
      </c>
      <c r="D393" s="1" t="s">
        <v>3077</v>
      </c>
      <c r="E393" s="1" t="s">
        <v>3098</v>
      </c>
      <c r="F393">
        <v>30</v>
      </c>
      <c r="G393" t="s">
        <v>3099</v>
      </c>
      <c r="H393" t="s">
        <v>3100</v>
      </c>
      <c r="I393" t="s">
        <v>2184</v>
      </c>
    </row>
    <row r="394" spans="1:9" hidden="1" x14ac:dyDescent="0.3">
      <c r="A394">
        <v>154652</v>
      </c>
      <c r="B394">
        <v>3</v>
      </c>
      <c r="C394" s="1" t="s">
        <v>3101</v>
      </c>
      <c r="D394" s="1" t="s">
        <v>3102</v>
      </c>
      <c r="E394" s="1" t="s">
        <v>3103</v>
      </c>
      <c r="F394">
        <v>31</v>
      </c>
      <c r="G394" t="s">
        <v>3104</v>
      </c>
      <c r="H394" t="s">
        <v>3105</v>
      </c>
      <c r="I394" t="s">
        <v>2184</v>
      </c>
    </row>
    <row r="395" spans="1:9" hidden="1" x14ac:dyDescent="0.3">
      <c r="A395">
        <v>154653</v>
      </c>
      <c r="B395">
        <v>3</v>
      </c>
      <c r="C395" s="1" t="s">
        <v>3106</v>
      </c>
      <c r="D395" s="1" t="s">
        <v>3102</v>
      </c>
      <c r="E395" s="1" t="s">
        <v>3107</v>
      </c>
      <c r="F395">
        <v>31</v>
      </c>
      <c r="G395" t="s">
        <v>3108</v>
      </c>
      <c r="H395" t="s">
        <v>3109</v>
      </c>
      <c r="I395" t="s">
        <v>2184</v>
      </c>
    </row>
    <row r="396" spans="1:9" hidden="1" x14ac:dyDescent="0.3">
      <c r="A396">
        <v>154665</v>
      </c>
      <c r="B396">
        <v>3</v>
      </c>
      <c r="C396" s="1" t="s">
        <v>3110</v>
      </c>
      <c r="D396" s="1" t="s">
        <v>3102</v>
      </c>
      <c r="E396" s="1" t="s">
        <v>3111</v>
      </c>
      <c r="F396">
        <v>31</v>
      </c>
      <c r="G396" t="s">
        <v>3112</v>
      </c>
      <c r="H396" t="s">
        <v>3113</v>
      </c>
      <c r="I396" t="s">
        <v>2184</v>
      </c>
    </row>
    <row r="397" spans="1:9" hidden="1" x14ac:dyDescent="0.3">
      <c r="A397">
        <v>154669</v>
      </c>
      <c r="B397">
        <v>3</v>
      </c>
      <c r="C397" s="1" t="s">
        <v>3114</v>
      </c>
      <c r="D397" s="1" t="s">
        <v>3102</v>
      </c>
      <c r="E397" s="1" t="s">
        <v>3115</v>
      </c>
      <c r="F397">
        <v>31</v>
      </c>
      <c r="G397" t="s">
        <v>3116</v>
      </c>
      <c r="H397" t="s">
        <v>3117</v>
      </c>
      <c r="I397" t="s">
        <v>2184</v>
      </c>
    </row>
    <row r="398" spans="1:9" hidden="1" x14ac:dyDescent="0.3">
      <c r="A398">
        <v>154674</v>
      </c>
      <c r="B398">
        <v>3</v>
      </c>
      <c r="C398" s="1" t="s">
        <v>3118</v>
      </c>
      <c r="D398" s="1" t="s">
        <v>3102</v>
      </c>
      <c r="E398" s="1" t="s">
        <v>3119</v>
      </c>
      <c r="F398">
        <v>31</v>
      </c>
      <c r="G398" t="s">
        <v>3120</v>
      </c>
      <c r="H398" t="s">
        <v>3121</v>
      </c>
      <c r="I398" t="s">
        <v>2184</v>
      </c>
    </row>
    <row r="399" spans="1:9" hidden="1" x14ac:dyDescent="0.3">
      <c r="A399">
        <v>154685</v>
      </c>
      <c r="B399">
        <v>3</v>
      </c>
      <c r="C399" s="1" t="s">
        <v>3122</v>
      </c>
      <c r="D399" s="1" t="s">
        <v>3123</v>
      </c>
      <c r="E399" s="1" t="s">
        <v>3124</v>
      </c>
      <c r="F399">
        <v>32</v>
      </c>
      <c r="G399" t="s">
        <v>3125</v>
      </c>
      <c r="H399" t="s">
        <v>3125</v>
      </c>
      <c r="I399" t="s">
        <v>2184</v>
      </c>
    </row>
    <row r="400" spans="1:9" hidden="1" x14ac:dyDescent="0.3">
      <c r="A400">
        <v>154689</v>
      </c>
      <c r="B400">
        <v>3</v>
      </c>
      <c r="C400" s="1" t="s">
        <v>3126</v>
      </c>
      <c r="D400" s="1" t="s">
        <v>3123</v>
      </c>
      <c r="E400" s="1" t="s">
        <v>3127</v>
      </c>
      <c r="F400">
        <v>32</v>
      </c>
      <c r="G400" t="s">
        <v>3128</v>
      </c>
      <c r="H400" t="s">
        <v>3128</v>
      </c>
      <c r="I400" t="s">
        <v>2184</v>
      </c>
    </row>
    <row r="401" spans="1:9" hidden="1" x14ac:dyDescent="0.3">
      <c r="A401">
        <v>154692</v>
      </c>
      <c r="B401">
        <v>3</v>
      </c>
      <c r="C401" s="1" t="s">
        <v>3129</v>
      </c>
      <c r="D401" s="1" t="s">
        <v>3123</v>
      </c>
      <c r="E401" s="1" t="s">
        <v>3130</v>
      </c>
      <c r="F401">
        <v>32</v>
      </c>
      <c r="G401" t="s">
        <v>3131</v>
      </c>
      <c r="H401" t="s">
        <v>3132</v>
      </c>
      <c r="I401" t="s">
        <v>2184</v>
      </c>
    </row>
    <row r="402" spans="1:9" hidden="1" x14ac:dyDescent="0.3">
      <c r="A402">
        <v>154693</v>
      </c>
      <c r="B402">
        <v>3</v>
      </c>
      <c r="C402" s="1" t="s">
        <v>3133</v>
      </c>
      <c r="D402" s="1" t="s">
        <v>3123</v>
      </c>
      <c r="E402" s="1" t="s">
        <v>3134</v>
      </c>
      <c r="F402">
        <v>32</v>
      </c>
      <c r="G402" t="s">
        <v>3135</v>
      </c>
      <c r="H402" t="s">
        <v>3136</v>
      </c>
      <c r="I402" t="s">
        <v>2184</v>
      </c>
    </row>
    <row r="403" spans="1:9" hidden="1" x14ac:dyDescent="0.3">
      <c r="A403">
        <v>154705</v>
      </c>
      <c r="B403">
        <v>3</v>
      </c>
      <c r="C403" s="1" t="s">
        <v>3137</v>
      </c>
      <c r="D403" s="1" t="s">
        <v>3123</v>
      </c>
      <c r="E403" s="1" t="s">
        <v>3138</v>
      </c>
      <c r="F403">
        <v>32</v>
      </c>
      <c r="G403" t="s">
        <v>3139</v>
      </c>
      <c r="H403" t="s">
        <v>3140</v>
      </c>
      <c r="I403" t="s">
        <v>2184</v>
      </c>
    </row>
    <row r="404" spans="1:9" hidden="1" x14ac:dyDescent="0.3">
      <c r="A404">
        <v>154706</v>
      </c>
      <c r="B404">
        <v>3</v>
      </c>
      <c r="C404" s="1" t="s">
        <v>3141</v>
      </c>
      <c r="D404" s="1" t="s">
        <v>3123</v>
      </c>
      <c r="E404" s="1" t="s">
        <v>3142</v>
      </c>
      <c r="F404">
        <v>32</v>
      </c>
      <c r="G404" t="s">
        <v>3143</v>
      </c>
      <c r="H404" t="s">
        <v>3144</v>
      </c>
      <c r="I404" t="s">
        <v>2184</v>
      </c>
    </row>
    <row r="405" spans="1:9" hidden="1" x14ac:dyDescent="0.3">
      <c r="A405">
        <v>154718</v>
      </c>
      <c r="B405">
        <v>3</v>
      </c>
      <c r="C405" s="1" t="s">
        <v>3145</v>
      </c>
      <c r="D405" s="1" t="s">
        <v>3123</v>
      </c>
      <c r="E405" s="1" t="s">
        <v>3146</v>
      </c>
      <c r="F405">
        <v>32</v>
      </c>
      <c r="G405" t="s">
        <v>3147</v>
      </c>
      <c r="H405" t="s">
        <v>3148</v>
      </c>
      <c r="I405" t="s">
        <v>2184</v>
      </c>
    </row>
    <row r="406" spans="1:9" hidden="1" x14ac:dyDescent="0.3">
      <c r="A406">
        <v>154723</v>
      </c>
      <c r="B406">
        <v>3</v>
      </c>
      <c r="C406" s="1" t="s">
        <v>3149</v>
      </c>
      <c r="D406" s="1" t="s">
        <v>3123</v>
      </c>
      <c r="E406" s="1" t="s">
        <v>3150</v>
      </c>
      <c r="F406">
        <v>32</v>
      </c>
      <c r="G406" t="s">
        <v>3151</v>
      </c>
      <c r="H406" t="s">
        <v>3152</v>
      </c>
      <c r="I406" t="s">
        <v>2184</v>
      </c>
    </row>
    <row r="407" spans="1:9" hidden="1" x14ac:dyDescent="0.3">
      <c r="A407">
        <v>154727</v>
      </c>
      <c r="B407">
        <v>3</v>
      </c>
      <c r="C407" s="1" t="s">
        <v>3153</v>
      </c>
      <c r="D407" s="1" t="s">
        <v>3123</v>
      </c>
      <c r="E407" s="1" t="s">
        <v>3154</v>
      </c>
      <c r="F407">
        <v>32</v>
      </c>
      <c r="G407" t="s">
        <v>3155</v>
      </c>
      <c r="H407" t="s">
        <v>3156</v>
      </c>
      <c r="I407" t="s">
        <v>2184</v>
      </c>
    </row>
    <row r="408" spans="1:9" hidden="1" x14ac:dyDescent="0.3">
      <c r="A408">
        <v>154730</v>
      </c>
      <c r="B408">
        <v>3</v>
      </c>
      <c r="C408" s="1" t="s">
        <v>3157</v>
      </c>
      <c r="D408" s="1" t="s">
        <v>3123</v>
      </c>
      <c r="E408" s="1" t="s">
        <v>3158</v>
      </c>
      <c r="F408">
        <v>32</v>
      </c>
      <c r="G408" t="s">
        <v>3159</v>
      </c>
      <c r="H408" t="s">
        <v>3160</v>
      </c>
      <c r="I408" t="s">
        <v>2184</v>
      </c>
    </row>
    <row r="409" spans="1:9" hidden="1" x14ac:dyDescent="0.3">
      <c r="A409">
        <v>154731</v>
      </c>
      <c r="B409">
        <v>3</v>
      </c>
      <c r="C409" s="1" t="s">
        <v>3161</v>
      </c>
      <c r="D409" s="1" t="s">
        <v>3123</v>
      </c>
      <c r="E409" s="1" t="s">
        <v>3162</v>
      </c>
      <c r="F409">
        <v>32</v>
      </c>
      <c r="G409" t="s">
        <v>3163</v>
      </c>
      <c r="H409" t="s">
        <v>3163</v>
      </c>
      <c r="I409" t="s">
        <v>2184</v>
      </c>
    </row>
    <row r="410" spans="1:9" hidden="1" x14ac:dyDescent="0.3">
      <c r="A410">
        <v>154732</v>
      </c>
      <c r="B410">
        <v>3</v>
      </c>
      <c r="C410" s="1" t="s">
        <v>3164</v>
      </c>
      <c r="D410" s="1" t="s">
        <v>3123</v>
      </c>
      <c r="E410" s="1" t="s">
        <v>3165</v>
      </c>
      <c r="F410">
        <v>32</v>
      </c>
      <c r="G410" t="s">
        <v>3166</v>
      </c>
      <c r="H410" t="s">
        <v>3167</v>
      </c>
      <c r="I410" t="s">
        <v>2184</v>
      </c>
    </row>
    <row r="411" spans="1:9" hidden="1" x14ac:dyDescent="0.3">
      <c r="A411">
        <v>154735</v>
      </c>
      <c r="B411">
        <v>3</v>
      </c>
      <c r="C411" s="1" t="s">
        <v>3168</v>
      </c>
      <c r="D411" s="1" t="s">
        <v>3123</v>
      </c>
      <c r="E411" s="1" t="s">
        <v>3169</v>
      </c>
      <c r="F411">
        <v>32</v>
      </c>
      <c r="G411" t="s">
        <v>3170</v>
      </c>
      <c r="H411" t="s">
        <v>3171</v>
      </c>
      <c r="I411" t="s">
        <v>2184</v>
      </c>
    </row>
    <row r="412" spans="1:9" hidden="1" x14ac:dyDescent="0.3">
      <c r="A412">
        <v>154738</v>
      </c>
      <c r="B412">
        <v>3</v>
      </c>
      <c r="C412" s="1" t="s">
        <v>3172</v>
      </c>
      <c r="D412" s="1" t="s">
        <v>3123</v>
      </c>
      <c r="E412" s="1" t="s">
        <v>3173</v>
      </c>
      <c r="F412">
        <v>32</v>
      </c>
      <c r="G412" t="s">
        <v>3174</v>
      </c>
      <c r="H412" t="s">
        <v>3174</v>
      </c>
      <c r="I412" t="s">
        <v>2184</v>
      </c>
    </row>
    <row r="413" spans="1:9" hidden="1" x14ac:dyDescent="0.3">
      <c r="A413">
        <v>154741</v>
      </c>
      <c r="B413">
        <v>3</v>
      </c>
      <c r="C413" s="1" t="s">
        <v>3175</v>
      </c>
      <c r="D413" s="1" t="s">
        <v>3123</v>
      </c>
      <c r="E413" s="1" t="s">
        <v>3176</v>
      </c>
      <c r="F413">
        <v>32</v>
      </c>
      <c r="G413" t="s">
        <v>3177</v>
      </c>
      <c r="H413" t="s">
        <v>3177</v>
      </c>
      <c r="I413" t="s">
        <v>2184</v>
      </c>
    </row>
    <row r="414" spans="1:9" hidden="1" x14ac:dyDescent="0.3">
      <c r="A414">
        <v>154747</v>
      </c>
      <c r="B414">
        <v>3</v>
      </c>
      <c r="C414" s="1" t="s">
        <v>3178</v>
      </c>
      <c r="D414" s="1" t="s">
        <v>3179</v>
      </c>
      <c r="E414" s="1" t="s">
        <v>3180</v>
      </c>
      <c r="F414">
        <v>33</v>
      </c>
      <c r="G414" t="s">
        <v>3181</v>
      </c>
      <c r="H414" t="s">
        <v>3182</v>
      </c>
      <c r="I414" t="s">
        <v>2184</v>
      </c>
    </row>
    <row r="415" spans="1:9" hidden="1" x14ac:dyDescent="0.3">
      <c r="A415">
        <v>154764</v>
      </c>
      <c r="B415">
        <v>3</v>
      </c>
      <c r="C415" s="1" t="s">
        <v>3183</v>
      </c>
      <c r="D415" s="1" t="s">
        <v>3179</v>
      </c>
      <c r="E415" s="1" t="s">
        <v>3184</v>
      </c>
      <c r="F415">
        <v>33</v>
      </c>
      <c r="G415" t="s">
        <v>3185</v>
      </c>
      <c r="H415" t="s">
        <v>3186</v>
      </c>
      <c r="I415" t="s">
        <v>2184</v>
      </c>
    </row>
    <row r="416" spans="1:9" hidden="1" x14ac:dyDescent="0.3">
      <c r="A416">
        <v>154767</v>
      </c>
      <c r="B416">
        <v>3</v>
      </c>
      <c r="C416" s="1" t="s">
        <v>3187</v>
      </c>
      <c r="D416" s="1" t="s">
        <v>3179</v>
      </c>
      <c r="E416" s="1" t="s">
        <v>3188</v>
      </c>
      <c r="F416">
        <v>33</v>
      </c>
      <c r="G416" t="s">
        <v>3189</v>
      </c>
      <c r="H416" t="s">
        <v>3190</v>
      </c>
      <c r="I416" t="s">
        <v>2184</v>
      </c>
    </row>
    <row r="417" spans="1:9" hidden="1" x14ac:dyDescent="0.3">
      <c r="A417">
        <v>154768</v>
      </c>
      <c r="B417">
        <v>3</v>
      </c>
      <c r="C417" s="1" t="s">
        <v>3191</v>
      </c>
      <c r="D417" s="1" t="s">
        <v>3179</v>
      </c>
      <c r="E417" s="1" t="s">
        <v>3192</v>
      </c>
      <c r="F417">
        <v>33</v>
      </c>
      <c r="G417" t="s">
        <v>3193</v>
      </c>
      <c r="H417" t="s">
        <v>3194</v>
      </c>
      <c r="I417" t="s">
        <v>2184</v>
      </c>
    </row>
    <row r="418" spans="1:9" hidden="1" x14ac:dyDescent="0.3">
      <c r="A418">
        <v>154775</v>
      </c>
      <c r="B418">
        <v>3</v>
      </c>
      <c r="C418" s="1" t="s">
        <v>3195</v>
      </c>
      <c r="D418" s="1" t="s">
        <v>3179</v>
      </c>
      <c r="E418" s="1" t="s">
        <v>3196</v>
      </c>
      <c r="F418">
        <v>33</v>
      </c>
      <c r="G418" t="s">
        <v>3197</v>
      </c>
      <c r="H418" t="s">
        <v>3197</v>
      </c>
      <c r="I418" t="s">
        <v>2184</v>
      </c>
    </row>
    <row r="419" spans="1:9" hidden="1" x14ac:dyDescent="0.3">
      <c r="A419">
        <v>154780</v>
      </c>
      <c r="B419">
        <v>3</v>
      </c>
      <c r="C419" s="1" t="s">
        <v>3198</v>
      </c>
      <c r="D419" s="1" t="s">
        <v>3179</v>
      </c>
      <c r="E419" s="1" t="s">
        <v>3199</v>
      </c>
      <c r="F419">
        <v>33</v>
      </c>
      <c r="G419" t="s">
        <v>3200</v>
      </c>
      <c r="H419" t="s">
        <v>3201</v>
      </c>
      <c r="I419" t="s">
        <v>2184</v>
      </c>
    </row>
    <row r="420" spans="1:9" hidden="1" x14ac:dyDescent="0.3">
      <c r="A420">
        <v>154784</v>
      </c>
      <c r="B420">
        <v>3</v>
      </c>
      <c r="C420" s="1" t="s">
        <v>3202</v>
      </c>
      <c r="D420" s="1" t="s">
        <v>3179</v>
      </c>
      <c r="E420" s="1" t="s">
        <v>3203</v>
      </c>
      <c r="F420">
        <v>33</v>
      </c>
      <c r="G420" t="s">
        <v>3204</v>
      </c>
      <c r="H420" t="s">
        <v>3205</v>
      </c>
      <c r="I420" t="s">
        <v>2184</v>
      </c>
    </row>
    <row r="421" spans="1:9" hidden="1" x14ac:dyDescent="0.3">
      <c r="A421">
        <v>154793</v>
      </c>
      <c r="B421">
        <v>3</v>
      </c>
      <c r="C421" s="1" t="s">
        <v>3206</v>
      </c>
      <c r="D421" s="1" t="s">
        <v>3207</v>
      </c>
      <c r="E421" s="1" t="s">
        <v>3208</v>
      </c>
      <c r="F421">
        <v>34</v>
      </c>
      <c r="G421" t="s">
        <v>3209</v>
      </c>
      <c r="H421" t="s">
        <v>3210</v>
      </c>
      <c r="I421" t="s">
        <v>2184</v>
      </c>
    </row>
    <row r="422" spans="1:9" hidden="1" x14ac:dyDescent="0.3">
      <c r="A422">
        <v>154799</v>
      </c>
      <c r="B422">
        <v>3</v>
      </c>
      <c r="C422" s="1" t="s">
        <v>3211</v>
      </c>
      <c r="D422" s="1" t="s">
        <v>3207</v>
      </c>
      <c r="E422" s="1" t="s">
        <v>3212</v>
      </c>
      <c r="F422">
        <v>34</v>
      </c>
      <c r="G422" t="s">
        <v>3213</v>
      </c>
      <c r="H422" t="s">
        <v>3214</v>
      </c>
      <c r="I422" t="s">
        <v>2184</v>
      </c>
    </row>
    <row r="423" spans="1:9" hidden="1" x14ac:dyDescent="0.3">
      <c r="A423">
        <v>154807</v>
      </c>
      <c r="B423">
        <v>3</v>
      </c>
      <c r="C423" s="1" t="s">
        <v>3215</v>
      </c>
      <c r="D423" s="1" t="s">
        <v>3207</v>
      </c>
      <c r="E423" s="1" t="s">
        <v>3216</v>
      </c>
      <c r="F423">
        <v>34</v>
      </c>
      <c r="G423" t="s">
        <v>3217</v>
      </c>
      <c r="H423" t="s">
        <v>3218</v>
      </c>
      <c r="I423" t="s">
        <v>2184</v>
      </c>
    </row>
    <row r="424" spans="1:9" hidden="1" x14ac:dyDescent="0.3">
      <c r="A424">
        <v>154814</v>
      </c>
      <c r="B424">
        <v>3</v>
      </c>
      <c r="C424" s="1" t="s">
        <v>3219</v>
      </c>
      <c r="D424" s="1" t="s">
        <v>3207</v>
      </c>
      <c r="E424" s="1" t="s">
        <v>3220</v>
      </c>
      <c r="F424">
        <v>34</v>
      </c>
      <c r="G424" t="s">
        <v>3221</v>
      </c>
      <c r="H424" t="s">
        <v>3221</v>
      </c>
      <c r="I424" t="s">
        <v>2184</v>
      </c>
    </row>
    <row r="425" spans="1:9" hidden="1" x14ac:dyDescent="0.3">
      <c r="A425">
        <v>154818</v>
      </c>
      <c r="B425">
        <v>3</v>
      </c>
      <c r="C425" s="1" t="s">
        <v>3222</v>
      </c>
      <c r="D425" s="1" t="s">
        <v>3207</v>
      </c>
      <c r="E425" s="1" t="s">
        <v>3223</v>
      </c>
      <c r="F425">
        <v>34</v>
      </c>
      <c r="G425" t="s">
        <v>3224</v>
      </c>
      <c r="H425" t="s">
        <v>3225</v>
      </c>
      <c r="I425" t="s">
        <v>2184</v>
      </c>
    </row>
    <row r="426" spans="1:9" hidden="1" x14ac:dyDescent="0.3">
      <c r="A426">
        <v>154824</v>
      </c>
      <c r="B426">
        <v>3</v>
      </c>
      <c r="C426" s="1" t="s">
        <v>3226</v>
      </c>
      <c r="D426" s="1" t="s">
        <v>3207</v>
      </c>
      <c r="E426" s="1" t="s">
        <v>3227</v>
      </c>
      <c r="F426">
        <v>34</v>
      </c>
      <c r="G426" t="s">
        <v>3228</v>
      </c>
      <c r="H426" t="s">
        <v>3229</v>
      </c>
      <c r="I426" t="s">
        <v>2184</v>
      </c>
    </row>
    <row r="427" spans="1:9" hidden="1" x14ac:dyDescent="0.3">
      <c r="A427">
        <v>154825</v>
      </c>
      <c r="B427">
        <v>3</v>
      </c>
      <c r="C427" s="1" t="s">
        <v>3230</v>
      </c>
      <c r="D427" s="1" t="s">
        <v>3207</v>
      </c>
      <c r="E427" s="1" t="s">
        <v>3231</v>
      </c>
      <c r="F427">
        <v>34</v>
      </c>
      <c r="G427" t="s">
        <v>3232</v>
      </c>
      <c r="H427" t="s">
        <v>3233</v>
      </c>
      <c r="I427" t="s">
        <v>2184</v>
      </c>
    </row>
    <row r="428" spans="1:9" hidden="1" x14ac:dyDescent="0.3">
      <c r="A428">
        <v>154827</v>
      </c>
      <c r="B428">
        <v>3</v>
      </c>
      <c r="C428" s="1" t="s">
        <v>3234</v>
      </c>
      <c r="D428" s="1" t="s">
        <v>3235</v>
      </c>
      <c r="E428" s="1" t="s">
        <v>3236</v>
      </c>
      <c r="F428">
        <v>35</v>
      </c>
      <c r="G428" t="s">
        <v>3237</v>
      </c>
      <c r="H428" t="s">
        <v>3238</v>
      </c>
      <c r="I428" t="s">
        <v>2184</v>
      </c>
    </row>
    <row r="429" spans="1:9" hidden="1" x14ac:dyDescent="0.3">
      <c r="A429">
        <v>154830</v>
      </c>
      <c r="B429">
        <v>3</v>
      </c>
      <c r="C429" s="1" t="s">
        <v>3239</v>
      </c>
      <c r="D429" s="1" t="s">
        <v>3235</v>
      </c>
      <c r="E429" s="1" t="s">
        <v>3240</v>
      </c>
      <c r="F429">
        <v>35</v>
      </c>
      <c r="G429" t="s">
        <v>3241</v>
      </c>
      <c r="H429" t="s">
        <v>3242</v>
      </c>
      <c r="I429" t="s">
        <v>2184</v>
      </c>
    </row>
    <row r="430" spans="1:9" hidden="1" x14ac:dyDescent="0.3">
      <c r="A430">
        <v>154836</v>
      </c>
      <c r="B430">
        <v>3</v>
      </c>
      <c r="C430" s="1" t="s">
        <v>3243</v>
      </c>
      <c r="D430" s="1" t="s">
        <v>3235</v>
      </c>
      <c r="E430" s="1" t="s">
        <v>3244</v>
      </c>
      <c r="F430">
        <v>35</v>
      </c>
      <c r="G430" t="s">
        <v>3245</v>
      </c>
      <c r="H430" t="s">
        <v>3246</v>
      </c>
      <c r="I430" t="s">
        <v>2184</v>
      </c>
    </row>
    <row r="431" spans="1:9" hidden="1" x14ac:dyDescent="0.3">
      <c r="A431">
        <v>154837</v>
      </c>
      <c r="B431">
        <v>3</v>
      </c>
      <c r="C431" s="1" t="s">
        <v>3247</v>
      </c>
      <c r="D431" s="1" t="s">
        <v>3235</v>
      </c>
      <c r="E431" s="1" t="s">
        <v>3248</v>
      </c>
      <c r="F431">
        <v>35</v>
      </c>
      <c r="G431" t="s">
        <v>3249</v>
      </c>
      <c r="H431" t="s">
        <v>3250</v>
      </c>
      <c r="I431" t="s">
        <v>2184</v>
      </c>
    </row>
    <row r="432" spans="1:9" hidden="1" x14ac:dyDescent="0.3">
      <c r="A432">
        <v>154838</v>
      </c>
      <c r="B432">
        <v>3</v>
      </c>
      <c r="C432" s="1" t="s">
        <v>3251</v>
      </c>
      <c r="D432" s="1" t="s">
        <v>3235</v>
      </c>
      <c r="E432" s="1" t="s">
        <v>3252</v>
      </c>
      <c r="F432">
        <v>35</v>
      </c>
      <c r="G432" t="s">
        <v>3253</v>
      </c>
      <c r="H432" t="s">
        <v>3254</v>
      </c>
      <c r="I432" t="s">
        <v>2184</v>
      </c>
    </row>
    <row r="433" spans="1:9" hidden="1" x14ac:dyDescent="0.3">
      <c r="A433">
        <v>154841</v>
      </c>
      <c r="B433">
        <v>3</v>
      </c>
      <c r="C433" s="1" t="s">
        <v>3255</v>
      </c>
      <c r="D433" s="1" t="s">
        <v>3235</v>
      </c>
      <c r="E433" s="1" t="s">
        <v>3256</v>
      </c>
      <c r="F433">
        <v>35</v>
      </c>
      <c r="G433" t="s">
        <v>3257</v>
      </c>
      <c r="H433" t="s">
        <v>3258</v>
      </c>
      <c r="I433" t="s">
        <v>2184</v>
      </c>
    </row>
    <row r="434" spans="1:9" hidden="1" x14ac:dyDescent="0.3">
      <c r="A434">
        <v>154846</v>
      </c>
      <c r="B434">
        <v>3</v>
      </c>
      <c r="C434" s="1" t="s">
        <v>3259</v>
      </c>
      <c r="D434" s="1" t="s">
        <v>3235</v>
      </c>
      <c r="E434" s="1" t="s">
        <v>3260</v>
      </c>
      <c r="F434">
        <v>35</v>
      </c>
      <c r="G434" t="s">
        <v>3261</v>
      </c>
      <c r="H434" t="s">
        <v>3262</v>
      </c>
      <c r="I434" t="s">
        <v>2184</v>
      </c>
    </row>
    <row r="435" spans="1:9" hidden="1" x14ac:dyDescent="0.3">
      <c r="A435">
        <v>154850</v>
      </c>
      <c r="B435">
        <v>3</v>
      </c>
      <c r="C435" s="1" t="s">
        <v>3263</v>
      </c>
      <c r="D435" s="1" t="s">
        <v>3264</v>
      </c>
      <c r="E435" s="1" t="s">
        <v>3265</v>
      </c>
      <c r="F435">
        <v>36</v>
      </c>
      <c r="G435" t="s">
        <v>3266</v>
      </c>
      <c r="H435" t="s">
        <v>3266</v>
      </c>
      <c r="I435" t="s">
        <v>2184</v>
      </c>
    </row>
    <row r="436" spans="1:9" hidden="1" x14ac:dyDescent="0.3">
      <c r="A436">
        <v>154851</v>
      </c>
      <c r="B436">
        <v>3</v>
      </c>
      <c r="C436" s="1" t="s">
        <v>3267</v>
      </c>
      <c r="D436" s="1" t="s">
        <v>3264</v>
      </c>
      <c r="E436" s="1" t="s">
        <v>3268</v>
      </c>
      <c r="F436">
        <v>36</v>
      </c>
      <c r="G436" t="s">
        <v>3269</v>
      </c>
      <c r="H436" t="s">
        <v>3270</v>
      </c>
      <c r="I436" t="s">
        <v>2184</v>
      </c>
    </row>
    <row r="437" spans="1:9" hidden="1" x14ac:dyDescent="0.3">
      <c r="A437">
        <v>154852</v>
      </c>
      <c r="B437">
        <v>3</v>
      </c>
      <c r="C437" s="1" t="s">
        <v>3271</v>
      </c>
      <c r="D437" s="1" t="s">
        <v>3264</v>
      </c>
      <c r="E437" s="1" t="s">
        <v>3272</v>
      </c>
      <c r="F437">
        <v>36</v>
      </c>
      <c r="G437" t="s">
        <v>3273</v>
      </c>
      <c r="H437" t="s">
        <v>3274</v>
      </c>
      <c r="I437" t="s">
        <v>2184</v>
      </c>
    </row>
    <row r="438" spans="1:9" hidden="1" x14ac:dyDescent="0.3">
      <c r="A438">
        <v>154853</v>
      </c>
      <c r="B438">
        <v>3</v>
      </c>
      <c r="C438" s="1" t="s">
        <v>3275</v>
      </c>
      <c r="D438" s="1" t="s">
        <v>3264</v>
      </c>
      <c r="E438" s="1" t="s">
        <v>3276</v>
      </c>
      <c r="F438">
        <v>36</v>
      </c>
      <c r="G438" t="s">
        <v>3277</v>
      </c>
      <c r="H438" t="s">
        <v>3278</v>
      </c>
      <c r="I438" t="s">
        <v>2184</v>
      </c>
    </row>
    <row r="439" spans="1:9" hidden="1" x14ac:dyDescent="0.3">
      <c r="A439">
        <v>154856</v>
      </c>
      <c r="B439">
        <v>3</v>
      </c>
      <c r="C439" s="1" t="s">
        <v>3279</v>
      </c>
      <c r="D439" s="1" t="s">
        <v>3264</v>
      </c>
      <c r="E439" s="1" t="s">
        <v>3280</v>
      </c>
      <c r="F439">
        <v>36</v>
      </c>
      <c r="G439" t="s">
        <v>3281</v>
      </c>
      <c r="H439" t="s">
        <v>3282</v>
      </c>
      <c r="I439" t="s">
        <v>2184</v>
      </c>
    </row>
    <row r="440" spans="1:9" hidden="1" x14ac:dyDescent="0.3">
      <c r="A440">
        <v>154857</v>
      </c>
      <c r="B440">
        <v>3</v>
      </c>
      <c r="C440" s="1" t="s">
        <v>3283</v>
      </c>
      <c r="D440" s="1" t="s">
        <v>3264</v>
      </c>
      <c r="E440" s="1" t="s">
        <v>3284</v>
      </c>
      <c r="F440">
        <v>36</v>
      </c>
      <c r="G440" t="s">
        <v>3285</v>
      </c>
      <c r="H440" t="s">
        <v>3286</v>
      </c>
      <c r="I440" t="s">
        <v>2184</v>
      </c>
    </row>
    <row r="441" spans="1:9" hidden="1" x14ac:dyDescent="0.3">
      <c r="A441">
        <v>154861</v>
      </c>
      <c r="B441">
        <v>3</v>
      </c>
      <c r="C441" s="1" t="s">
        <v>3287</v>
      </c>
      <c r="D441" s="1" t="s">
        <v>3288</v>
      </c>
      <c r="E441" s="1" t="s">
        <v>3289</v>
      </c>
      <c r="F441">
        <v>37</v>
      </c>
      <c r="G441" t="s">
        <v>3290</v>
      </c>
      <c r="H441" t="s">
        <v>3291</v>
      </c>
      <c r="I441" t="s">
        <v>2184</v>
      </c>
    </row>
    <row r="442" spans="1:9" hidden="1" x14ac:dyDescent="0.3">
      <c r="A442">
        <v>154868</v>
      </c>
      <c r="B442">
        <v>3</v>
      </c>
      <c r="C442" s="1" t="s">
        <v>3292</v>
      </c>
      <c r="D442" s="1" t="s">
        <v>3288</v>
      </c>
      <c r="E442" s="1" t="s">
        <v>3293</v>
      </c>
      <c r="F442">
        <v>37</v>
      </c>
      <c r="G442" t="s">
        <v>3294</v>
      </c>
      <c r="H442" t="s">
        <v>3295</v>
      </c>
      <c r="I442" t="s">
        <v>2184</v>
      </c>
    </row>
    <row r="443" spans="1:9" hidden="1" x14ac:dyDescent="0.3">
      <c r="A443">
        <v>154892</v>
      </c>
      <c r="B443">
        <v>3</v>
      </c>
      <c r="C443" s="1" t="s">
        <v>3296</v>
      </c>
      <c r="D443" s="1" t="s">
        <v>3288</v>
      </c>
      <c r="E443" s="1" t="s">
        <v>3297</v>
      </c>
      <c r="F443">
        <v>37</v>
      </c>
      <c r="G443" t="s">
        <v>3298</v>
      </c>
      <c r="H443" t="s">
        <v>3298</v>
      </c>
      <c r="I443" t="s">
        <v>2184</v>
      </c>
    </row>
    <row r="444" spans="1:9" hidden="1" x14ac:dyDescent="0.3">
      <c r="A444">
        <v>154896</v>
      </c>
      <c r="B444">
        <v>3</v>
      </c>
      <c r="C444" s="1" t="s">
        <v>3299</v>
      </c>
      <c r="D444" s="1" t="s">
        <v>3288</v>
      </c>
      <c r="E444" s="1" t="s">
        <v>3300</v>
      </c>
      <c r="F444">
        <v>37</v>
      </c>
      <c r="G444" t="s">
        <v>3301</v>
      </c>
      <c r="H444" t="s">
        <v>3301</v>
      </c>
      <c r="I444" t="s">
        <v>2184</v>
      </c>
    </row>
    <row r="445" spans="1:9" hidden="1" x14ac:dyDescent="0.3">
      <c r="A445">
        <v>154897</v>
      </c>
      <c r="B445">
        <v>3</v>
      </c>
      <c r="C445" s="1" t="s">
        <v>3302</v>
      </c>
      <c r="D445" s="1" t="s">
        <v>3288</v>
      </c>
      <c r="E445" s="1" t="s">
        <v>3303</v>
      </c>
      <c r="F445">
        <v>37</v>
      </c>
      <c r="G445" t="s">
        <v>3304</v>
      </c>
      <c r="H445" t="s">
        <v>3305</v>
      </c>
      <c r="I445" t="s">
        <v>2184</v>
      </c>
    </row>
    <row r="446" spans="1:9" hidden="1" x14ac:dyDescent="0.3">
      <c r="A446">
        <v>154901</v>
      </c>
      <c r="B446">
        <v>3</v>
      </c>
      <c r="C446" s="1" t="s">
        <v>3306</v>
      </c>
      <c r="D446" s="1" t="s">
        <v>3288</v>
      </c>
      <c r="E446" s="1" t="s">
        <v>3307</v>
      </c>
      <c r="F446">
        <v>37</v>
      </c>
      <c r="G446" t="s">
        <v>3308</v>
      </c>
      <c r="H446" t="s">
        <v>3308</v>
      </c>
      <c r="I446" t="s">
        <v>2184</v>
      </c>
    </row>
    <row r="447" spans="1:9" hidden="1" x14ac:dyDescent="0.3">
      <c r="A447">
        <v>154904</v>
      </c>
      <c r="B447">
        <v>3</v>
      </c>
      <c r="C447" s="1" t="s">
        <v>3309</v>
      </c>
      <c r="D447" s="1" t="s">
        <v>3288</v>
      </c>
      <c r="E447" s="1" t="s">
        <v>3310</v>
      </c>
      <c r="F447">
        <v>37</v>
      </c>
      <c r="G447" t="s">
        <v>3311</v>
      </c>
      <c r="H447" t="s">
        <v>3312</v>
      </c>
      <c r="I447" t="s">
        <v>2184</v>
      </c>
    </row>
    <row r="448" spans="1:9" hidden="1" x14ac:dyDescent="0.3">
      <c r="A448">
        <v>154908</v>
      </c>
      <c r="B448">
        <v>3</v>
      </c>
      <c r="C448" s="1" t="s">
        <v>3313</v>
      </c>
      <c r="D448" s="1" t="s">
        <v>3314</v>
      </c>
      <c r="E448" s="1" t="s">
        <v>3315</v>
      </c>
      <c r="F448">
        <v>38</v>
      </c>
      <c r="G448" t="s">
        <v>3316</v>
      </c>
      <c r="H448" t="s">
        <v>3316</v>
      </c>
      <c r="I448" t="s">
        <v>2184</v>
      </c>
    </row>
    <row r="449" spans="1:9" hidden="1" x14ac:dyDescent="0.3">
      <c r="A449">
        <v>154913</v>
      </c>
      <c r="B449">
        <v>3</v>
      </c>
      <c r="C449" s="1" t="s">
        <v>3317</v>
      </c>
      <c r="D449" s="1" t="s">
        <v>3314</v>
      </c>
      <c r="E449" s="1" t="s">
        <v>3318</v>
      </c>
      <c r="F449">
        <v>38</v>
      </c>
      <c r="G449" t="s">
        <v>3319</v>
      </c>
      <c r="H449" t="s">
        <v>3320</v>
      </c>
      <c r="I449" t="s">
        <v>2184</v>
      </c>
    </row>
    <row r="450" spans="1:9" hidden="1" x14ac:dyDescent="0.3">
      <c r="A450">
        <v>154916</v>
      </c>
      <c r="B450">
        <v>3</v>
      </c>
      <c r="C450" s="1" t="s">
        <v>3321</v>
      </c>
      <c r="D450" s="1" t="s">
        <v>3314</v>
      </c>
      <c r="E450" s="1" t="s">
        <v>3322</v>
      </c>
      <c r="F450">
        <v>38</v>
      </c>
      <c r="G450" t="s">
        <v>3323</v>
      </c>
      <c r="H450" t="s">
        <v>3323</v>
      </c>
      <c r="I450" t="s">
        <v>2184</v>
      </c>
    </row>
    <row r="451" spans="1:9" hidden="1" x14ac:dyDescent="0.3">
      <c r="A451">
        <v>154917</v>
      </c>
      <c r="B451">
        <v>3</v>
      </c>
      <c r="C451" s="1" t="s">
        <v>3324</v>
      </c>
      <c r="D451" s="1" t="s">
        <v>3314</v>
      </c>
      <c r="E451" s="1" t="s">
        <v>3325</v>
      </c>
      <c r="F451">
        <v>38</v>
      </c>
      <c r="G451" t="s">
        <v>3326</v>
      </c>
      <c r="H451" t="s">
        <v>3327</v>
      </c>
      <c r="I451" t="s">
        <v>2184</v>
      </c>
    </row>
    <row r="452" spans="1:9" hidden="1" x14ac:dyDescent="0.3">
      <c r="A452">
        <v>154918</v>
      </c>
      <c r="B452">
        <v>3</v>
      </c>
      <c r="C452" s="1" t="s">
        <v>3328</v>
      </c>
      <c r="D452" s="1" t="s">
        <v>3314</v>
      </c>
      <c r="E452" s="1" t="s">
        <v>3329</v>
      </c>
      <c r="F452">
        <v>38</v>
      </c>
      <c r="G452" t="s">
        <v>3330</v>
      </c>
      <c r="H452" t="s">
        <v>3330</v>
      </c>
      <c r="I452" t="s">
        <v>2184</v>
      </c>
    </row>
    <row r="453" spans="1:9" hidden="1" x14ac:dyDescent="0.3">
      <c r="A453">
        <v>154922</v>
      </c>
      <c r="B453">
        <v>3</v>
      </c>
      <c r="C453" s="1" t="s">
        <v>3331</v>
      </c>
      <c r="D453" s="1" t="s">
        <v>3314</v>
      </c>
      <c r="E453" s="1" t="s">
        <v>3332</v>
      </c>
      <c r="F453">
        <v>38</v>
      </c>
      <c r="G453" t="s">
        <v>3333</v>
      </c>
      <c r="H453" t="s">
        <v>3334</v>
      </c>
      <c r="I453" t="s">
        <v>2184</v>
      </c>
    </row>
    <row r="454" spans="1:9" hidden="1" x14ac:dyDescent="0.3">
      <c r="A454">
        <v>154927</v>
      </c>
      <c r="B454">
        <v>3</v>
      </c>
      <c r="C454" s="1" t="s">
        <v>3335</v>
      </c>
      <c r="D454" s="1" t="s">
        <v>3314</v>
      </c>
      <c r="E454" s="1" t="s">
        <v>3336</v>
      </c>
      <c r="F454">
        <v>38</v>
      </c>
      <c r="G454" t="s">
        <v>3337</v>
      </c>
      <c r="H454" t="s">
        <v>3338</v>
      </c>
      <c r="I454" t="s">
        <v>2184</v>
      </c>
    </row>
    <row r="455" spans="1:9" hidden="1" x14ac:dyDescent="0.3">
      <c r="A455">
        <v>154928</v>
      </c>
      <c r="B455">
        <v>3</v>
      </c>
      <c r="C455" s="1" t="s">
        <v>3339</v>
      </c>
      <c r="D455" s="1" t="s">
        <v>3314</v>
      </c>
      <c r="E455" s="1" t="s">
        <v>3340</v>
      </c>
      <c r="F455">
        <v>38</v>
      </c>
      <c r="G455" t="s">
        <v>3341</v>
      </c>
      <c r="H455" t="s">
        <v>3342</v>
      </c>
      <c r="I455" t="s">
        <v>2184</v>
      </c>
    </row>
    <row r="456" spans="1:9" hidden="1" x14ac:dyDescent="0.3">
      <c r="A456">
        <v>154934</v>
      </c>
      <c r="B456">
        <v>3</v>
      </c>
      <c r="C456" s="1" t="s">
        <v>3343</v>
      </c>
      <c r="D456" s="1" t="s">
        <v>3314</v>
      </c>
      <c r="E456" s="1" t="s">
        <v>3344</v>
      </c>
      <c r="F456">
        <v>38</v>
      </c>
      <c r="G456" t="s">
        <v>3345</v>
      </c>
      <c r="H456" t="s">
        <v>3346</v>
      </c>
      <c r="I456" t="s">
        <v>2184</v>
      </c>
    </row>
    <row r="457" spans="1:9" hidden="1" x14ac:dyDescent="0.3">
      <c r="A457">
        <v>154940</v>
      </c>
      <c r="B457">
        <v>3</v>
      </c>
      <c r="C457" s="1" t="s">
        <v>3347</v>
      </c>
      <c r="D457" s="1" t="s">
        <v>3314</v>
      </c>
      <c r="E457" s="1" t="s">
        <v>3348</v>
      </c>
      <c r="F457">
        <v>38</v>
      </c>
      <c r="G457" t="s">
        <v>3349</v>
      </c>
      <c r="H457" t="s">
        <v>3350</v>
      </c>
      <c r="I457" t="s">
        <v>2184</v>
      </c>
    </row>
    <row r="458" spans="1:9" hidden="1" x14ac:dyDescent="0.3">
      <c r="A458">
        <v>154943</v>
      </c>
      <c r="B458">
        <v>3</v>
      </c>
      <c r="C458" s="1" t="s">
        <v>3351</v>
      </c>
      <c r="D458" s="1" t="s">
        <v>3314</v>
      </c>
      <c r="E458" s="1" t="s">
        <v>3352</v>
      </c>
      <c r="F458">
        <v>38</v>
      </c>
      <c r="G458" t="s">
        <v>3353</v>
      </c>
      <c r="H458" t="s">
        <v>3354</v>
      </c>
      <c r="I458" t="s">
        <v>2184</v>
      </c>
    </row>
    <row r="459" spans="1:9" hidden="1" x14ac:dyDescent="0.3">
      <c r="A459">
        <v>154951</v>
      </c>
      <c r="B459">
        <v>3</v>
      </c>
      <c r="C459" s="1" t="s">
        <v>3355</v>
      </c>
      <c r="D459" s="1" t="s">
        <v>3314</v>
      </c>
      <c r="E459" s="1" t="s">
        <v>3356</v>
      </c>
      <c r="F459">
        <v>38</v>
      </c>
      <c r="G459" t="s">
        <v>3357</v>
      </c>
      <c r="H459" t="s">
        <v>3358</v>
      </c>
      <c r="I459" t="s">
        <v>2184</v>
      </c>
    </row>
    <row r="460" spans="1:9" hidden="1" x14ac:dyDescent="0.3">
      <c r="A460">
        <v>154955</v>
      </c>
      <c r="B460">
        <v>3</v>
      </c>
      <c r="C460" s="1" t="s">
        <v>3359</v>
      </c>
      <c r="D460" s="1" t="s">
        <v>3314</v>
      </c>
      <c r="E460" s="1" t="s">
        <v>3360</v>
      </c>
      <c r="F460">
        <v>38</v>
      </c>
      <c r="G460" t="s">
        <v>3361</v>
      </c>
      <c r="H460" t="s">
        <v>3362</v>
      </c>
      <c r="I460" t="s">
        <v>2184</v>
      </c>
    </row>
    <row r="461" spans="1:9" hidden="1" x14ac:dyDescent="0.3">
      <c r="A461">
        <v>154956</v>
      </c>
      <c r="B461">
        <v>3</v>
      </c>
      <c r="C461" s="1" t="s">
        <v>3363</v>
      </c>
      <c r="D461" s="1" t="s">
        <v>3314</v>
      </c>
      <c r="E461" s="1" t="s">
        <v>3364</v>
      </c>
      <c r="F461">
        <v>38</v>
      </c>
      <c r="G461" t="s">
        <v>3365</v>
      </c>
      <c r="H461" t="s">
        <v>3366</v>
      </c>
      <c r="I461" t="s">
        <v>2184</v>
      </c>
    </row>
    <row r="462" spans="1:9" hidden="1" x14ac:dyDescent="0.3">
      <c r="A462">
        <v>154957</v>
      </c>
      <c r="B462">
        <v>3</v>
      </c>
      <c r="C462" s="1" t="s">
        <v>3367</v>
      </c>
      <c r="D462" s="1" t="s">
        <v>3314</v>
      </c>
      <c r="E462" s="1" t="s">
        <v>3368</v>
      </c>
      <c r="F462">
        <v>38</v>
      </c>
      <c r="G462" t="s">
        <v>3369</v>
      </c>
      <c r="H462" t="s">
        <v>3370</v>
      </c>
      <c r="I462" t="s">
        <v>2184</v>
      </c>
    </row>
    <row r="463" spans="1:9" hidden="1" x14ac:dyDescent="0.3">
      <c r="A463">
        <v>154963</v>
      </c>
      <c r="B463">
        <v>3</v>
      </c>
      <c r="C463" s="1" t="s">
        <v>3371</v>
      </c>
      <c r="D463" s="1" t="s">
        <v>3314</v>
      </c>
      <c r="E463" s="1" t="s">
        <v>3372</v>
      </c>
      <c r="F463">
        <v>38</v>
      </c>
      <c r="G463" t="s">
        <v>3373</v>
      </c>
      <c r="H463" t="s">
        <v>3374</v>
      </c>
      <c r="I463" t="s">
        <v>2184</v>
      </c>
    </row>
    <row r="464" spans="1:9" hidden="1" x14ac:dyDescent="0.3">
      <c r="A464">
        <v>154964</v>
      </c>
      <c r="B464">
        <v>3</v>
      </c>
      <c r="C464" s="1" t="s">
        <v>3375</v>
      </c>
      <c r="D464" s="1" t="s">
        <v>3314</v>
      </c>
      <c r="E464" s="1" t="s">
        <v>3376</v>
      </c>
      <c r="F464">
        <v>38</v>
      </c>
      <c r="G464" t="s">
        <v>3377</v>
      </c>
      <c r="H464" t="s">
        <v>3378</v>
      </c>
      <c r="I464" t="s">
        <v>2184</v>
      </c>
    </row>
    <row r="465" spans="1:9" hidden="1" x14ac:dyDescent="0.3">
      <c r="A465">
        <v>154965</v>
      </c>
      <c r="B465">
        <v>3</v>
      </c>
      <c r="C465" s="1" t="s">
        <v>3379</v>
      </c>
      <c r="D465" s="1" t="s">
        <v>3314</v>
      </c>
      <c r="E465" s="1" t="s">
        <v>3380</v>
      </c>
      <c r="F465">
        <v>38</v>
      </c>
      <c r="G465" t="s">
        <v>3381</v>
      </c>
      <c r="H465" t="s">
        <v>3382</v>
      </c>
      <c r="I465" t="s">
        <v>2184</v>
      </c>
    </row>
    <row r="466" spans="1:9" hidden="1" x14ac:dyDescent="0.3">
      <c r="A466">
        <v>154966</v>
      </c>
      <c r="B466">
        <v>3</v>
      </c>
      <c r="C466" s="1" t="s">
        <v>3383</v>
      </c>
      <c r="D466" s="1" t="s">
        <v>3314</v>
      </c>
      <c r="E466" s="1" t="s">
        <v>3384</v>
      </c>
      <c r="F466">
        <v>38</v>
      </c>
      <c r="G466" t="s">
        <v>3385</v>
      </c>
      <c r="H466" t="s">
        <v>3386</v>
      </c>
      <c r="I466" t="s">
        <v>2184</v>
      </c>
    </row>
    <row r="467" spans="1:9" hidden="1" x14ac:dyDescent="0.3">
      <c r="A467">
        <v>154967</v>
      </c>
      <c r="B467">
        <v>3</v>
      </c>
      <c r="C467" s="1" t="s">
        <v>3387</v>
      </c>
      <c r="D467" s="1" t="s">
        <v>3314</v>
      </c>
      <c r="E467" s="1" t="s">
        <v>3388</v>
      </c>
      <c r="F467">
        <v>38</v>
      </c>
      <c r="G467" t="s">
        <v>3389</v>
      </c>
      <c r="H467" t="s">
        <v>3390</v>
      </c>
      <c r="I467" t="s">
        <v>2184</v>
      </c>
    </row>
    <row r="468" spans="1:9" hidden="1" x14ac:dyDescent="0.3">
      <c r="A468">
        <v>154968</v>
      </c>
      <c r="B468">
        <v>3</v>
      </c>
      <c r="C468" s="1" t="s">
        <v>3391</v>
      </c>
      <c r="D468" s="1" t="s">
        <v>3314</v>
      </c>
      <c r="E468" s="1" t="s">
        <v>3392</v>
      </c>
      <c r="F468">
        <v>38</v>
      </c>
      <c r="G468" t="s">
        <v>3393</v>
      </c>
      <c r="H468" t="s">
        <v>3394</v>
      </c>
      <c r="I468" t="s">
        <v>2184</v>
      </c>
    </row>
    <row r="469" spans="1:9" hidden="1" x14ac:dyDescent="0.3">
      <c r="A469">
        <v>154969</v>
      </c>
      <c r="B469">
        <v>3</v>
      </c>
      <c r="C469" s="1" t="s">
        <v>3395</v>
      </c>
      <c r="D469" s="1" t="s">
        <v>3314</v>
      </c>
      <c r="E469" s="1" t="s">
        <v>3396</v>
      </c>
      <c r="F469">
        <v>38</v>
      </c>
      <c r="G469" t="s">
        <v>3397</v>
      </c>
      <c r="H469" t="s">
        <v>3398</v>
      </c>
      <c r="I469" t="s">
        <v>2184</v>
      </c>
    </row>
    <row r="470" spans="1:9" hidden="1" x14ac:dyDescent="0.3">
      <c r="A470">
        <v>154970</v>
      </c>
      <c r="B470">
        <v>3</v>
      </c>
      <c r="C470" s="1" t="s">
        <v>3399</v>
      </c>
      <c r="D470" s="1" t="s">
        <v>3314</v>
      </c>
      <c r="E470" s="1" t="s">
        <v>3400</v>
      </c>
      <c r="F470">
        <v>38</v>
      </c>
      <c r="G470" t="s">
        <v>3401</v>
      </c>
      <c r="H470" t="s">
        <v>3401</v>
      </c>
      <c r="I470" t="s">
        <v>2184</v>
      </c>
    </row>
    <row r="471" spans="1:9" hidden="1" x14ac:dyDescent="0.3">
      <c r="A471">
        <v>154977</v>
      </c>
      <c r="B471">
        <v>3</v>
      </c>
      <c r="C471" s="1" t="s">
        <v>3402</v>
      </c>
      <c r="D471" s="1" t="s">
        <v>3314</v>
      </c>
      <c r="E471" s="1" t="s">
        <v>3403</v>
      </c>
      <c r="F471">
        <v>38</v>
      </c>
      <c r="G471" t="s">
        <v>3404</v>
      </c>
      <c r="H471" t="s">
        <v>3405</v>
      </c>
      <c r="I471" t="s">
        <v>2184</v>
      </c>
    </row>
    <row r="472" spans="1:9" hidden="1" x14ac:dyDescent="0.3">
      <c r="A472">
        <v>154988</v>
      </c>
      <c r="B472">
        <v>3</v>
      </c>
      <c r="C472" s="1" t="s">
        <v>3406</v>
      </c>
      <c r="D472" s="1" t="s">
        <v>3314</v>
      </c>
      <c r="E472" s="1" t="s">
        <v>3407</v>
      </c>
      <c r="F472">
        <v>38</v>
      </c>
      <c r="G472" t="s">
        <v>3408</v>
      </c>
      <c r="H472" t="s">
        <v>3409</v>
      </c>
      <c r="I472" t="s">
        <v>2184</v>
      </c>
    </row>
    <row r="473" spans="1:9" hidden="1" x14ac:dyDescent="0.3">
      <c r="A473">
        <v>155002</v>
      </c>
      <c r="B473">
        <v>3</v>
      </c>
      <c r="C473" s="1" t="s">
        <v>3410</v>
      </c>
      <c r="D473" s="1" t="s">
        <v>3411</v>
      </c>
      <c r="F473">
        <v>39</v>
      </c>
      <c r="G473" t="s">
        <v>3412</v>
      </c>
    </row>
    <row r="474" spans="1:9" hidden="1" x14ac:dyDescent="0.3">
      <c r="A474">
        <v>155003</v>
      </c>
      <c r="B474">
        <v>3</v>
      </c>
      <c r="C474" s="1" t="s">
        <v>3413</v>
      </c>
      <c r="D474" s="1" t="s">
        <v>3411</v>
      </c>
      <c r="E474" s="1" t="s">
        <v>3414</v>
      </c>
      <c r="F474">
        <v>39</v>
      </c>
      <c r="G474" t="s">
        <v>3415</v>
      </c>
      <c r="H474" t="s">
        <v>3415</v>
      </c>
      <c r="I474" t="s">
        <v>2184</v>
      </c>
    </row>
    <row r="475" spans="1:9" hidden="1" x14ac:dyDescent="0.3">
      <c r="A475">
        <v>155008</v>
      </c>
      <c r="B475">
        <v>3</v>
      </c>
      <c r="C475" s="1" t="s">
        <v>3416</v>
      </c>
      <c r="D475" s="1" t="s">
        <v>3411</v>
      </c>
      <c r="E475" s="1" t="s">
        <v>3417</v>
      </c>
      <c r="F475">
        <v>39</v>
      </c>
      <c r="G475" t="s">
        <v>3418</v>
      </c>
      <c r="H475" t="s">
        <v>3418</v>
      </c>
      <c r="I475" t="s">
        <v>2184</v>
      </c>
    </row>
    <row r="476" spans="1:9" hidden="1" x14ac:dyDescent="0.3">
      <c r="A476">
        <v>155013</v>
      </c>
      <c r="B476">
        <v>3</v>
      </c>
      <c r="C476" s="1" t="s">
        <v>3419</v>
      </c>
      <c r="D476" s="1" t="s">
        <v>3411</v>
      </c>
      <c r="E476" s="1" t="s">
        <v>3420</v>
      </c>
      <c r="F476">
        <v>39</v>
      </c>
      <c r="G476" t="s">
        <v>3421</v>
      </c>
      <c r="H476" t="s">
        <v>3421</v>
      </c>
      <c r="I476" t="s">
        <v>2184</v>
      </c>
    </row>
    <row r="477" spans="1:9" hidden="1" x14ac:dyDescent="0.3">
      <c r="A477">
        <v>155020</v>
      </c>
      <c r="B477">
        <v>3</v>
      </c>
      <c r="C477" s="1" t="s">
        <v>3422</v>
      </c>
      <c r="D477" s="1" t="s">
        <v>3411</v>
      </c>
      <c r="E477" s="1" t="s">
        <v>3423</v>
      </c>
      <c r="F477">
        <v>39</v>
      </c>
      <c r="G477" t="s">
        <v>3424</v>
      </c>
      <c r="H477" t="s">
        <v>3424</v>
      </c>
      <c r="I477" t="s">
        <v>2184</v>
      </c>
    </row>
    <row r="478" spans="1:9" hidden="1" x14ac:dyDescent="0.3">
      <c r="A478">
        <v>155032</v>
      </c>
      <c r="B478">
        <v>3</v>
      </c>
      <c r="C478" s="1" t="s">
        <v>3425</v>
      </c>
      <c r="D478" s="1" t="s">
        <v>3411</v>
      </c>
      <c r="E478" s="1" t="s">
        <v>3426</v>
      </c>
      <c r="F478">
        <v>39</v>
      </c>
      <c r="G478" t="s">
        <v>3427</v>
      </c>
      <c r="H478" t="s">
        <v>3428</v>
      </c>
      <c r="I478" t="s">
        <v>2184</v>
      </c>
    </row>
    <row r="479" spans="1:9" hidden="1" x14ac:dyDescent="0.3">
      <c r="A479">
        <v>155043</v>
      </c>
      <c r="B479">
        <v>3</v>
      </c>
      <c r="C479" s="1" t="s">
        <v>3429</v>
      </c>
      <c r="D479" s="1" t="s">
        <v>3411</v>
      </c>
      <c r="E479" s="1" t="s">
        <v>3430</v>
      </c>
      <c r="F479">
        <v>39</v>
      </c>
      <c r="G479" t="s">
        <v>3431</v>
      </c>
      <c r="H479" t="s">
        <v>3432</v>
      </c>
      <c r="I479" t="s">
        <v>2184</v>
      </c>
    </row>
    <row r="480" spans="1:9" hidden="1" x14ac:dyDescent="0.3">
      <c r="A480">
        <v>155046</v>
      </c>
      <c r="B480">
        <v>3</v>
      </c>
      <c r="C480" s="1" t="s">
        <v>3433</v>
      </c>
      <c r="D480" s="1" t="s">
        <v>3411</v>
      </c>
      <c r="E480" s="1" t="s">
        <v>3434</v>
      </c>
      <c r="F480">
        <v>39</v>
      </c>
      <c r="G480" t="s">
        <v>3435</v>
      </c>
      <c r="H480" t="s">
        <v>3435</v>
      </c>
      <c r="I480" t="s">
        <v>2184</v>
      </c>
    </row>
    <row r="481" spans="1:9" hidden="1" x14ac:dyDescent="0.3">
      <c r="A481">
        <v>155056</v>
      </c>
      <c r="B481">
        <v>3</v>
      </c>
      <c r="C481" s="1" t="s">
        <v>3436</v>
      </c>
      <c r="D481" s="1" t="s">
        <v>3411</v>
      </c>
      <c r="E481" s="1" t="s">
        <v>3437</v>
      </c>
      <c r="F481">
        <v>39</v>
      </c>
      <c r="G481" t="s">
        <v>3438</v>
      </c>
      <c r="H481" t="s">
        <v>3439</v>
      </c>
      <c r="I481" t="s">
        <v>2184</v>
      </c>
    </row>
    <row r="482" spans="1:9" hidden="1" x14ac:dyDescent="0.3">
      <c r="A482">
        <v>155059</v>
      </c>
      <c r="B482">
        <v>3</v>
      </c>
      <c r="C482" s="1" t="s">
        <v>3440</v>
      </c>
      <c r="D482" s="1" t="s">
        <v>3411</v>
      </c>
      <c r="E482" s="1" t="s">
        <v>3441</v>
      </c>
      <c r="F482">
        <v>39</v>
      </c>
      <c r="G482" t="s">
        <v>3442</v>
      </c>
      <c r="H482" t="s">
        <v>3442</v>
      </c>
      <c r="I482" t="s">
        <v>2184</v>
      </c>
    </row>
    <row r="483" spans="1:9" hidden="1" x14ac:dyDescent="0.3">
      <c r="A483">
        <v>155065</v>
      </c>
      <c r="B483">
        <v>3</v>
      </c>
      <c r="C483" s="1" t="s">
        <v>3443</v>
      </c>
      <c r="D483" s="1" t="s">
        <v>3411</v>
      </c>
      <c r="E483" s="1" t="s">
        <v>3444</v>
      </c>
      <c r="F483">
        <v>39</v>
      </c>
      <c r="G483" t="s">
        <v>3445</v>
      </c>
      <c r="H483" t="s">
        <v>3445</v>
      </c>
      <c r="I483" t="s">
        <v>2184</v>
      </c>
    </row>
    <row r="484" spans="1:9" hidden="1" x14ac:dyDescent="0.3">
      <c r="A484">
        <v>155066</v>
      </c>
      <c r="B484">
        <v>3</v>
      </c>
      <c r="C484" s="1" t="s">
        <v>3446</v>
      </c>
      <c r="D484" s="1" t="s">
        <v>3411</v>
      </c>
      <c r="E484" s="1" t="s">
        <v>3447</v>
      </c>
      <c r="F484">
        <v>39</v>
      </c>
      <c r="G484" t="s">
        <v>3448</v>
      </c>
      <c r="H484" t="s">
        <v>3449</v>
      </c>
      <c r="I484" t="s">
        <v>2184</v>
      </c>
    </row>
    <row r="485" spans="1:9" hidden="1" x14ac:dyDescent="0.3">
      <c r="A485">
        <v>155069</v>
      </c>
      <c r="B485">
        <v>3</v>
      </c>
      <c r="C485" s="1" t="s">
        <v>3450</v>
      </c>
      <c r="D485" s="1" t="s">
        <v>3411</v>
      </c>
      <c r="E485" s="1" t="s">
        <v>3451</v>
      </c>
      <c r="F485">
        <v>39</v>
      </c>
      <c r="G485" t="s">
        <v>3452</v>
      </c>
      <c r="H485" t="s">
        <v>3453</v>
      </c>
      <c r="I485" t="s">
        <v>2184</v>
      </c>
    </row>
    <row r="486" spans="1:9" hidden="1" x14ac:dyDescent="0.3">
      <c r="A486">
        <v>155078</v>
      </c>
      <c r="B486">
        <v>3</v>
      </c>
      <c r="C486" s="1" t="s">
        <v>3454</v>
      </c>
      <c r="D486" s="1" t="s">
        <v>3411</v>
      </c>
      <c r="E486" s="1" t="s">
        <v>3455</v>
      </c>
      <c r="F486">
        <v>39</v>
      </c>
      <c r="G486" t="s">
        <v>3456</v>
      </c>
      <c r="H486" t="s">
        <v>3457</v>
      </c>
      <c r="I486" t="s">
        <v>2184</v>
      </c>
    </row>
    <row r="487" spans="1:9" hidden="1" x14ac:dyDescent="0.3">
      <c r="A487">
        <v>155081</v>
      </c>
      <c r="B487">
        <v>3</v>
      </c>
      <c r="C487" s="1" t="s">
        <v>3458</v>
      </c>
      <c r="D487" s="1" t="s">
        <v>3411</v>
      </c>
      <c r="E487" s="1" t="s">
        <v>3459</v>
      </c>
      <c r="F487">
        <v>39</v>
      </c>
      <c r="G487" t="s">
        <v>3460</v>
      </c>
      <c r="H487" t="s">
        <v>3461</v>
      </c>
      <c r="I487" t="s">
        <v>2184</v>
      </c>
    </row>
    <row r="488" spans="1:9" hidden="1" x14ac:dyDescent="0.3">
      <c r="A488">
        <v>155082</v>
      </c>
      <c r="B488">
        <v>3</v>
      </c>
      <c r="C488" s="1" t="s">
        <v>3462</v>
      </c>
      <c r="D488" s="1" t="s">
        <v>3411</v>
      </c>
      <c r="F488">
        <v>39</v>
      </c>
      <c r="G488" t="s">
        <v>3463</v>
      </c>
    </row>
    <row r="489" spans="1:9" hidden="1" x14ac:dyDescent="0.3">
      <c r="A489">
        <v>155083</v>
      </c>
      <c r="B489">
        <v>3</v>
      </c>
      <c r="C489" s="1" t="s">
        <v>3464</v>
      </c>
      <c r="D489" s="1" t="s">
        <v>3411</v>
      </c>
      <c r="E489" s="1" t="s">
        <v>3465</v>
      </c>
      <c r="F489">
        <v>39</v>
      </c>
      <c r="G489" t="s">
        <v>3466</v>
      </c>
      <c r="H489" t="s">
        <v>3466</v>
      </c>
      <c r="I489" t="s">
        <v>2184</v>
      </c>
    </row>
    <row r="490" spans="1:9" hidden="1" x14ac:dyDescent="0.3">
      <c r="A490">
        <v>155088</v>
      </c>
      <c r="B490">
        <v>3</v>
      </c>
      <c r="C490" s="1" t="s">
        <v>3467</v>
      </c>
      <c r="D490" s="1" t="s">
        <v>3411</v>
      </c>
      <c r="E490" s="1" t="s">
        <v>3468</v>
      </c>
      <c r="F490">
        <v>39</v>
      </c>
      <c r="G490" t="s">
        <v>3469</v>
      </c>
      <c r="H490" t="s">
        <v>3470</v>
      </c>
      <c r="I490" t="s">
        <v>2184</v>
      </c>
    </row>
    <row r="491" spans="1:9" hidden="1" x14ac:dyDescent="0.3">
      <c r="A491">
        <v>155092</v>
      </c>
      <c r="B491">
        <v>3</v>
      </c>
      <c r="C491" s="1" t="s">
        <v>3471</v>
      </c>
      <c r="D491" s="1" t="s">
        <v>3411</v>
      </c>
      <c r="E491" s="1" t="s">
        <v>3472</v>
      </c>
      <c r="F491">
        <v>39</v>
      </c>
      <c r="G491" t="s">
        <v>3473</v>
      </c>
      <c r="H491" t="s">
        <v>3474</v>
      </c>
      <c r="I491" t="s">
        <v>2184</v>
      </c>
    </row>
    <row r="492" spans="1:9" hidden="1" x14ac:dyDescent="0.3">
      <c r="A492">
        <v>155105</v>
      </c>
      <c r="B492">
        <v>3</v>
      </c>
      <c r="C492" s="1" t="s">
        <v>3475</v>
      </c>
      <c r="D492" s="1" t="s">
        <v>3411</v>
      </c>
      <c r="E492" s="1" t="s">
        <v>3476</v>
      </c>
      <c r="F492">
        <v>39</v>
      </c>
      <c r="G492" t="s">
        <v>3477</v>
      </c>
      <c r="H492" t="s">
        <v>3478</v>
      </c>
      <c r="I492" t="s">
        <v>2184</v>
      </c>
    </row>
    <row r="493" spans="1:9" hidden="1" x14ac:dyDescent="0.3">
      <c r="A493">
        <v>155108</v>
      </c>
      <c r="B493">
        <v>3</v>
      </c>
      <c r="C493" s="1" t="s">
        <v>3479</v>
      </c>
      <c r="D493" s="1" t="s">
        <v>3411</v>
      </c>
      <c r="E493" s="1" t="s">
        <v>3480</v>
      </c>
      <c r="F493">
        <v>39</v>
      </c>
      <c r="G493" t="s">
        <v>3481</v>
      </c>
      <c r="H493" t="s">
        <v>3482</v>
      </c>
      <c r="I493" t="s">
        <v>2184</v>
      </c>
    </row>
    <row r="494" spans="1:9" hidden="1" x14ac:dyDescent="0.3">
      <c r="A494">
        <v>155111</v>
      </c>
      <c r="B494">
        <v>3</v>
      </c>
      <c r="C494" s="1" t="s">
        <v>3483</v>
      </c>
      <c r="D494" s="1" t="s">
        <v>3411</v>
      </c>
      <c r="E494" s="1" t="s">
        <v>3484</v>
      </c>
      <c r="F494">
        <v>39</v>
      </c>
      <c r="G494" t="s">
        <v>3485</v>
      </c>
      <c r="H494" t="s">
        <v>3486</v>
      </c>
      <c r="I494" t="s">
        <v>2184</v>
      </c>
    </row>
    <row r="495" spans="1:9" hidden="1" x14ac:dyDescent="0.3">
      <c r="A495">
        <v>155137</v>
      </c>
      <c r="B495">
        <v>3</v>
      </c>
      <c r="C495" s="1" t="s">
        <v>3487</v>
      </c>
      <c r="D495" s="1" t="s">
        <v>3411</v>
      </c>
      <c r="E495" s="1" t="s">
        <v>3488</v>
      </c>
      <c r="F495">
        <v>39</v>
      </c>
      <c r="G495" t="s">
        <v>3489</v>
      </c>
      <c r="H495" t="s">
        <v>3490</v>
      </c>
      <c r="I495" t="s">
        <v>2184</v>
      </c>
    </row>
    <row r="496" spans="1:9" hidden="1" x14ac:dyDescent="0.3">
      <c r="A496">
        <v>155145</v>
      </c>
      <c r="B496">
        <v>3</v>
      </c>
      <c r="C496" s="1" t="s">
        <v>3491</v>
      </c>
      <c r="D496" s="1" t="s">
        <v>3411</v>
      </c>
      <c r="E496" s="1" t="s">
        <v>3492</v>
      </c>
      <c r="F496">
        <v>39</v>
      </c>
      <c r="G496" t="s">
        <v>3493</v>
      </c>
      <c r="H496" t="s">
        <v>3493</v>
      </c>
      <c r="I496" t="s">
        <v>2184</v>
      </c>
    </row>
    <row r="497" spans="1:11" hidden="1" x14ac:dyDescent="0.3">
      <c r="A497">
        <v>155149</v>
      </c>
      <c r="B497">
        <v>3</v>
      </c>
      <c r="C497" s="1" t="s">
        <v>3494</v>
      </c>
      <c r="D497" s="1" t="s">
        <v>3411</v>
      </c>
      <c r="E497" s="1" t="s">
        <v>3495</v>
      </c>
      <c r="F497">
        <v>39</v>
      </c>
      <c r="G497" t="s">
        <v>3496</v>
      </c>
      <c r="H497" t="s">
        <v>3497</v>
      </c>
      <c r="I497" t="s">
        <v>2184</v>
      </c>
    </row>
    <row r="498" spans="1:11" hidden="1" x14ac:dyDescent="0.3">
      <c r="A498">
        <v>155158</v>
      </c>
      <c r="B498">
        <v>3</v>
      </c>
      <c r="C498" s="1" t="s">
        <v>3498</v>
      </c>
      <c r="D498" s="1" t="s">
        <v>3411</v>
      </c>
      <c r="E498" s="1" t="s">
        <v>3499</v>
      </c>
      <c r="F498">
        <v>39</v>
      </c>
      <c r="G498" t="s">
        <v>3500</v>
      </c>
      <c r="H498" t="s">
        <v>3501</v>
      </c>
      <c r="I498" t="s">
        <v>2184</v>
      </c>
    </row>
    <row r="499" spans="1:11" hidden="1" x14ac:dyDescent="0.3">
      <c r="A499">
        <v>155161</v>
      </c>
      <c r="B499">
        <v>3</v>
      </c>
      <c r="C499" s="1" t="s">
        <v>3502</v>
      </c>
      <c r="D499" s="1" t="s">
        <v>3411</v>
      </c>
      <c r="E499" s="1" t="s">
        <v>3503</v>
      </c>
      <c r="F499">
        <v>39</v>
      </c>
      <c r="G499" t="s">
        <v>3504</v>
      </c>
      <c r="H499" t="s">
        <v>3505</v>
      </c>
      <c r="I499" t="s">
        <v>2184</v>
      </c>
    </row>
    <row r="500" spans="1:11" hidden="1" x14ac:dyDescent="0.3">
      <c r="A500">
        <v>155166</v>
      </c>
      <c r="B500">
        <v>3</v>
      </c>
      <c r="C500" s="1" t="s">
        <v>3506</v>
      </c>
      <c r="D500" s="1" t="s">
        <v>3411</v>
      </c>
      <c r="E500" s="1" t="s">
        <v>3507</v>
      </c>
      <c r="F500">
        <v>39</v>
      </c>
      <c r="G500" t="s">
        <v>3508</v>
      </c>
      <c r="H500" t="s">
        <v>3509</v>
      </c>
      <c r="I500" t="s">
        <v>2184</v>
      </c>
    </row>
    <row r="501" spans="1:11" hidden="1" x14ac:dyDescent="0.3">
      <c r="A501">
        <v>155173</v>
      </c>
      <c r="B501">
        <v>3</v>
      </c>
      <c r="C501" s="1" t="s">
        <v>464</v>
      </c>
      <c r="D501" s="1" t="s">
        <v>465</v>
      </c>
      <c r="E501" s="1" t="s">
        <v>466</v>
      </c>
      <c r="F501">
        <v>40</v>
      </c>
      <c r="G501" t="s">
        <v>467</v>
      </c>
      <c r="H501" t="s">
        <v>467</v>
      </c>
      <c r="I501" t="s">
        <v>448</v>
      </c>
      <c r="K501" t="s">
        <v>2136</v>
      </c>
    </row>
    <row r="502" spans="1:11" hidden="1" x14ac:dyDescent="0.3">
      <c r="A502">
        <v>155180</v>
      </c>
      <c r="B502">
        <v>3</v>
      </c>
      <c r="C502" s="1" t="s">
        <v>3510</v>
      </c>
      <c r="D502" s="1" t="s">
        <v>465</v>
      </c>
      <c r="E502" s="1" t="s">
        <v>3511</v>
      </c>
      <c r="F502">
        <v>40</v>
      </c>
      <c r="G502" t="s">
        <v>3512</v>
      </c>
      <c r="H502" t="s">
        <v>3513</v>
      </c>
      <c r="I502" t="s">
        <v>2184</v>
      </c>
    </row>
    <row r="503" spans="1:11" hidden="1" x14ac:dyDescent="0.3">
      <c r="A503">
        <v>155200</v>
      </c>
      <c r="B503">
        <v>3</v>
      </c>
      <c r="C503" s="1" t="s">
        <v>3514</v>
      </c>
      <c r="D503" s="1" t="s">
        <v>465</v>
      </c>
      <c r="E503" s="1" t="s">
        <v>3515</v>
      </c>
      <c r="F503">
        <v>40</v>
      </c>
      <c r="G503" t="s">
        <v>3516</v>
      </c>
      <c r="H503" t="s">
        <v>3516</v>
      </c>
      <c r="I503" t="s">
        <v>2184</v>
      </c>
    </row>
    <row r="504" spans="1:11" hidden="1" x14ac:dyDescent="0.3">
      <c r="A504">
        <v>155201</v>
      </c>
      <c r="B504">
        <v>3</v>
      </c>
      <c r="C504" s="1" t="s">
        <v>3517</v>
      </c>
      <c r="D504" s="1" t="s">
        <v>465</v>
      </c>
      <c r="E504" s="1" t="s">
        <v>3518</v>
      </c>
      <c r="F504">
        <v>40</v>
      </c>
      <c r="G504" t="s">
        <v>3519</v>
      </c>
      <c r="H504" t="s">
        <v>3520</v>
      </c>
      <c r="I504" t="s">
        <v>2184</v>
      </c>
    </row>
    <row r="505" spans="1:11" hidden="1" x14ac:dyDescent="0.3">
      <c r="A505">
        <v>155202</v>
      </c>
      <c r="B505">
        <v>3</v>
      </c>
      <c r="C505" s="1" t="s">
        <v>3521</v>
      </c>
      <c r="D505" s="1" t="s">
        <v>465</v>
      </c>
      <c r="E505" s="1" t="s">
        <v>3522</v>
      </c>
      <c r="F505">
        <v>40</v>
      </c>
      <c r="G505" t="s">
        <v>3523</v>
      </c>
      <c r="H505" t="s">
        <v>3524</v>
      </c>
      <c r="I505" t="s">
        <v>2184</v>
      </c>
    </row>
    <row r="506" spans="1:11" hidden="1" x14ac:dyDescent="0.3">
      <c r="A506">
        <v>155208</v>
      </c>
      <c r="B506">
        <v>3</v>
      </c>
      <c r="C506" s="1" t="s">
        <v>3525</v>
      </c>
      <c r="D506" s="1" t="s">
        <v>465</v>
      </c>
      <c r="E506" s="1" t="s">
        <v>3526</v>
      </c>
      <c r="F506">
        <v>40</v>
      </c>
      <c r="G506" t="s">
        <v>3527</v>
      </c>
      <c r="H506" t="s">
        <v>3528</v>
      </c>
      <c r="I506" t="s">
        <v>2184</v>
      </c>
    </row>
    <row r="507" spans="1:11" hidden="1" x14ac:dyDescent="0.3">
      <c r="A507">
        <v>155211</v>
      </c>
      <c r="B507">
        <v>3</v>
      </c>
      <c r="C507" s="1" t="s">
        <v>3529</v>
      </c>
      <c r="D507" s="1" t="s">
        <v>465</v>
      </c>
      <c r="E507" s="1" t="s">
        <v>3530</v>
      </c>
      <c r="F507">
        <v>40</v>
      </c>
      <c r="G507" t="s">
        <v>3531</v>
      </c>
      <c r="H507" t="s">
        <v>3532</v>
      </c>
      <c r="I507" t="s">
        <v>2184</v>
      </c>
    </row>
    <row r="508" spans="1:11" hidden="1" x14ac:dyDescent="0.3">
      <c r="A508">
        <v>155212</v>
      </c>
      <c r="B508">
        <v>3</v>
      </c>
      <c r="C508" s="1" t="s">
        <v>3533</v>
      </c>
      <c r="D508" s="1" t="s">
        <v>465</v>
      </c>
      <c r="E508" s="1" t="s">
        <v>3534</v>
      </c>
      <c r="F508">
        <v>40</v>
      </c>
      <c r="G508" t="s">
        <v>3535</v>
      </c>
      <c r="H508" t="s">
        <v>3536</v>
      </c>
      <c r="I508" t="s">
        <v>2184</v>
      </c>
    </row>
    <row r="509" spans="1:11" hidden="1" x14ac:dyDescent="0.3">
      <c r="A509">
        <v>155219</v>
      </c>
      <c r="B509">
        <v>3</v>
      </c>
      <c r="C509" s="1" t="s">
        <v>3537</v>
      </c>
      <c r="D509" s="1" t="s">
        <v>465</v>
      </c>
      <c r="E509" s="1" t="s">
        <v>3538</v>
      </c>
      <c r="F509">
        <v>40</v>
      </c>
      <c r="G509" t="s">
        <v>3539</v>
      </c>
      <c r="H509" t="s">
        <v>3540</v>
      </c>
      <c r="I509" t="s">
        <v>2184</v>
      </c>
    </row>
    <row r="510" spans="1:11" hidden="1" x14ac:dyDescent="0.3">
      <c r="A510">
        <v>155232</v>
      </c>
      <c r="B510">
        <v>3</v>
      </c>
      <c r="C510" s="1" t="s">
        <v>3541</v>
      </c>
      <c r="D510" s="1" t="s">
        <v>465</v>
      </c>
      <c r="E510" s="1" t="s">
        <v>3542</v>
      </c>
      <c r="F510">
        <v>40</v>
      </c>
      <c r="G510" t="s">
        <v>3543</v>
      </c>
      <c r="H510" t="s">
        <v>3543</v>
      </c>
      <c r="I510" t="s">
        <v>2184</v>
      </c>
    </row>
    <row r="511" spans="1:11" hidden="1" x14ac:dyDescent="0.3">
      <c r="A511">
        <v>155246</v>
      </c>
      <c r="B511">
        <v>3</v>
      </c>
      <c r="C511" s="1" t="s">
        <v>3544</v>
      </c>
      <c r="D511" s="1" t="s">
        <v>465</v>
      </c>
      <c r="E511" s="1" t="s">
        <v>3545</v>
      </c>
      <c r="F511">
        <v>40</v>
      </c>
      <c r="G511" t="s">
        <v>3546</v>
      </c>
      <c r="H511" t="s">
        <v>3546</v>
      </c>
      <c r="I511" t="s">
        <v>2184</v>
      </c>
    </row>
    <row r="512" spans="1:11" hidden="1" x14ac:dyDescent="0.3">
      <c r="A512">
        <v>155262</v>
      </c>
      <c r="B512">
        <v>3</v>
      </c>
      <c r="C512" s="1" t="s">
        <v>3547</v>
      </c>
      <c r="D512" s="1" t="s">
        <v>465</v>
      </c>
      <c r="E512" s="1" t="s">
        <v>3548</v>
      </c>
      <c r="F512">
        <v>40</v>
      </c>
      <c r="G512" t="s">
        <v>3549</v>
      </c>
      <c r="H512" t="s">
        <v>3549</v>
      </c>
      <c r="I512" t="s">
        <v>2184</v>
      </c>
    </row>
    <row r="513" spans="1:15" hidden="1" x14ac:dyDescent="0.3">
      <c r="A513">
        <v>155270</v>
      </c>
      <c r="B513">
        <v>3</v>
      </c>
      <c r="C513" s="1" t="s">
        <v>3550</v>
      </c>
      <c r="D513" s="1" t="s">
        <v>465</v>
      </c>
      <c r="E513" s="1" t="s">
        <v>3551</v>
      </c>
      <c r="F513">
        <v>40</v>
      </c>
      <c r="G513" t="s">
        <v>3552</v>
      </c>
      <c r="H513" t="s">
        <v>3552</v>
      </c>
      <c r="I513" t="s">
        <v>2184</v>
      </c>
    </row>
    <row r="514" spans="1:15" hidden="1" x14ac:dyDescent="0.3">
      <c r="A514">
        <v>155274</v>
      </c>
      <c r="B514">
        <v>3</v>
      </c>
      <c r="C514" s="1" t="s">
        <v>3553</v>
      </c>
      <c r="D514" s="1" t="s">
        <v>465</v>
      </c>
      <c r="E514" s="1" t="s">
        <v>3554</v>
      </c>
      <c r="F514">
        <v>40</v>
      </c>
      <c r="G514" t="s">
        <v>3555</v>
      </c>
      <c r="H514" t="s">
        <v>3556</v>
      </c>
      <c r="I514" t="s">
        <v>2184</v>
      </c>
    </row>
    <row r="515" spans="1:15" hidden="1" x14ac:dyDescent="0.3">
      <c r="A515">
        <v>155277</v>
      </c>
      <c r="B515">
        <v>3</v>
      </c>
      <c r="C515" s="1" t="s">
        <v>3557</v>
      </c>
      <c r="D515" s="1" t="s">
        <v>465</v>
      </c>
      <c r="E515" s="1" t="s">
        <v>3558</v>
      </c>
      <c r="F515">
        <v>40</v>
      </c>
      <c r="G515" t="s">
        <v>3559</v>
      </c>
      <c r="H515" t="s">
        <v>3560</v>
      </c>
      <c r="I515" t="s">
        <v>2184</v>
      </c>
    </row>
    <row r="516" spans="1:15" hidden="1" x14ac:dyDescent="0.3">
      <c r="A516">
        <v>155282</v>
      </c>
      <c r="B516">
        <v>3</v>
      </c>
      <c r="C516" s="1" t="s">
        <v>3561</v>
      </c>
      <c r="D516" s="1" t="s">
        <v>465</v>
      </c>
      <c r="E516" s="1" t="s">
        <v>3562</v>
      </c>
      <c r="F516">
        <v>40</v>
      </c>
      <c r="G516" t="s">
        <v>3563</v>
      </c>
      <c r="H516" t="s">
        <v>3564</v>
      </c>
      <c r="I516" t="s">
        <v>2184</v>
      </c>
    </row>
    <row r="517" spans="1:15" hidden="1" x14ac:dyDescent="0.3">
      <c r="A517">
        <v>155291</v>
      </c>
      <c r="B517">
        <v>3</v>
      </c>
      <c r="C517" s="1" t="s">
        <v>3565</v>
      </c>
      <c r="D517" s="1" t="s">
        <v>465</v>
      </c>
      <c r="E517" s="1" t="s">
        <v>3566</v>
      </c>
      <c r="F517">
        <v>40</v>
      </c>
      <c r="G517" t="s">
        <v>3567</v>
      </c>
      <c r="H517" t="s">
        <v>3568</v>
      </c>
      <c r="I517" t="s">
        <v>2184</v>
      </c>
    </row>
    <row r="518" spans="1:15" hidden="1" x14ac:dyDescent="0.3">
      <c r="A518">
        <v>155294</v>
      </c>
      <c r="B518">
        <v>3</v>
      </c>
      <c r="C518" s="1" t="s">
        <v>468</v>
      </c>
      <c r="D518" s="1" t="s">
        <v>469</v>
      </c>
      <c r="E518" s="1" t="s">
        <v>470</v>
      </c>
      <c r="F518">
        <v>41</v>
      </c>
      <c r="G518" t="s">
        <v>471</v>
      </c>
      <c r="H518" t="s">
        <v>472</v>
      </c>
      <c r="I518" t="s">
        <v>448</v>
      </c>
      <c r="K518" t="s">
        <v>2136</v>
      </c>
      <c r="O518" s="1" t="s">
        <v>478</v>
      </c>
    </row>
    <row r="519" spans="1:15" hidden="1" x14ac:dyDescent="0.3">
      <c r="A519">
        <v>155298</v>
      </c>
      <c r="B519">
        <v>3</v>
      </c>
      <c r="C519" s="1" t="s">
        <v>473</v>
      </c>
      <c r="D519" s="1" t="s">
        <v>469</v>
      </c>
      <c r="E519" s="1" t="s">
        <v>474</v>
      </c>
      <c r="F519">
        <v>41</v>
      </c>
      <c r="G519" t="s">
        <v>475</v>
      </c>
      <c r="H519" t="s">
        <v>476</v>
      </c>
      <c r="I519" t="s">
        <v>448</v>
      </c>
      <c r="K519" t="s">
        <v>2136</v>
      </c>
      <c r="O519" s="1" t="s">
        <v>478</v>
      </c>
    </row>
    <row r="520" spans="1:15" x14ac:dyDescent="0.3">
      <c r="A520">
        <v>155303</v>
      </c>
      <c r="B520">
        <v>3</v>
      </c>
      <c r="C520" s="1" t="s">
        <v>477</v>
      </c>
      <c r="D520" s="1" t="s">
        <v>469</v>
      </c>
      <c r="E520" s="1" t="s">
        <v>478</v>
      </c>
      <c r="F520">
        <v>41</v>
      </c>
      <c r="G520" t="s">
        <v>479</v>
      </c>
      <c r="H520" t="s">
        <v>480</v>
      </c>
      <c r="I520" t="s">
        <v>448</v>
      </c>
      <c r="K520" t="s">
        <v>2176</v>
      </c>
      <c r="N520" t="s">
        <v>2177</v>
      </c>
    </row>
    <row r="521" spans="1:15" hidden="1" x14ac:dyDescent="0.3">
      <c r="A521">
        <v>155308</v>
      </c>
      <c r="B521">
        <v>3</v>
      </c>
      <c r="C521" s="1" t="s">
        <v>481</v>
      </c>
      <c r="D521" s="1" t="s">
        <v>469</v>
      </c>
      <c r="E521" s="1" t="s">
        <v>482</v>
      </c>
      <c r="F521">
        <v>41</v>
      </c>
      <c r="G521" t="s">
        <v>483</v>
      </c>
      <c r="H521" t="s">
        <v>484</v>
      </c>
      <c r="I521" t="s">
        <v>448</v>
      </c>
      <c r="K521" t="s">
        <v>2136</v>
      </c>
      <c r="O521" s="1" t="s">
        <v>3569</v>
      </c>
    </row>
    <row r="522" spans="1:15" hidden="1" x14ac:dyDescent="0.3">
      <c r="A522">
        <v>155315</v>
      </c>
      <c r="B522">
        <v>3</v>
      </c>
      <c r="C522" s="1" t="s">
        <v>485</v>
      </c>
      <c r="D522" s="1" t="s">
        <v>469</v>
      </c>
      <c r="E522" s="1" t="s">
        <v>486</v>
      </c>
      <c r="F522">
        <v>41</v>
      </c>
      <c r="G522" t="s">
        <v>487</v>
      </c>
      <c r="H522" t="s">
        <v>488</v>
      </c>
      <c r="I522" t="s">
        <v>448</v>
      </c>
      <c r="K522" t="s">
        <v>2136</v>
      </c>
      <c r="O522" s="1" t="s">
        <v>3569</v>
      </c>
    </row>
    <row r="523" spans="1:15" x14ac:dyDescent="0.3">
      <c r="A523">
        <v>155318</v>
      </c>
      <c r="B523">
        <v>3</v>
      </c>
      <c r="C523" s="1" t="s">
        <v>489</v>
      </c>
      <c r="D523" s="1" t="s">
        <v>469</v>
      </c>
      <c r="E523" s="1" t="s">
        <v>490</v>
      </c>
      <c r="F523">
        <v>41</v>
      </c>
      <c r="G523" t="s">
        <v>491</v>
      </c>
      <c r="H523" t="s">
        <v>492</v>
      </c>
      <c r="I523" t="s">
        <v>448</v>
      </c>
      <c r="K523" t="s">
        <v>2176</v>
      </c>
      <c r="N523" t="s">
        <v>2177</v>
      </c>
    </row>
    <row r="524" spans="1:15" hidden="1" x14ac:dyDescent="0.3">
      <c r="A524">
        <v>155329</v>
      </c>
      <c r="B524">
        <v>3</v>
      </c>
      <c r="C524" s="1" t="s">
        <v>493</v>
      </c>
      <c r="D524" s="1" t="s">
        <v>469</v>
      </c>
      <c r="E524" s="1" t="s">
        <v>494</v>
      </c>
      <c r="F524">
        <v>41</v>
      </c>
      <c r="G524" t="s">
        <v>495</v>
      </c>
      <c r="H524" t="s">
        <v>496</v>
      </c>
      <c r="I524" t="s">
        <v>448</v>
      </c>
      <c r="K524" t="s">
        <v>2136</v>
      </c>
      <c r="O524" s="1"/>
    </row>
    <row r="525" spans="1:15" hidden="1" x14ac:dyDescent="0.3">
      <c r="A525">
        <v>155338</v>
      </c>
      <c r="B525">
        <v>3</v>
      </c>
      <c r="C525" s="1" t="s">
        <v>497</v>
      </c>
      <c r="D525" s="1" t="s">
        <v>469</v>
      </c>
      <c r="E525" s="1" t="s">
        <v>498</v>
      </c>
      <c r="F525">
        <v>41</v>
      </c>
      <c r="G525" t="s">
        <v>499</v>
      </c>
      <c r="H525" t="s">
        <v>500</v>
      </c>
      <c r="I525" t="s">
        <v>448</v>
      </c>
      <c r="K525" t="s">
        <v>2136</v>
      </c>
      <c r="O525" s="1"/>
    </row>
    <row r="526" spans="1:15" x14ac:dyDescent="0.3">
      <c r="A526">
        <v>155339</v>
      </c>
      <c r="B526">
        <v>3</v>
      </c>
      <c r="C526" s="1" t="s">
        <v>501</v>
      </c>
      <c r="D526" s="1" t="s">
        <v>469</v>
      </c>
      <c r="E526" s="1" t="s">
        <v>502</v>
      </c>
      <c r="F526">
        <v>41</v>
      </c>
      <c r="G526" t="s">
        <v>503</v>
      </c>
      <c r="H526" t="s">
        <v>504</v>
      </c>
      <c r="I526" t="s">
        <v>448</v>
      </c>
      <c r="K526" t="s">
        <v>2176</v>
      </c>
      <c r="N526" t="s">
        <v>2177</v>
      </c>
    </row>
    <row r="527" spans="1:15" x14ac:dyDescent="0.3">
      <c r="A527">
        <v>155344</v>
      </c>
      <c r="B527">
        <v>3</v>
      </c>
      <c r="C527" s="1" t="s">
        <v>505</v>
      </c>
      <c r="D527" s="1" t="s">
        <v>469</v>
      </c>
      <c r="E527" s="1" t="s">
        <v>506</v>
      </c>
      <c r="F527">
        <v>41</v>
      </c>
      <c r="G527" t="s">
        <v>507</v>
      </c>
      <c r="H527" t="s">
        <v>508</v>
      </c>
      <c r="I527" t="s">
        <v>448</v>
      </c>
      <c r="K527" t="s">
        <v>2176</v>
      </c>
      <c r="N527" t="s">
        <v>498</v>
      </c>
    </row>
    <row r="528" spans="1:15" hidden="1" x14ac:dyDescent="0.3">
      <c r="A528">
        <v>155347</v>
      </c>
      <c r="B528">
        <v>3</v>
      </c>
      <c r="C528" s="1" t="s">
        <v>3570</v>
      </c>
      <c r="D528" s="1" t="s">
        <v>469</v>
      </c>
      <c r="E528" s="1" t="s">
        <v>3571</v>
      </c>
      <c r="F528">
        <v>41</v>
      </c>
      <c r="G528" t="s">
        <v>3572</v>
      </c>
      <c r="H528" t="s">
        <v>3572</v>
      </c>
      <c r="I528" t="s">
        <v>2184</v>
      </c>
      <c r="J528" t="s">
        <v>2333</v>
      </c>
    </row>
    <row r="529" spans="1:11" hidden="1" x14ac:dyDescent="0.3">
      <c r="A529">
        <v>155351</v>
      </c>
      <c r="B529">
        <v>3</v>
      </c>
      <c r="C529" s="1" t="s">
        <v>3573</v>
      </c>
      <c r="D529" s="1" t="s">
        <v>3574</v>
      </c>
      <c r="E529" s="1" t="s">
        <v>3575</v>
      </c>
      <c r="F529">
        <v>42</v>
      </c>
      <c r="G529" t="s">
        <v>3576</v>
      </c>
      <c r="H529" t="s">
        <v>3577</v>
      </c>
      <c r="I529" t="s">
        <v>2184</v>
      </c>
    </row>
    <row r="530" spans="1:11" hidden="1" x14ac:dyDescent="0.3">
      <c r="A530">
        <v>155352</v>
      </c>
      <c r="B530">
        <v>3</v>
      </c>
      <c r="C530" s="1" t="s">
        <v>3578</v>
      </c>
      <c r="D530" s="1" t="s">
        <v>3574</v>
      </c>
      <c r="E530" s="1" t="s">
        <v>3579</v>
      </c>
      <c r="F530">
        <v>42</v>
      </c>
      <c r="G530" t="s">
        <v>3580</v>
      </c>
      <c r="H530" t="s">
        <v>3580</v>
      </c>
      <c r="I530" t="s">
        <v>2184</v>
      </c>
    </row>
    <row r="531" spans="1:11" hidden="1" x14ac:dyDescent="0.3">
      <c r="A531">
        <v>155369</v>
      </c>
      <c r="B531">
        <v>3</v>
      </c>
      <c r="C531" s="1" t="s">
        <v>3581</v>
      </c>
      <c r="D531" s="1" t="s">
        <v>3574</v>
      </c>
      <c r="E531" s="1" t="s">
        <v>3582</v>
      </c>
      <c r="F531">
        <v>42</v>
      </c>
      <c r="G531" t="s">
        <v>3583</v>
      </c>
      <c r="H531" t="s">
        <v>3584</v>
      </c>
      <c r="I531" t="s">
        <v>2184</v>
      </c>
    </row>
    <row r="532" spans="1:11" hidden="1" x14ac:dyDescent="0.3">
      <c r="A532">
        <v>155376</v>
      </c>
      <c r="B532">
        <v>3</v>
      </c>
      <c r="C532" s="1" t="s">
        <v>3585</v>
      </c>
      <c r="D532" s="1" t="s">
        <v>3574</v>
      </c>
      <c r="E532" s="1" t="s">
        <v>3586</v>
      </c>
      <c r="F532">
        <v>42</v>
      </c>
      <c r="G532" t="s">
        <v>3587</v>
      </c>
      <c r="H532" t="s">
        <v>3588</v>
      </c>
      <c r="I532" t="s">
        <v>2184</v>
      </c>
    </row>
    <row r="533" spans="1:11" hidden="1" x14ac:dyDescent="0.3">
      <c r="A533">
        <v>155377</v>
      </c>
      <c r="B533">
        <v>3</v>
      </c>
      <c r="C533" s="1" t="s">
        <v>3589</v>
      </c>
      <c r="D533" s="1" t="s">
        <v>3574</v>
      </c>
      <c r="E533" s="1" t="s">
        <v>3590</v>
      </c>
      <c r="F533">
        <v>42</v>
      </c>
      <c r="G533" t="s">
        <v>3591</v>
      </c>
      <c r="H533" t="s">
        <v>3592</v>
      </c>
      <c r="I533" t="s">
        <v>2184</v>
      </c>
    </row>
    <row r="534" spans="1:11" hidden="1" x14ac:dyDescent="0.3">
      <c r="A534">
        <v>155378</v>
      </c>
      <c r="B534">
        <v>3</v>
      </c>
      <c r="C534" s="1" t="s">
        <v>3593</v>
      </c>
      <c r="D534" s="1" t="s">
        <v>3574</v>
      </c>
      <c r="E534" s="1" t="s">
        <v>3594</v>
      </c>
      <c r="F534">
        <v>42</v>
      </c>
      <c r="G534" t="s">
        <v>3595</v>
      </c>
      <c r="H534" t="s">
        <v>3596</v>
      </c>
      <c r="I534" t="s">
        <v>2184</v>
      </c>
    </row>
    <row r="535" spans="1:11" hidden="1" x14ac:dyDescent="0.3">
      <c r="A535">
        <v>155382</v>
      </c>
      <c r="B535">
        <v>3</v>
      </c>
      <c r="C535" s="1" t="s">
        <v>3597</v>
      </c>
      <c r="D535" s="1" t="s">
        <v>3598</v>
      </c>
      <c r="E535" s="1" t="s">
        <v>3599</v>
      </c>
      <c r="F535">
        <v>43</v>
      </c>
      <c r="G535" t="s">
        <v>3600</v>
      </c>
      <c r="H535" t="s">
        <v>3601</v>
      </c>
      <c r="I535" t="s">
        <v>2184</v>
      </c>
    </row>
    <row r="536" spans="1:11" hidden="1" x14ac:dyDescent="0.3">
      <c r="A536">
        <v>155389</v>
      </c>
      <c r="B536">
        <v>3</v>
      </c>
      <c r="C536" s="1" t="s">
        <v>3602</v>
      </c>
      <c r="D536" s="1" t="s">
        <v>3598</v>
      </c>
      <c r="E536" s="1" t="s">
        <v>3603</v>
      </c>
      <c r="F536">
        <v>43</v>
      </c>
      <c r="G536" t="s">
        <v>3604</v>
      </c>
      <c r="H536" t="s">
        <v>3605</v>
      </c>
      <c r="I536" t="s">
        <v>2184</v>
      </c>
    </row>
    <row r="537" spans="1:11" hidden="1" x14ac:dyDescent="0.3">
      <c r="A537">
        <v>155396</v>
      </c>
      <c r="B537">
        <v>3</v>
      </c>
      <c r="C537" s="1" t="s">
        <v>3606</v>
      </c>
      <c r="D537" s="1" t="s">
        <v>3598</v>
      </c>
      <c r="E537" s="1" t="s">
        <v>3607</v>
      </c>
      <c r="F537">
        <v>43</v>
      </c>
      <c r="G537" t="s">
        <v>3608</v>
      </c>
      <c r="H537" t="s">
        <v>3609</v>
      </c>
      <c r="I537" t="s">
        <v>2184</v>
      </c>
    </row>
    <row r="538" spans="1:11" hidden="1" x14ac:dyDescent="0.3">
      <c r="A538">
        <v>155399</v>
      </c>
      <c r="B538">
        <v>3</v>
      </c>
      <c r="C538" s="1" t="s">
        <v>3610</v>
      </c>
      <c r="D538" s="1" t="s">
        <v>3598</v>
      </c>
      <c r="E538" s="1" t="s">
        <v>3611</v>
      </c>
      <c r="F538">
        <v>43</v>
      </c>
      <c r="G538" t="s">
        <v>3612</v>
      </c>
      <c r="H538" t="s">
        <v>3613</v>
      </c>
      <c r="I538" t="s">
        <v>2184</v>
      </c>
    </row>
    <row r="539" spans="1:11" hidden="1" x14ac:dyDescent="0.3">
      <c r="A539">
        <v>155402</v>
      </c>
      <c r="B539">
        <v>3</v>
      </c>
      <c r="C539" s="1" t="s">
        <v>509</v>
      </c>
      <c r="D539" s="1" t="s">
        <v>510</v>
      </c>
      <c r="E539" s="1" t="s">
        <v>511</v>
      </c>
      <c r="F539">
        <v>44</v>
      </c>
      <c r="G539" t="s">
        <v>512</v>
      </c>
      <c r="H539" t="s">
        <v>513</v>
      </c>
      <c r="I539" t="s">
        <v>448</v>
      </c>
      <c r="K539" t="s">
        <v>2136</v>
      </c>
    </row>
    <row r="540" spans="1:11" hidden="1" x14ac:dyDescent="0.3">
      <c r="A540">
        <v>155408</v>
      </c>
      <c r="B540">
        <v>3</v>
      </c>
      <c r="C540" s="1" t="s">
        <v>514</v>
      </c>
      <c r="D540" s="1" t="s">
        <v>510</v>
      </c>
      <c r="E540" s="1" t="s">
        <v>515</v>
      </c>
      <c r="F540">
        <v>44</v>
      </c>
      <c r="G540" t="s">
        <v>516</v>
      </c>
      <c r="H540" t="s">
        <v>517</v>
      </c>
      <c r="I540" t="s">
        <v>448</v>
      </c>
      <c r="K540" t="s">
        <v>2136</v>
      </c>
    </row>
    <row r="541" spans="1:11" hidden="1" x14ac:dyDescent="0.3">
      <c r="A541">
        <v>155409</v>
      </c>
      <c r="B541">
        <v>3</v>
      </c>
      <c r="C541" s="1" t="s">
        <v>518</v>
      </c>
      <c r="D541" s="1" t="s">
        <v>510</v>
      </c>
      <c r="E541" s="1" t="s">
        <v>519</v>
      </c>
      <c r="F541">
        <v>44</v>
      </c>
      <c r="G541" t="s">
        <v>520</v>
      </c>
      <c r="H541" t="s">
        <v>521</v>
      </c>
      <c r="I541" t="s">
        <v>448</v>
      </c>
      <c r="K541" t="s">
        <v>2136</v>
      </c>
    </row>
    <row r="542" spans="1:11" hidden="1" x14ac:dyDescent="0.3">
      <c r="A542">
        <v>155419</v>
      </c>
      <c r="B542">
        <v>3</v>
      </c>
      <c r="C542" s="1" t="s">
        <v>522</v>
      </c>
      <c r="D542" s="1" t="s">
        <v>510</v>
      </c>
      <c r="E542" s="1" t="s">
        <v>523</v>
      </c>
      <c r="F542">
        <v>44</v>
      </c>
      <c r="G542" t="s">
        <v>524</v>
      </c>
      <c r="H542" t="s">
        <v>525</v>
      </c>
      <c r="I542" t="s">
        <v>448</v>
      </c>
      <c r="K542" t="s">
        <v>2136</v>
      </c>
    </row>
    <row r="543" spans="1:11" hidden="1" x14ac:dyDescent="0.3">
      <c r="A543">
        <v>155422</v>
      </c>
      <c r="B543">
        <v>3</v>
      </c>
      <c r="C543" s="1" t="s">
        <v>526</v>
      </c>
      <c r="D543" s="1" t="s">
        <v>510</v>
      </c>
      <c r="E543" s="1" t="s">
        <v>527</v>
      </c>
      <c r="F543">
        <v>44</v>
      </c>
      <c r="G543" t="s">
        <v>528</v>
      </c>
      <c r="H543" t="s">
        <v>529</v>
      </c>
      <c r="I543" t="s">
        <v>448</v>
      </c>
      <c r="K543" t="s">
        <v>2136</v>
      </c>
    </row>
    <row r="544" spans="1:11" hidden="1" x14ac:dyDescent="0.3">
      <c r="A544">
        <v>155423</v>
      </c>
      <c r="B544">
        <v>3</v>
      </c>
      <c r="C544" s="1" t="s">
        <v>530</v>
      </c>
      <c r="D544" s="1" t="s">
        <v>510</v>
      </c>
      <c r="E544" s="1" t="s">
        <v>531</v>
      </c>
      <c r="F544">
        <v>44</v>
      </c>
      <c r="G544" t="s">
        <v>532</v>
      </c>
      <c r="H544" t="s">
        <v>533</v>
      </c>
      <c r="I544" t="s">
        <v>448</v>
      </c>
      <c r="K544" t="s">
        <v>2136</v>
      </c>
    </row>
    <row r="545" spans="1:11" hidden="1" x14ac:dyDescent="0.3">
      <c r="A545">
        <v>155426</v>
      </c>
      <c r="B545">
        <v>3</v>
      </c>
      <c r="C545" s="1" t="s">
        <v>534</v>
      </c>
      <c r="D545" s="1" t="s">
        <v>510</v>
      </c>
      <c r="E545" s="1" t="s">
        <v>535</v>
      </c>
      <c r="F545">
        <v>44</v>
      </c>
      <c r="G545" t="s">
        <v>536</v>
      </c>
      <c r="H545" t="s">
        <v>537</v>
      </c>
      <c r="I545" t="s">
        <v>448</v>
      </c>
      <c r="K545" t="s">
        <v>2136</v>
      </c>
    </row>
    <row r="546" spans="1:11" hidden="1" x14ac:dyDescent="0.3">
      <c r="A546">
        <v>155437</v>
      </c>
      <c r="B546">
        <v>3</v>
      </c>
      <c r="C546" s="1" t="s">
        <v>538</v>
      </c>
      <c r="D546" s="1" t="s">
        <v>510</v>
      </c>
      <c r="E546" s="1" t="s">
        <v>539</v>
      </c>
      <c r="F546">
        <v>44</v>
      </c>
      <c r="G546" t="s">
        <v>540</v>
      </c>
      <c r="H546" t="s">
        <v>541</v>
      </c>
      <c r="I546" t="s">
        <v>448</v>
      </c>
      <c r="K546" t="s">
        <v>2136</v>
      </c>
    </row>
    <row r="547" spans="1:11" hidden="1" x14ac:dyDescent="0.3">
      <c r="A547">
        <v>155443</v>
      </c>
      <c r="B547">
        <v>3</v>
      </c>
      <c r="C547" s="1" t="s">
        <v>542</v>
      </c>
      <c r="D547" s="1" t="s">
        <v>510</v>
      </c>
      <c r="E547" s="1" t="s">
        <v>543</v>
      </c>
      <c r="F547">
        <v>44</v>
      </c>
      <c r="G547" t="s">
        <v>544</v>
      </c>
      <c r="H547" t="s">
        <v>545</v>
      </c>
      <c r="I547" t="s">
        <v>448</v>
      </c>
      <c r="K547" t="s">
        <v>2136</v>
      </c>
    </row>
    <row r="548" spans="1:11" hidden="1" x14ac:dyDescent="0.3">
      <c r="A548">
        <v>155446</v>
      </c>
      <c r="B548">
        <v>3</v>
      </c>
      <c r="C548" s="1" t="s">
        <v>546</v>
      </c>
      <c r="D548" s="1" t="s">
        <v>510</v>
      </c>
      <c r="E548" s="1" t="s">
        <v>547</v>
      </c>
      <c r="F548">
        <v>44</v>
      </c>
      <c r="G548" t="s">
        <v>548</v>
      </c>
      <c r="H548" t="s">
        <v>549</v>
      </c>
      <c r="I548" t="s">
        <v>448</v>
      </c>
      <c r="K548" t="s">
        <v>2136</v>
      </c>
    </row>
    <row r="549" spans="1:11" hidden="1" x14ac:dyDescent="0.3">
      <c r="A549">
        <v>155456</v>
      </c>
      <c r="B549">
        <v>3</v>
      </c>
      <c r="C549" s="1" t="s">
        <v>550</v>
      </c>
      <c r="D549" s="1" t="s">
        <v>510</v>
      </c>
      <c r="E549" s="1" t="s">
        <v>551</v>
      </c>
      <c r="F549">
        <v>44</v>
      </c>
      <c r="G549" t="s">
        <v>552</v>
      </c>
      <c r="H549" t="s">
        <v>553</v>
      </c>
      <c r="I549" t="s">
        <v>448</v>
      </c>
      <c r="K549" t="s">
        <v>2136</v>
      </c>
    </row>
    <row r="550" spans="1:11" hidden="1" x14ac:dyDescent="0.3">
      <c r="A550">
        <v>155469</v>
      </c>
      <c r="B550">
        <v>3</v>
      </c>
      <c r="C550" s="1" t="s">
        <v>554</v>
      </c>
      <c r="D550" s="1" t="s">
        <v>510</v>
      </c>
      <c r="E550" s="1" t="s">
        <v>555</v>
      </c>
      <c r="F550">
        <v>44</v>
      </c>
      <c r="G550" t="s">
        <v>556</v>
      </c>
      <c r="H550" t="s">
        <v>557</v>
      </c>
      <c r="I550" t="s">
        <v>448</v>
      </c>
      <c r="K550" t="s">
        <v>2136</v>
      </c>
    </row>
    <row r="551" spans="1:11" hidden="1" x14ac:dyDescent="0.3">
      <c r="A551">
        <v>155482</v>
      </c>
      <c r="B551">
        <v>3</v>
      </c>
      <c r="C551" s="1" t="s">
        <v>558</v>
      </c>
      <c r="D551" s="1" t="s">
        <v>510</v>
      </c>
      <c r="E551" s="1" t="s">
        <v>559</v>
      </c>
      <c r="F551">
        <v>44</v>
      </c>
      <c r="G551" t="s">
        <v>560</v>
      </c>
      <c r="H551" t="s">
        <v>561</v>
      </c>
      <c r="I551" t="s">
        <v>448</v>
      </c>
      <c r="K551" t="s">
        <v>2136</v>
      </c>
    </row>
    <row r="552" spans="1:11" hidden="1" x14ac:dyDescent="0.3">
      <c r="A552">
        <v>155483</v>
      </c>
      <c r="B552">
        <v>3</v>
      </c>
      <c r="C552" s="1" t="s">
        <v>562</v>
      </c>
      <c r="D552" s="1" t="s">
        <v>510</v>
      </c>
      <c r="E552" s="1" t="s">
        <v>563</v>
      </c>
      <c r="F552">
        <v>44</v>
      </c>
      <c r="G552" t="s">
        <v>564</v>
      </c>
      <c r="H552" t="s">
        <v>564</v>
      </c>
      <c r="I552" t="s">
        <v>448</v>
      </c>
      <c r="K552" t="s">
        <v>2136</v>
      </c>
    </row>
    <row r="553" spans="1:11" hidden="1" x14ac:dyDescent="0.3">
      <c r="A553">
        <v>155484</v>
      </c>
      <c r="B553">
        <v>3</v>
      </c>
      <c r="C553" s="1" t="s">
        <v>565</v>
      </c>
      <c r="D553" s="1" t="s">
        <v>510</v>
      </c>
      <c r="E553" s="1" t="s">
        <v>566</v>
      </c>
      <c r="F553">
        <v>44</v>
      </c>
      <c r="G553" t="s">
        <v>567</v>
      </c>
      <c r="H553" t="s">
        <v>568</v>
      </c>
      <c r="I553" t="s">
        <v>448</v>
      </c>
      <c r="K553" t="s">
        <v>2136</v>
      </c>
    </row>
    <row r="554" spans="1:11" hidden="1" x14ac:dyDescent="0.3">
      <c r="A554">
        <v>155487</v>
      </c>
      <c r="B554">
        <v>3</v>
      </c>
      <c r="C554" s="1" t="s">
        <v>569</v>
      </c>
      <c r="D554" s="1" t="s">
        <v>510</v>
      </c>
      <c r="E554" s="1" t="s">
        <v>570</v>
      </c>
      <c r="F554">
        <v>44</v>
      </c>
      <c r="G554" t="s">
        <v>571</v>
      </c>
      <c r="H554" t="s">
        <v>572</v>
      </c>
      <c r="I554" t="s">
        <v>448</v>
      </c>
      <c r="K554" t="s">
        <v>2136</v>
      </c>
    </row>
    <row r="555" spans="1:11" hidden="1" x14ac:dyDescent="0.3">
      <c r="A555">
        <v>155488</v>
      </c>
      <c r="B555">
        <v>3</v>
      </c>
      <c r="C555" s="1" t="s">
        <v>573</v>
      </c>
      <c r="D555" s="1" t="s">
        <v>510</v>
      </c>
      <c r="E555" s="1" t="s">
        <v>574</v>
      </c>
      <c r="F555">
        <v>44</v>
      </c>
      <c r="G555" t="s">
        <v>575</v>
      </c>
      <c r="H555" t="s">
        <v>576</v>
      </c>
      <c r="I555" t="s">
        <v>448</v>
      </c>
      <c r="K555" t="s">
        <v>2136</v>
      </c>
    </row>
    <row r="556" spans="1:11" hidden="1" x14ac:dyDescent="0.3">
      <c r="A556">
        <v>155489</v>
      </c>
      <c r="B556">
        <v>3</v>
      </c>
      <c r="C556" s="1" t="s">
        <v>577</v>
      </c>
      <c r="D556" s="1" t="s">
        <v>510</v>
      </c>
      <c r="E556" s="1" t="s">
        <v>578</v>
      </c>
      <c r="F556">
        <v>44</v>
      </c>
      <c r="G556" t="s">
        <v>579</v>
      </c>
      <c r="H556" t="s">
        <v>580</v>
      </c>
      <c r="I556" t="s">
        <v>448</v>
      </c>
      <c r="K556" t="s">
        <v>2136</v>
      </c>
    </row>
    <row r="557" spans="1:11" hidden="1" x14ac:dyDescent="0.3">
      <c r="A557">
        <v>155496</v>
      </c>
      <c r="B557">
        <v>3</v>
      </c>
      <c r="C557" s="1" t="s">
        <v>581</v>
      </c>
      <c r="D557" s="1" t="s">
        <v>510</v>
      </c>
      <c r="E557" s="1" t="s">
        <v>582</v>
      </c>
      <c r="F557">
        <v>44</v>
      </c>
      <c r="G557" t="s">
        <v>583</v>
      </c>
      <c r="H557" t="s">
        <v>584</v>
      </c>
      <c r="I557" t="s">
        <v>448</v>
      </c>
      <c r="K557" t="s">
        <v>2136</v>
      </c>
    </row>
    <row r="558" spans="1:11" hidden="1" x14ac:dyDescent="0.3">
      <c r="A558">
        <v>155497</v>
      </c>
      <c r="B558">
        <v>3</v>
      </c>
      <c r="C558" s="1" t="s">
        <v>585</v>
      </c>
      <c r="D558" s="1" t="s">
        <v>510</v>
      </c>
      <c r="E558" s="1" t="s">
        <v>586</v>
      </c>
      <c r="F558">
        <v>44</v>
      </c>
      <c r="G558" t="s">
        <v>587</v>
      </c>
      <c r="H558" t="s">
        <v>588</v>
      </c>
      <c r="I558" t="s">
        <v>448</v>
      </c>
      <c r="K558" t="s">
        <v>2136</v>
      </c>
    </row>
    <row r="559" spans="1:11" hidden="1" x14ac:dyDescent="0.3">
      <c r="A559">
        <v>155500</v>
      </c>
      <c r="B559">
        <v>3</v>
      </c>
      <c r="C559" s="1" t="s">
        <v>589</v>
      </c>
      <c r="D559" s="1" t="s">
        <v>510</v>
      </c>
      <c r="E559" s="1" t="s">
        <v>590</v>
      </c>
      <c r="F559">
        <v>44</v>
      </c>
      <c r="G559" t="s">
        <v>591</v>
      </c>
      <c r="H559" t="s">
        <v>592</v>
      </c>
      <c r="I559" t="s">
        <v>448</v>
      </c>
      <c r="K559" t="s">
        <v>2136</v>
      </c>
    </row>
    <row r="560" spans="1:11" hidden="1" x14ac:dyDescent="0.3">
      <c r="A560">
        <v>155504</v>
      </c>
      <c r="B560">
        <v>3</v>
      </c>
      <c r="C560" s="1" t="s">
        <v>593</v>
      </c>
      <c r="D560" s="1" t="s">
        <v>594</v>
      </c>
      <c r="E560" s="1" t="s">
        <v>595</v>
      </c>
      <c r="F560">
        <v>45</v>
      </c>
      <c r="G560" t="s">
        <v>596</v>
      </c>
      <c r="H560" t="s">
        <v>597</v>
      </c>
      <c r="I560" t="s">
        <v>448</v>
      </c>
      <c r="K560" t="s">
        <v>2136</v>
      </c>
    </row>
    <row r="561" spans="1:12" x14ac:dyDescent="0.3">
      <c r="A561">
        <v>155507</v>
      </c>
      <c r="B561">
        <v>3</v>
      </c>
      <c r="C561" s="1" t="s">
        <v>598</v>
      </c>
      <c r="D561" s="1" t="s">
        <v>594</v>
      </c>
      <c r="E561" s="1" t="s">
        <v>599</v>
      </c>
      <c r="F561">
        <v>45</v>
      </c>
      <c r="G561" t="s">
        <v>600</v>
      </c>
      <c r="H561" t="s">
        <v>601</v>
      </c>
      <c r="I561" t="s">
        <v>448</v>
      </c>
      <c r="K561" t="s">
        <v>2176</v>
      </c>
      <c r="L561">
        <v>4501</v>
      </c>
    </row>
    <row r="562" spans="1:12" x14ac:dyDescent="0.3">
      <c r="A562">
        <v>155508</v>
      </c>
      <c r="B562">
        <v>3</v>
      </c>
      <c r="C562" s="1" t="s">
        <v>602</v>
      </c>
      <c r="D562" s="1" t="s">
        <v>594</v>
      </c>
      <c r="E562" s="1" t="s">
        <v>603</v>
      </c>
      <c r="F562">
        <v>45</v>
      </c>
      <c r="G562" t="s">
        <v>604</v>
      </c>
      <c r="H562" t="s">
        <v>605</v>
      </c>
      <c r="I562" t="s">
        <v>448</v>
      </c>
      <c r="K562" t="s">
        <v>2176</v>
      </c>
      <c r="L562">
        <v>4501</v>
      </c>
    </row>
    <row r="563" spans="1:12" x14ac:dyDescent="0.3">
      <c r="A563">
        <v>155511</v>
      </c>
      <c r="B563">
        <v>3</v>
      </c>
      <c r="C563" s="1" t="s">
        <v>606</v>
      </c>
      <c r="D563" s="1" t="s">
        <v>594</v>
      </c>
      <c r="E563" s="1" t="s">
        <v>607</v>
      </c>
      <c r="F563">
        <v>45</v>
      </c>
      <c r="G563" t="s">
        <v>608</v>
      </c>
      <c r="H563" t="s">
        <v>609</v>
      </c>
      <c r="I563" t="s">
        <v>448</v>
      </c>
      <c r="K563" t="s">
        <v>2176</v>
      </c>
      <c r="L563">
        <v>4501</v>
      </c>
    </row>
    <row r="564" spans="1:12" hidden="1" x14ac:dyDescent="0.3">
      <c r="A564">
        <v>155515</v>
      </c>
      <c r="B564">
        <v>3</v>
      </c>
      <c r="C564" s="1" t="s">
        <v>3614</v>
      </c>
      <c r="D564" s="1" t="s">
        <v>3615</v>
      </c>
      <c r="E564" s="1" t="s">
        <v>3616</v>
      </c>
      <c r="F564">
        <v>46</v>
      </c>
      <c r="G564" t="s">
        <v>3617</v>
      </c>
      <c r="H564" t="s">
        <v>3618</v>
      </c>
      <c r="I564" t="s">
        <v>2184</v>
      </c>
    </row>
    <row r="565" spans="1:12" hidden="1" x14ac:dyDescent="0.3">
      <c r="A565">
        <v>155520</v>
      </c>
      <c r="B565">
        <v>3</v>
      </c>
      <c r="C565" s="1" t="s">
        <v>3619</v>
      </c>
      <c r="D565" s="1" t="s">
        <v>3615</v>
      </c>
      <c r="E565" s="1" t="s">
        <v>3620</v>
      </c>
      <c r="F565">
        <v>46</v>
      </c>
      <c r="G565" t="s">
        <v>3621</v>
      </c>
      <c r="H565" t="s">
        <v>3622</v>
      </c>
      <c r="I565" t="s">
        <v>2184</v>
      </c>
    </row>
    <row r="566" spans="1:12" hidden="1" x14ac:dyDescent="0.3">
      <c r="A566">
        <v>155525</v>
      </c>
      <c r="B566">
        <v>3</v>
      </c>
      <c r="C566" s="1" t="s">
        <v>610</v>
      </c>
      <c r="D566" s="1" t="s">
        <v>611</v>
      </c>
      <c r="E566" s="1" t="s">
        <v>612</v>
      </c>
      <c r="F566">
        <v>47</v>
      </c>
      <c r="G566" t="s">
        <v>613</v>
      </c>
      <c r="H566" t="s">
        <v>614</v>
      </c>
      <c r="I566" t="s">
        <v>448</v>
      </c>
      <c r="K566" t="s">
        <v>2136</v>
      </c>
    </row>
    <row r="567" spans="1:12" hidden="1" x14ac:dyDescent="0.3">
      <c r="A567">
        <v>155526</v>
      </c>
      <c r="B567">
        <v>3</v>
      </c>
      <c r="C567" s="1" t="s">
        <v>615</v>
      </c>
      <c r="D567" s="1" t="s">
        <v>611</v>
      </c>
      <c r="E567" s="1" t="s">
        <v>616</v>
      </c>
      <c r="F567">
        <v>47</v>
      </c>
      <c r="G567" t="s">
        <v>617</v>
      </c>
      <c r="H567" t="s">
        <v>617</v>
      </c>
      <c r="I567" t="s">
        <v>448</v>
      </c>
      <c r="K567" t="s">
        <v>2136</v>
      </c>
    </row>
    <row r="568" spans="1:12" hidden="1" x14ac:dyDescent="0.3">
      <c r="A568">
        <v>155527</v>
      </c>
      <c r="B568">
        <v>3</v>
      </c>
      <c r="C568" s="1" t="s">
        <v>618</v>
      </c>
      <c r="D568" s="1" t="s">
        <v>611</v>
      </c>
      <c r="E568" s="1" t="s">
        <v>619</v>
      </c>
      <c r="F568">
        <v>47</v>
      </c>
      <c r="G568" t="s">
        <v>620</v>
      </c>
      <c r="H568" t="s">
        <v>621</v>
      </c>
      <c r="I568" t="s">
        <v>448</v>
      </c>
      <c r="K568" t="s">
        <v>2136</v>
      </c>
    </row>
    <row r="569" spans="1:12" hidden="1" x14ac:dyDescent="0.3">
      <c r="A569">
        <v>155534</v>
      </c>
      <c r="B569">
        <v>3</v>
      </c>
      <c r="C569" s="1" t="s">
        <v>622</v>
      </c>
      <c r="D569" s="1" t="s">
        <v>611</v>
      </c>
      <c r="E569" s="1" t="s">
        <v>623</v>
      </c>
      <c r="F569">
        <v>47</v>
      </c>
      <c r="G569" t="s">
        <v>624</v>
      </c>
      <c r="H569" t="s">
        <v>625</v>
      </c>
      <c r="I569" t="s">
        <v>448</v>
      </c>
      <c r="K569" t="s">
        <v>2136</v>
      </c>
    </row>
    <row r="570" spans="1:12" hidden="1" x14ac:dyDescent="0.3">
      <c r="A570">
        <v>155541</v>
      </c>
      <c r="B570">
        <v>3</v>
      </c>
      <c r="C570" s="1" t="s">
        <v>626</v>
      </c>
      <c r="D570" s="1" t="s">
        <v>611</v>
      </c>
      <c r="E570" s="1" t="s">
        <v>627</v>
      </c>
      <c r="F570">
        <v>47</v>
      </c>
      <c r="G570" t="s">
        <v>628</v>
      </c>
      <c r="H570" t="s">
        <v>628</v>
      </c>
      <c r="I570" t="s">
        <v>448</v>
      </c>
      <c r="K570" t="s">
        <v>2136</v>
      </c>
    </row>
    <row r="571" spans="1:12" hidden="1" x14ac:dyDescent="0.3">
      <c r="A571">
        <v>155542</v>
      </c>
      <c r="B571">
        <v>3</v>
      </c>
      <c r="C571" s="1" t="s">
        <v>3623</v>
      </c>
      <c r="D571" s="1" t="s">
        <v>611</v>
      </c>
      <c r="E571" s="1" t="s">
        <v>3624</v>
      </c>
      <c r="F571">
        <v>47</v>
      </c>
      <c r="G571" t="s">
        <v>3625</v>
      </c>
      <c r="H571" t="s">
        <v>3626</v>
      </c>
      <c r="I571" t="s">
        <v>2184</v>
      </c>
    </row>
    <row r="572" spans="1:12" hidden="1" x14ac:dyDescent="0.3">
      <c r="A572">
        <v>155549</v>
      </c>
      <c r="B572">
        <v>3</v>
      </c>
      <c r="C572" s="1" t="s">
        <v>3627</v>
      </c>
      <c r="D572" s="1" t="s">
        <v>611</v>
      </c>
      <c r="E572" s="1" t="s">
        <v>3628</v>
      </c>
      <c r="F572">
        <v>47</v>
      </c>
      <c r="G572" t="s">
        <v>3629</v>
      </c>
      <c r="H572" t="s">
        <v>3630</v>
      </c>
      <c r="I572" t="s">
        <v>2184</v>
      </c>
    </row>
    <row r="573" spans="1:12" hidden="1" x14ac:dyDescent="0.3">
      <c r="A573">
        <v>155555</v>
      </c>
      <c r="B573">
        <v>3</v>
      </c>
      <c r="C573" s="1" t="s">
        <v>629</v>
      </c>
      <c r="D573" s="1" t="s">
        <v>630</v>
      </c>
      <c r="E573" s="1" t="s">
        <v>631</v>
      </c>
      <c r="F573">
        <v>48</v>
      </c>
      <c r="G573" t="s">
        <v>632</v>
      </c>
      <c r="H573" t="s">
        <v>633</v>
      </c>
      <c r="I573" t="s">
        <v>448</v>
      </c>
      <c r="K573" t="s">
        <v>2136</v>
      </c>
    </row>
    <row r="574" spans="1:12" hidden="1" x14ac:dyDescent="0.3">
      <c r="A574">
        <v>155556</v>
      </c>
      <c r="B574">
        <v>3</v>
      </c>
      <c r="C574" s="1" t="s">
        <v>634</v>
      </c>
      <c r="D574" s="1" t="s">
        <v>630</v>
      </c>
      <c r="E574" s="1" t="s">
        <v>635</v>
      </c>
      <c r="F574">
        <v>48</v>
      </c>
      <c r="G574" t="s">
        <v>636</v>
      </c>
      <c r="H574" t="s">
        <v>637</v>
      </c>
      <c r="I574" t="s">
        <v>448</v>
      </c>
      <c r="K574" t="s">
        <v>2136</v>
      </c>
    </row>
    <row r="575" spans="1:12" hidden="1" x14ac:dyDescent="0.3">
      <c r="A575">
        <v>155571</v>
      </c>
      <c r="B575">
        <v>3</v>
      </c>
      <c r="C575" s="1" t="s">
        <v>638</v>
      </c>
      <c r="D575" s="1" t="s">
        <v>630</v>
      </c>
      <c r="E575" s="1" t="s">
        <v>639</v>
      </c>
      <c r="F575">
        <v>48</v>
      </c>
      <c r="G575" t="s">
        <v>640</v>
      </c>
      <c r="H575" t="s">
        <v>641</v>
      </c>
      <c r="I575" t="s">
        <v>448</v>
      </c>
      <c r="K575" t="s">
        <v>2136</v>
      </c>
    </row>
    <row r="576" spans="1:12" hidden="1" x14ac:dyDescent="0.3">
      <c r="A576">
        <v>155572</v>
      </c>
      <c r="B576">
        <v>3</v>
      </c>
      <c r="C576" s="1" t="s">
        <v>642</v>
      </c>
      <c r="D576" s="1" t="s">
        <v>630</v>
      </c>
      <c r="E576" s="1" t="s">
        <v>643</v>
      </c>
      <c r="F576">
        <v>48</v>
      </c>
      <c r="G576" t="s">
        <v>644</v>
      </c>
      <c r="H576" t="s">
        <v>645</v>
      </c>
      <c r="I576" t="s">
        <v>448</v>
      </c>
      <c r="K576" t="s">
        <v>2136</v>
      </c>
    </row>
    <row r="577" spans="1:11" hidden="1" x14ac:dyDescent="0.3">
      <c r="A577">
        <v>155590</v>
      </c>
      <c r="B577">
        <v>3</v>
      </c>
      <c r="C577" s="1" t="s">
        <v>646</v>
      </c>
      <c r="D577" s="1" t="s">
        <v>630</v>
      </c>
      <c r="E577" s="1" t="s">
        <v>647</v>
      </c>
      <c r="F577">
        <v>48</v>
      </c>
      <c r="G577" t="s">
        <v>648</v>
      </c>
      <c r="H577" t="s">
        <v>649</v>
      </c>
      <c r="I577" t="s">
        <v>448</v>
      </c>
      <c r="K577" t="s">
        <v>2136</v>
      </c>
    </row>
    <row r="578" spans="1:11" hidden="1" x14ac:dyDescent="0.3">
      <c r="A578">
        <v>155605</v>
      </c>
      <c r="B578">
        <v>3</v>
      </c>
      <c r="C578" s="1" t="s">
        <v>650</v>
      </c>
      <c r="D578" s="1" t="s">
        <v>630</v>
      </c>
      <c r="E578" s="1" t="s">
        <v>651</v>
      </c>
      <c r="F578">
        <v>48</v>
      </c>
      <c r="G578" t="s">
        <v>652</v>
      </c>
      <c r="H578" t="s">
        <v>653</v>
      </c>
      <c r="I578" t="s">
        <v>448</v>
      </c>
      <c r="K578" t="s">
        <v>2136</v>
      </c>
    </row>
    <row r="579" spans="1:11" hidden="1" x14ac:dyDescent="0.3">
      <c r="A579">
        <v>155610</v>
      </c>
      <c r="B579">
        <v>3</v>
      </c>
      <c r="C579" s="1" t="s">
        <v>654</v>
      </c>
      <c r="D579" s="1" t="s">
        <v>630</v>
      </c>
      <c r="E579" s="1" t="s">
        <v>655</v>
      </c>
      <c r="F579">
        <v>48</v>
      </c>
      <c r="G579" t="s">
        <v>656</v>
      </c>
      <c r="H579" t="s">
        <v>657</v>
      </c>
      <c r="I579" t="s">
        <v>448</v>
      </c>
      <c r="K579" t="s">
        <v>2136</v>
      </c>
    </row>
    <row r="580" spans="1:11" hidden="1" x14ac:dyDescent="0.3">
      <c r="A580">
        <v>155611</v>
      </c>
      <c r="B580">
        <v>3</v>
      </c>
      <c r="C580" s="1" t="s">
        <v>658</v>
      </c>
      <c r="D580" s="1" t="s">
        <v>630</v>
      </c>
      <c r="E580" s="1" t="s">
        <v>659</v>
      </c>
      <c r="F580">
        <v>48</v>
      </c>
      <c r="G580" t="s">
        <v>660</v>
      </c>
      <c r="H580" t="s">
        <v>661</v>
      </c>
      <c r="I580" t="s">
        <v>448</v>
      </c>
      <c r="K580" t="s">
        <v>2136</v>
      </c>
    </row>
    <row r="581" spans="1:11" hidden="1" x14ac:dyDescent="0.3">
      <c r="A581">
        <v>155616</v>
      </c>
      <c r="B581">
        <v>3</v>
      </c>
      <c r="C581" s="1" t="s">
        <v>662</v>
      </c>
      <c r="D581" s="1" t="s">
        <v>630</v>
      </c>
      <c r="E581" s="1" t="s">
        <v>663</v>
      </c>
      <c r="F581">
        <v>48</v>
      </c>
      <c r="G581" t="s">
        <v>664</v>
      </c>
      <c r="H581" t="s">
        <v>665</v>
      </c>
      <c r="I581" t="s">
        <v>448</v>
      </c>
      <c r="K581" t="s">
        <v>2136</v>
      </c>
    </row>
    <row r="582" spans="1:11" hidden="1" x14ac:dyDescent="0.3">
      <c r="A582">
        <v>155620</v>
      </c>
      <c r="B582">
        <v>3</v>
      </c>
      <c r="C582" s="1" t="s">
        <v>666</v>
      </c>
      <c r="D582" s="1" t="s">
        <v>630</v>
      </c>
      <c r="E582" s="1" t="s">
        <v>667</v>
      </c>
      <c r="F582">
        <v>48</v>
      </c>
      <c r="G582" t="s">
        <v>668</v>
      </c>
      <c r="H582" t="s">
        <v>669</v>
      </c>
      <c r="I582" t="s">
        <v>448</v>
      </c>
      <c r="K582" t="s">
        <v>2136</v>
      </c>
    </row>
    <row r="583" spans="1:11" hidden="1" x14ac:dyDescent="0.3">
      <c r="A583">
        <v>155635</v>
      </c>
      <c r="B583">
        <v>3</v>
      </c>
      <c r="C583" s="1" t="s">
        <v>670</v>
      </c>
      <c r="D583" s="1" t="s">
        <v>630</v>
      </c>
      <c r="E583" s="1" t="s">
        <v>671</v>
      </c>
      <c r="F583">
        <v>48</v>
      </c>
      <c r="G583" t="s">
        <v>672</v>
      </c>
      <c r="H583" t="s">
        <v>673</v>
      </c>
      <c r="I583" t="s">
        <v>448</v>
      </c>
      <c r="K583" t="s">
        <v>2136</v>
      </c>
    </row>
    <row r="584" spans="1:11" hidden="1" x14ac:dyDescent="0.3">
      <c r="A584">
        <v>155645</v>
      </c>
      <c r="B584">
        <v>3</v>
      </c>
      <c r="C584" s="1" t="s">
        <v>674</v>
      </c>
      <c r="D584" s="1" t="s">
        <v>630</v>
      </c>
      <c r="E584" s="1" t="s">
        <v>675</v>
      </c>
      <c r="F584">
        <v>48</v>
      </c>
      <c r="G584" t="s">
        <v>676</v>
      </c>
      <c r="H584" t="s">
        <v>676</v>
      </c>
      <c r="I584" t="s">
        <v>448</v>
      </c>
      <c r="K584" t="s">
        <v>2136</v>
      </c>
    </row>
    <row r="585" spans="1:11" hidden="1" x14ac:dyDescent="0.3">
      <c r="A585">
        <v>155646</v>
      </c>
      <c r="B585">
        <v>3</v>
      </c>
      <c r="C585" s="1" t="s">
        <v>677</v>
      </c>
      <c r="D585" s="1" t="s">
        <v>630</v>
      </c>
      <c r="E585" s="1" t="s">
        <v>678</v>
      </c>
      <c r="F585">
        <v>48</v>
      </c>
      <c r="G585" t="s">
        <v>679</v>
      </c>
      <c r="H585" t="s">
        <v>679</v>
      </c>
      <c r="I585" t="s">
        <v>448</v>
      </c>
      <c r="K585" t="s">
        <v>2136</v>
      </c>
    </row>
    <row r="586" spans="1:11" hidden="1" x14ac:dyDescent="0.3">
      <c r="A586">
        <v>155650</v>
      </c>
      <c r="B586">
        <v>3</v>
      </c>
      <c r="C586" s="1" t="s">
        <v>680</v>
      </c>
      <c r="D586" s="1" t="s">
        <v>630</v>
      </c>
      <c r="E586" s="1" t="s">
        <v>681</v>
      </c>
      <c r="F586">
        <v>48</v>
      </c>
      <c r="G586" t="s">
        <v>682</v>
      </c>
      <c r="H586" t="s">
        <v>683</v>
      </c>
      <c r="I586" t="s">
        <v>448</v>
      </c>
      <c r="K586" t="s">
        <v>2136</v>
      </c>
    </row>
    <row r="587" spans="1:11" hidden="1" x14ac:dyDescent="0.3">
      <c r="A587">
        <v>155655</v>
      </c>
      <c r="B587">
        <v>3</v>
      </c>
      <c r="C587" s="1" t="s">
        <v>3631</v>
      </c>
      <c r="D587" s="1" t="s">
        <v>630</v>
      </c>
      <c r="E587" s="1" t="s">
        <v>3632</v>
      </c>
      <c r="F587">
        <v>48</v>
      </c>
      <c r="G587" t="s">
        <v>3633</v>
      </c>
      <c r="H587" t="s">
        <v>3634</v>
      </c>
      <c r="I587" t="s">
        <v>2184</v>
      </c>
      <c r="J587" t="s">
        <v>3635</v>
      </c>
    </row>
    <row r="588" spans="1:11" hidden="1" x14ac:dyDescent="0.3">
      <c r="A588">
        <v>155656</v>
      </c>
      <c r="B588">
        <v>3</v>
      </c>
      <c r="C588" s="1" t="s">
        <v>684</v>
      </c>
      <c r="D588" s="1" t="s">
        <v>630</v>
      </c>
      <c r="E588" s="1" t="s">
        <v>685</v>
      </c>
      <c r="F588">
        <v>48</v>
      </c>
      <c r="G588" t="s">
        <v>686</v>
      </c>
      <c r="H588" t="s">
        <v>687</v>
      </c>
      <c r="I588" t="s">
        <v>448</v>
      </c>
      <c r="K588" t="s">
        <v>2136</v>
      </c>
    </row>
    <row r="589" spans="1:11" hidden="1" x14ac:dyDescent="0.3">
      <c r="A589">
        <v>155661</v>
      </c>
      <c r="B589">
        <v>3</v>
      </c>
      <c r="C589" s="1" t="s">
        <v>688</v>
      </c>
      <c r="D589" s="1" t="s">
        <v>630</v>
      </c>
      <c r="E589" s="1" t="s">
        <v>689</v>
      </c>
      <c r="F589">
        <v>48</v>
      </c>
      <c r="G589" t="s">
        <v>690</v>
      </c>
      <c r="H589" t="s">
        <v>691</v>
      </c>
      <c r="I589" t="s">
        <v>448</v>
      </c>
      <c r="K589" t="s">
        <v>2136</v>
      </c>
    </row>
    <row r="590" spans="1:11" hidden="1" x14ac:dyDescent="0.3">
      <c r="A590">
        <v>155665</v>
      </c>
      <c r="B590">
        <v>3</v>
      </c>
      <c r="C590" s="1" t="s">
        <v>692</v>
      </c>
      <c r="D590" s="1" t="s">
        <v>630</v>
      </c>
      <c r="E590" s="1" t="s">
        <v>693</v>
      </c>
      <c r="F590">
        <v>48</v>
      </c>
      <c r="G590" t="s">
        <v>694</v>
      </c>
      <c r="H590" t="s">
        <v>695</v>
      </c>
      <c r="I590" t="s">
        <v>448</v>
      </c>
      <c r="K590" t="s">
        <v>2136</v>
      </c>
    </row>
    <row r="591" spans="1:11" hidden="1" x14ac:dyDescent="0.3">
      <c r="A591">
        <v>155672</v>
      </c>
      <c r="B591">
        <v>3</v>
      </c>
      <c r="C591" s="1" t="s">
        <v>696</v>
      </c>
      <c r="D591" s="1" t="s">
        <v>630</v>
      </c>
      <c r="E591" s="1" t="s">
        <v>697</v>
      </c>
      <c r="F591">
        <v>48</v>
      </c>
      <c r="G591" t="s">
        <v>698</v>
      </c>
      <c r="H591" t="s">
        <v>699</v>
      </c>
      <c r="I591" t="s">
        <v>448</v>
      </c>
      <c r="K591" t="s">
        <v>2136</v>
      </c>
    </row>
    <row r="592" spans="1:11" hidden="1" x14ac:dyDescent="0.3">
      <c r="A592">
        <v>155679</v>
      </c>
      <c r="B592">
        <v>3</v>
      </c>
      <c r="C592" s="1" t="s">
        <v>700</v>
      </c>
      <c r="D592" s="1" t="s">
        <v>630</v>
      </c>
      <c r="E592" s="1" t="s">
        <v>701</v>
      </c>
      <c r="F592">
        <v>48</v>
      </c>
      <c r="G592" t="s">
        <v>702</v>
      </c>
      <c r="H592" t="s">
        <v>703</v>
      </c>
      <c r="I592" t="s">
        <v>448</v>
      </c>
      <c r="K592" t="s">
        <v>2136</v>
      </c>
    </row>
    <row r="593" spans="1:11" hidden="1" x14ac:dyDescent="0.3">
      <c r="A593">
        <v>155686</v>
      </c>
      <c r="B593">
        <v>3</v>
      </c>
      <c r="C593" s="1" t="s">
        <v>704</v>
      </c>
      <c r="D593" s="1" t="s">
        <v>630</v>
      </c>
      <c r="E593" s="1" t="s">
        <v>705</v>
      </c>
      <c r="F593">
        <v>48</v>
      </c>
      <c r="G593" t="s">
        <v>706</v>
      </c>
      <c r="H593" t="s">
        <v>706</v>
      </c>
      <c r="I593" t="s">
        <v>448</v>
      </c>
      <c r="K593" t="s">
        <v>2136</v>
      </c>
    </row>
    <row r="594" spans="1:11" hidden="1" x14ac:dyDescent="0.3">
      <c r="A594">
        <v>155689</v>
      </c>
      <c r="B594">
        <v>3</v>
      </c>
      <c r="C594" s="1" t="s">
        <v>707</v>
      </c>
      <c r="D594" s="1" t="s">
        <v>630</v>
      </c>
      <c r="E594" s="1" t="s">
        <v>708</v>
      </c>
      <c r="F594">
        <v>48</v>
      </c>
      <c r="G594" t="s">
        <v>709</v>
      </c>
      <c r="H594" t="s">
        <v>710</v>
      </c>
      <c r="I594" t="s">
        <v>448</v>
      </c>
      <c r="K594" t="s">
        <v>2136</v>
      </c>
    </row>
    <row r="595" spans="1:11" hidden="1" x14ac:dyDescent="0.3">
      <c r="A595">
        <v>155692</v>
      </c>
      <c r="B595">
        <v>3</v>
      </c>
      <c r="C595" s="1" t="s">
        <v>711</v>
      </c>
      <c r="D595" s="1" t="s">
        <v>630</v>
      </c>
      <c r="E595" s="1" t="s">
        <v>712</v>
      </c>
      <c r="F595">
        <v>48</v>
      </c>
      <c r="G595" t="s">
        <v>713</v>
      </c>
      <c r="H595" t="s">
        <v>714</v>
      </c>
      <c r="I595" t="s">
        <v>448</v>
      </c>
      <c r="K595" t="s">
        <v>2136</v>
      </c>
    </row>
    <row r="596" spans="1:11" hidden="1" x14ac:dyDescent="0.3">
      <c r="A596">
        <v>155702</v>
      </c>
      <c r="B596">
        <v>3</v>
      </c>
      <c r="C596" s="1" t="s">
        <v>715</v>
      </c>
      <c r="D596" s="1" t="s">
        <v>716</v>
      </c>
      <c r="E596" s="1" t="s">
        <v>717</v>
      </c>
      <c r="F596">
        <v>49</v>
      </c>
      <c r="G596" t="s">
        <v>718</v>
      </c>
      <c r="H596" t="s">
        <v>719</v>
      </c>
      <c r="I596" t="s">
        <v>448</v>
      </c>
      <c r="K596" t="s">
        <v>2136</v>
      </c>
    </row>
    <row r="597" spans="1:11" hidden="1" x14ac:dyDescent="0.3">
      <c r="A597">
        <v>155707</v>
      </c>
      <c r="B597">
        <v>3</v>
      </c>
      <c r="C597" s="1" t="s">
        <v>720</v>
      </c>
      <c r="D597" s="1" t="s">
        <v>716</v>
      </c>
      <c r="E597" s="1" t="s">
        <v>721</v>
      </c>
      <c r="F597">
        <v>49</v>
      </c>
      <c r="G597" t="s">
        <v>722</v>
      </c>
      <c r="H597" t="s">
        <v>722</v>
      </c>
      <c r="I597" t="s">
        <v>448</v>
      </c>
      <c r="K597" t="s">
        <v>2136</v>
      </c>
    </row>
    <row r="598" spans="1:11" hidden="1" x14ac:dyDescent="0.3">
      <c r="A598">
        <v>155710</v>
      </c>
      <c r="B598">
        <v>3</v>
      </c>
      <c r="C598" s="1" t="s">
        <v>723</v>
      </c>
      <c r="D598" s="1" t="s">
        <v>716</v>
      </c>
      <c r="E598" s="1" t="s">
        <v>724</v>
      </c>
      <c r="F598">
        <v>49</v>
      </c>
      <c r="G598" t="s">
        <v>725</v>
      </c>
      <c r="H598" t="s">
        <v>725</v>
      </c>
      <c r="I598" t="s">
        <v>448</v>
      </c>
      <c r="K598" t="s">
        <v>2136</v>
      </c>
    </row>
    <row r="599" spans="1:11" hidden="1" x14ac:dyDescent="0.3">
      <c r="A599">
        <v>155711</v>
      </c>
      <c r="B599">
        <v>3</v>
      </c>
      <c r="C599" s="1" t="s">
        <v>726</v>
      </c>
      <c r="D599" s="1" t="s">
        <v>716</v>
      </c>
      <c r="E599" s="1" t="s">
        <v>727</v>
      </c>
      <c r="F599">
        <v>49</v>
      </c>
      <c r="G599" t="s">
        <v>728</v>
      </c>
      <c r="H599" t="s">
        <v>728</v>
      </c>
      <c r="I599" t="s">
        <v>448</v>
      </c>
      <c r="K599" t="s">
        <v>2136</v>
      </c>
    </row>
    <row r="600" spans="1:11" hidden="1" x14ac:dyDescent="0.3">
      <c r="A600">
        <v>155712</v>
      </c>
      <c r="B600">
        <v>3</v>
      </c>
      <c r="C600" s="1" t="s">
        <v>729</v>
      </c>
      <c r="D600" s="1" t="s">
        <v>716</v>
      </c>
      <c r="E600" s="1" t="s">
        <v>730</v>
      </c>
      <c r="F600">
        <v>49</v>
      </c>
      <c r="G600" t="s">
        <v>731</v>
      </c>
      <c r="H600" t="s">
        <v>732</v>
      </c>
      <c r="I600" t="s">
        <v>448</v>
      </c>
      <c r="K600" t="s">
        <v>2136</v>
      </c>
    </row>
    <row r="601" spans="1:11" hidden="1" x14ac:dyDescent="0.3">
      <c r="A601">
        <v>155717</v>
      </c>
      <c r="B601">
        <v>3</v>
      </c>
      <c r="C601" s="1" t="s">
        <v>733</v>
      </c>
      <c r="D601" s="1" t="s">
        <v>716</v>
      </c>
      <c r="E601" s="1" t="s">
        <v>734</v>
      </c>
      <c r="F601">
        <v>49</v>
      </c>
      <c r="G601" t="s">
        <v>735</v>
      </c>
      <c r="H601" t="s">
        <v>735</v>
      </c>
      <c r="I601" t="s">
        <v>448</v>
      </c>
      <c r="K601" t="s">
        <v>2136</v>
      </c>
    </row>
    <row r="602" spans="1:11" hidden="1" x14ac:dyDescent="0.3">
      <c r="A602">
        <v>155718</v>
      </c>
      <c r="B602">
        <v>3</v>
      </c>
      <c r="C602" s="1" t="s">
        <v>736</v>
      </c>
      <c r="D602" s="1" t="s">
        <v>716</v>
      </c>
      <c r="E602" s="1" t="s">
        <v>737</v>
      </c>
      <c r="F602">
        <v>49</v>
      </c>
      <c r="G602" t="s">
        <v>738</v>
      </c>
      <c r="H602" t="s">
        <v>738</v>
      </c>
      <c r="I602" t="s">
        <v>448</v>
      </c>
      <c r="K602" t="s">
        <v>2136</v>
      </c>
    </row>
    <row r="603" spans="1:11" hidden="1" x14ac:dyDescent="0.3">
      <c r="A603">
        <v>155719</v>
      </c>
      <c r="B603">
        <v>3</v>
      </c>
      <c r="C603" s="1" t="s">
        <v>3636</v>
      </c>
      <c r="D603" s="1" t="s">
        <v>716</v>
      </c>
      <c r="E603" s="1" t="s">
        <v>3637</v>
      </c>
      <c r="F603">
        <v>49</v>
      </c>
      <c r="G603" t="s">
        <v>3638</v>
      </c>
      <c r="H603" t="s">
        <v>3639</v>
      </c>
      <c r="I603" t="s">
        <v>2184</v>
      </c>
    </row>
    <row r="604" spans="1:11" hidden="1" x14ac:dyDescent="0.3">
      <c r="A604">
        <v>155722</v>
      </c>
      <c r="B604">
        <v>3</v>
      </c>
      <c r="C604" s="1" t="s">
        <v>739</v>
      </c>
      <c r="D604" s="1" t="s">
        <v>716</v>
      </c>
      <c r="E604" s="1" t="s">
        <v>740</v>
      </c>
      <c r="F604">
        <v>49</v>
      </c>
      <c r="G604" t="s">
        <v>741</v>
      </c>
      <c r="H604" t="s">
        <v>741</v>
      </c>
      <c r="I604" t="s">
        <v>448</v>
      </c>
      <c r="K604" t="s">
        <v>2136</v>
      </c>
    </row>
    <row r="605" spans="1:11" hidden="1" x14ac:dyDescent="0.3">
      <c r="A605">
        <v>155723</v>
      </c>
      <c r="B605">
        <v>3</v>
      </c>
      <c r="C605" s="1" t="s">
        <v>742</v>
      </c>
      <c r="D605" s="1" t="s">
        <v>716</v>
      </c>
      <c r="E605" s="1" t="s">
        <v>743</v>
      </c>
      <c r="F605">
        <v>49</v>
      </c>
      <c r="G605" t="s">
        <v>744</v>
      </c>
      <c r="H605" t="s">
        <v>745</v>
      </c>
      <c r="I605" t="s">
        <v>448</v>
      </c>
      <c r="K605" t="s">
        <v>2136</v>
      </c>
    </row>
    <row r="606" spans="1:11" hidden="1" x14ac:dyDescent="0.3">
      <c r="A606">
        <v>155724</v>
      </c>
      <c r="B606">
        <v>3</v>
      </c>
      <c r="C606" s="1" t="s">
        <v>746</v>
      </c>
      <c r="D606" s="1" t="s">
        <v>716</v>
      </c>
      <c r="E606" s="1" t="s">
        <v>747</v>
      </c>
      <c r="F606">
        <v>49</v>
      </c>
      <c r="G606" t="s">
        <v>748</v>
      </c>
      <c r="H606" t="s">
        <v>749</v>
      </c>
      <c r="I606" t="s">
        <v>448</v>
      </c>
      <c r="K606" t="s">
        <v>2136</v>
      </c>
    </row>
    <row r="607" spans="1:11" hidden="1" x14ac:dyDescent="0.3">
      <c r="A607">
        <v>155731</v>
      </c>
      <c r="B607">
        <v>3</v>
      </c>
      <c r="C607" s="1" t="s">
        <v>3640</v>
      </c>
      <c r="D607" s="1" t="s">
        <v>3641</v>
      </c>
      <c r="E607" s="1" t="s">
        <v>3642</v>
      </c>
      <c r="F607">
        <v>50</v>
      </c>
      <c r="G607" t="s">
        <v>3643</v>
      </c>
      <c r="H607" t="s">
        <v>3643</v>
      </c>
      <c r="I607" t="s">
        <v>2184</v>
      </c>
    </row>
    <row r="608" spans="1:11" hidden="1" x14ac:dyDescent="0.3">
      <c r="A608">
        <v>155732</v>
      </c>
      <c r="B608">
        <v>3</v>
      </c>
      <c r="C608" s="1" t="s">
        <v>3644</v>
      </c>
      <c r="D608" s="1" t="s">
        <v>3641</v>
      </c>
      <c r="E608" s="1" t="s">
        <v>3645</v>
      </c>
      <c r="F608">
        <v>50</v>
      </c>
      <c r="G608" t="s">
        <v>3646</v>
      </c>
      <c r="H608" t="s">
        <v>3647</v>
      </c>
      <c r="I608" t="s">
        <v>2184</v>
      </c>
    </row>
    <row r="609" spans="1:14" hidden="1" x14ac:dyDescent="0.3">
      <c r="A609">
        <v>155733</v>
      </c>
      <c r="B609">
        <v>3</v>
      </c>
      <c r="C609" s="1" t="s">
        <v>3648</v>
      </c>
      <c r="D609" s="1" t="s">
        <v>3641</v>
      </c>
      <c r="E609" s="1" t="s">
        <v>3649</v>
      </c>
      <c r="F609">
        <v>50</v>
      </c>
      <c r="G609" t="s">
        <v>3650</v>
      </c>
      <c r="H609" t="s">
        <v>3651</v>
      </c>
      <c r="I609" t="s">
        <v>2184</v>
      </c>
    </row>
    <row r="610" spans="1:14" hidden="1" x14ac:dyDescent="0.3">
      <c r="A610">
        <v>155736</v>
      </c>
      <c r="B610">
        <v>3</v>
      </c>
      <c r="C610" s="1" t="s">
        <v>3652</v>
      </c>
      <c r="D610" s="1" t="s">
        <v>3641</v>
      </c>
      <c r="E610" s="1" t="s">
        <v>3653</v>
      </c>
      <c r="F610">
        <v>50</v>
      </c>
      <c r="G610" t="s">
        <v>3654</v>
      </c>
      <c r="H610" t="s">
        <v>3655</v>
      </c>
      <c r="I610" t="s">
        <v>2184</v>
      </c>
    </row>
    <row r="611" spans="1:14" hidden="1" x14ac:dyDescent="0.3">
      <c r="A611">
        <v>155737</v>
      </c>
      <c r="B611">
        <v>3</v>
      </c>
      <c r="C611" s="1" t="s">
        <v>3656</v>
      </c>
      <c r="D611" s="1" t="s">
        <v>3641</v>
      </c>
      <c r="E611" s="1" t="s">
        <v>3657</v>
      </c>
      <c r="F611">
        <v>50</v>
      </c>
      <c r="G611" t="s">
        <v>3658</v>
      </c>
      <c r="H611" t="s">
        <v>3659</v>
      </c>
      <c r="I611" t="s">
        <v>2184</v>
      </c>
    </row>
    <row r="612" spans="1:14" hidden="1" x14ac:dyDescent="0.3">
      <c r="A612">
        <v>155738</v>
      </c>
      <c r="B612">
        <v>3</v>
      </c>
      <c r="C612" s="1" t="s">
        <v>3660</v>
      </c>
      <c r="D612" s="1" t="s">
        <v>3641</v>
      </c>
      <c r="E612" s="1" t="s">
        <v>3661</v>
      </c>
      <c r="F612">
        <v>50</v>
      </c>
      <c r="G612" t="s">
        <v>3662</v>
      </c>
      <c r="H612" t="s">
        <v>3662</v>
      </c>
      <c r="I612" t="s">
        <v>2184</v>
      </c>
    </row>
    <row r="613" spans="1:14" hidden="1" x14ac:dyDescent="0.3">
      <c r="A613">
        <v>155739</v>
      </c>
      <c r="B613">
        <v>3</v>
      </c>
      <c r="C613" s="1" t="s">
        <v>3663</v>
      </c>
      <c r="D613" s="1" t="s">
        <v>3641</v>
      </c>
      <c r="E613" s="1" t="s">
        <v>3664</v>
      </c>
      <c r="F613">
        <v>50</v>
      </c>
      <c r="G613" t="s">
        <v>3665</v>
      </c>
      <c r="H613" t="s">
        <v>3665</v>
      </c>
      <c r="I613" t="s">
        <v>2184</v>
      </c>
    </row>
    <row r="614" spans="1:14" hidden="1" x14ac:dyDescent="0.3">
      <c r="A614">
        <v>155744</v>
      </c>
      <c r="B614">
        <v>3</v>
      </c>
      <c r="C614" s="1" t="s">
        <v>750</v>
      </c>
      <c r="D614" s="1" t="s">
        <v>751</v>
      </c>
      <c r="E614" s="1" t="s">
        <v>752</v>
      </c>
      <c r="F614">
        <v>51</v>
      </c>
      <c r="G614" t="s">
        <v>753</v>
      </c>
      <c r="H614" t="s">
        <v>754</v>
      </c>
      <c r="I614" t="s">
        <v>448</v>
      </c>
      <c r="K614" t="s">
        <v>2136</v>
      </c>
    </row>
    <row r="615" spans="1:14" x14ac:dyDescent="0.3">
      <c r="A615">
        <v>155752</v>
      </c>
      <c r="B615">
        <v>3</v>
      </c>
      <c r="C615" s="1" t="s">
        <v>755</v>
      </c>
      <c r="D615" s="1" t="s">
        <v>751</v>
      </c>
      <c r="E615" s="1" t="s">
        <v>756</v>
      </c>
      <c r="F615">
        <v>51</v>
      </c>
      <c r="G615" t="s">
        <v>757</v>
      </c>
      <c r="H615" t="s">
        <v>758</v>
      </c>
      <c r="I615" t="s">
        <v>448</v>
      </c>
      <c r="K615" t="s">
        <v>2176</v>
      </c>
      <c r="N615" s="1" t="s">
        <v>752</v>
      </c>
    </row>
    <row r="616" spans="1:14" hidden="1" x14ac:dyDescent="0.3">
      <c r="A616">
        <v>155757</v>
      </c>
      <c r="B616">
        <v>3</v>
      </c>
      <c r="C616" s="1" t="s">
        <v>3666</v>
      </c>
      <c r="D616" s="1" t="s">
        <v>751</v>
      </c>
      <c r="E616" s="1" t="s">
        <v>3667</v>
      </c>
      <c r="F616">
        <v>51</v>
      </c>
      <c r="G616" t="s">
        <v>3668</v>
      </c>
      <c r="H616" t="s">
        <v>3669</v>
      </c>
      <c r="I616" t="s">
        <v>2184</v>
      </c>
      <c r="J616" t="s">
        <v>2412</v>
      </c>
    </row>
    <row r="617" spans="1:14" x14ac:dyDescent="0.3">
      <c r="A617">
        <v>155761</v>
      </c>
      <c r="B617">
        <v>3</v>
      </c>
      <c r="C617" s="1" t="s">
        <v>759</v>
      </c>
      <c r="D617" s="1" t="s">
        <v>751</v>
      </c>
      <c r="E617" s="1" t="s">
        <v>760</v>
      </c>
      <c r="F617">
        <v>51</v>
      </c>
      <c r="G617" t="s">
        <v>761</v>
      </c>
      <c r="H617" t="s">
        <v>762</v>
      </c>
      <c r="I617" t="s">
        <v>448</v>
      </c>
      <c r="K617" t="s">
        <v>2176</v>
      </c>
      <c r="N617" s="1" t="s">
        <v>752</v>
      </c>
    </row>
    <row r="618" spans="1:14" x14ac:dyDescent="0.3">
      <c r="A618">
        <v>155762</v>
      </c>
      <c r="B618">
        <v>3</v>
      </c>
      <c r="C618" s="1" t="s">
        <v>763</v>
      </c>
      <c r="D618" s="1" t="s">
        <v>751</v>
      </c>
      <c r="E618" s="1" t="s">
        <v>764</v>
      </c>
      <c r="F618">
        <v>51</v>
      </c>
      <c r="G618" t="s">
        <v>765</v>
      </c>
      <c r="H618" t="s">
        <v>766</v>
      </c>
      <c r="I618" t="s">
        <v>448</v>
      </c>
      <c r="K618" t="s">
        <v>2176</v>
      </c>
      <c r="N618" s="1" t="s">
        <v>752</v>
      </c>
    </row>
    <row r="619" spans="1:14" hidden="1" x14ac:dyDescent="0.3">
      <c r="A619">
        <v>155771</v>
      </c>
      <c r="B619">
        <v>3</v>
      </c>
      <c r="C619" s="1" t="s">
        <v>767</v>
      </c>
      <c r="D619" s="1" t="s">
        <v>751</v>
      </c>
      <c r="E619" s="1" t="s">
        <v>768</v>
      </c>
      <c r="F619">
        <v>51</v>
      </c>
      <c r="G619" t="s">
        <v>769</v>
      </c>
      <c r="H619" t="s">
        <v>770</v>
      </c>
      <c r="I619" t="s">
        <v>448</v>
      </c>
      <c r="K619" t="s">
        <v>2136</v>
      </c>
    </row>
    <row r="620" spans="1:14" x14ac:dyDescent="0.3">
      <c r="A620">
        <v>155774</v>
      </c>
      <c r="B620">
        <v>3</v>
      </c>
      <c r="C620" s="1" t="s">
        <v>771</v>
      </c>
      <c r="D620" s="1" t="s">
        <v>751</v>
      </c>
      <c r="E620" s="1" t="s">
        <v>772</v>
      </c>
      <c r="F620">
        <v>51</v>
      </c>
      <c r="G620" t="s">
        <v>773</v>
      </c>
      <c r="H620" t="s">
        <v>774</v>
      </c>
      <c r="I620" t="s">
        <v>448</v>
      </c>
      <c r="K620" t="s">
        <v>2176</v>
      </c>
      <c r="N620" s="1">
        <v>5106</v>
      </c>
    </row>
    <row r="621" spans="1:14" x14ac:dyDescent="0.3">
      <c r="A621">
        <v>155777</v>
      </c>
      <c r="B621">
        <v>3</v>
      </c>
      <c r="C621" s="1" t="s">
        <v>775</v>
      </c>
      <c r="D621" s="1" t="s">
        <v>751</v>
      </c>
      <c r="E621" s="1" t="s">
        <v>776</v>
      </c>
      <c r="F621">
        <v>51</v>
      </c>
      <c r="G621" t="s">
        <v>777</v>
      </c>
      <c r="H621" t="s">
        <v>778</v>
      </c>
      <c r="I621" t="s">
        <v>448</v>
      </c>
      <c r="K621" t="s">
        <v>2176</v>
      </c>
      <c r="N621" s="1">
        <v>5106</v>
      </c>
    </row>
    <row r="622" spans="1:14" x14ac:dyDescent="0.3">
      <c r="A622">
        <v>155780</v>
      </c>
      <c r="B622">
        <v>3</v>
      </c>
      <c r="C622" s="1" t="s">
        <v>779</v>
      </c>
      <c r="D622" s="1" t="s">
        <v>751</v>
      </c>
      <c r="E622" s="1" t="s">
        <v>780</v>
      </c>
      <c r="F622">
        <v>51</v>
      </c>
      <c r="G622" t="s">
        <v>781</v>
      </c>
      <c r="H622" t="s">
        <v>782</v>
      </c>
      <c r="I622" t="s">
        <v>448</v>
      </c>
      <c r="K622" t="s">
        <v>2176</v>
      </c>
      <c r="N622" s="1">
        <v>5106</v>
      </c>
    </row>
    <row r="623" spans="1:14" x14ac:dyDescent="0.3">
      <c r="A623">
        <v>155783</v>
      </c>
      <c r="B623">
        <v>3</v>
      </c>
      <c r="C623" s="1" t="s">
        <v>783</v>
      </c>
      <c r="D623" s="1" t="s">
        <v>751</v>
      </c>
      <c r="E623" s="1" t="s">
        <v>784</v>
      </c>
      <c r="F623">
        <v>51</v>
      </c>
      <c r="G623" t="s">
        <v>785</v>
      </c>
      <c r="H623" t="s">
        <v>786</v>
      </c>
      <c r="I623" t="s">
        <v>448</v>
      </c>
      <c r="K623" t="s">
        <v>2176</v>
      </c>
      <c r="N623" s="1">
        <v>5106</v>
      </c>
    </row>
    <row r="624" spans="1:14" x14ac:dyDescent="0.3">
      <c r="A624">
        <v>155784</v>
      </c>
      <c r="B624">
        <v>3</v>
      </c>
      <c r="C624" s="1" t="s">
        <v>787</v>
      </c>
      <c r="D624" s="1" t="s">
        <v>751</v>
      </c>
      <c r="E624" s="1" t="s">
        <v>788</v>
      </c>
      <c r="F624">
        <v>51</v>
      </c>
      <c r="G624" t="s">
        <v>789</v>
      </c>
      <c r="H624" t="s">
        <v>790</v>
      </c>
      <c r="I624" t="s">
        <v>448</v>
      </c>
      <c r="K624" t="s">
        <v>2176</v>
      </c>
      <c r="N624" s="1">
        <v>5106</v>
      </c>
    </row>
    <row r="625" spans="1:15" x14ac:dyDescent="0.3">
      <c r="A625">
        <v>155791</v>
      </c>
      <c r="B625">
        <v>3</v>
      </c>
      <c r="C625" s="1" t="s">
        <v>791</v>
      </c>
      <c r="D625" s="1" t="s">
        <v>751</v>
      </c>
      <c r="E625" s="1" t="s">
        <v>792</v>
      </c>
      <c r="F625">
        <v>51</v>
      </c>
      <c r="G625" t="s">
        <v>793</v>
      </c>
      <c r="H625" t="s">
        <v>794</v>
      </c>
      <c r="I625" t="s">
        <v>448</v>
      </c>
      <c r="K625" t="s">
        <v>2176</v>
      </c>
      <c r="N625" s="1">
        <v>5106</v>
      </c>
    </row>
    <row r="626" spans="1:15" x14ac:dyDescent="0.3">
      <c r="A626">
        <v>155798</v>
      </c>
      <c r="B626">
        <v>3</v>
      </c>
      <c r="C626" s="1" t="s">
        <v>795</v>
      </c>
      <c r="D626" s="1" t="s">
        <v>751</v>
      </c>
      <c r="E626" s="1" t="s">
        <v>796</v>
      </c>
      <c r="F626">
        <v>51</v>
      </c>
      <c r="G626" t="s">
        <v>797</v>
      </c>
      <c r="H626" t="s">
        <v>798</v>
      </c>
      <c r="I626" t="s">
        <v>448</v>
      </c>
      <c r="K626" t="s">
        <v>2176</v>
      </c>
      <c r="N626" s="1">
        <v>5106</v>
      </c>
    </row>
    <row r="627" spans="1:15" hidden="1" x14ac:dyDescent="0.3">
      <c r="A627">
        <v>155800</v>
      </c>
      <c r="B627">
        <v>3</v>
      </c>
      <c r="C627" s="1" t="s">
        <v>799</v>
      </c>
      <c r="D627" s="1" t="s">
        <v>800</v>
      </c>
      <c r="E627" s="1" t="s">
        <v>801</v>
      </c>
      <c r="F627">
        <v>52</v>
      </c>
      <c r="G627" t="s">
        <v>802</v>
      </c>
      <c r="H627" t="s">
        <v>803</v>
      </c>
      <c r="I627" t="s">
        <v>448</v>
      </c>
      <c r="K627" t="s">
        <v>2136</v>
      </c>
    </row>
    <row r="628" spans="1:15" hidden="1" x14ac:dyDescent="0.3">
      <c r="A628">
        <v>155801</v>
      </c>
      <c r="B628">
        <v>3</v>
      </c>
      <c r="C628" s="1" t="s">
        <v>3670</v>
      </c>
      <c r="D628" s="1" t="s">
        <v>800</v>
      </c>
      <c r="E628" s="1" t="s">
        <v>3671</v>
      </c>
      <c r="F628">
        <v>52</v>
      </c>
      <c r="G628" t="s">
        <v>3672</v>
      </c>
      <c r="H628" t="s">
        <v>3673</v>
      </c>
      <c r="I628" t="s">
        <v>2184</v>
      </c>
    </row>
    <row r="629" spans="1:15" hidden="1" x14ac:dyDescent="0.3">
      <c r="A629">
        <v>155806</v>
      </c>
      <c r="B629">
        <v>3</v>
      </c>
      <c r="C629" s="1" t="s">
        <v>804</v>
      </c>
      <c r="D629" s="1" t="s">
        <v>800</v>
      </c>
      <c r="E629" s="1" t="s">
        <v>805</v>
      </c>
      <c r="F629">
        <v>52</v>
      </c>
      <c r="G629" t="s">
        <v>806</v>
      </c>
      <c r="H629" t="s">
        <v>806</v>
      </c>
      <c r="I629" t="s">
        <v>448</v>
      </c>
      <c r="K629" t="s">
        <v>2136</v>
      </c>
    </row>
    <row r="630" spans="1:15" hidden="1" x14ac:dyDescent="0.3">
      <c r="A630">
        <v>155807</v>
      </c>
      <c r="B630">
        <v>3</v>
      </c>
      <c r="C630" s="1" t="s">
        <v>807</v>
      </c>
      <c r="D630" s="1" t="s">
        <v>800</v>
      </c>
      <c r="E630" s="1" t="s">
        <v>808</v>
      </c>
      <c r="F630">
        <v>52</v>
      </c>
      <c r="G630" t="s">
        <v>809</v>
      </c>
      <c r="H630" t="s">
        <v>809</v>
      </c>
      <c r="I630" t="s">
        <v>448</v>
      </c>
      <c r="K630" t="s">
        <v>2136</v>
      </c>
    </row>
    <row r="631" spans="1:15" hidden="1" x14ac:dyDescent="0.3">
      <c r="A631">
        <v>155812</v>
      </c>
      <c r="B631">
        <v>3</v>
      </c>
      <c r="C631" s="1" t="s">
        <v>810</v>
      </c>
      <c r="D631" s="1" t="s">
        <v>800</v>
      </c>
      <c r="E631" s="1" t="s">
        <v>811</v>
      </c>
      <c r="F631">
        <v>52</v>
      </c>
      <c r="G631" t="s">
        <v>812</v>
      </c>
      <c r="H631" t="s">
        <v>813</v>
      </c>
      <c r="I631" t="s">
        <v>448</v>
      </c>
      <c r="K631" t="s">
        <v>2136</v>
      </c>
      <c r="O631" s="1" t="s">
        <v>3674</v>
      </c>
    </row>
    <row r="632" spans="1:15" x14ac:dyDescent="0.3">
      <c r="A632">
        <v>155841</v>
      </c>
      <c r="B632">
        <v>3</v>
      </c>
      <c r="C632" s="1" t="s">
        <v>814</v>
      </c>
      <c r="D632" s="1" t="s">
        <v>800</v>
      </c>
      <c r="E632" s="1" t="s">
        <v>815</v>
      </c>
      <c r="F632">
        <v>52</v>
      </c>
      <c r="G632" t="s">
        <v>816</v>
      </c>
      <c r="H632" t="s">
        <v>817</v>
      </c>
      <c r="I632" t="s">
        <v>448</v>
      </c>
      <c r="K632" t="s">
        <v>2176</v>
      </c>
      <c r="M632" s="1">
        <v>5205</v>
      </c>
    </row>
    <row r="633" spans="1:15" x14ac:dyDescent="0.3">
      <c r="A633">
        <v>155866</v>
      </c>
      <c r="B633">
        <v>3</v>
      </c>
      <c r="C633" s="1" t="s">
        <v>818</v>
      </c>
      <c r="D633" s="1" t="s">
        <v>800</v>
      </c>
      <c r="E633" s="1" t="s">
        <v>819</v>
      </c>
      <c r="F633">
        <v>52</v>
      </c>
      <c r="G633" t="s">
        <v>820</v>
      </c>
      <c r="H633" t="s">
        <v>821</v>
      </c>
      <c r="I633" t="s">
        <v>448</v>
      </c>
      <c r="K633" t="s">
        <v>2176</v>
      </c>
      <c r="M633" s="1">
        <v>5205</v>
      </c>
    </row>
    <row r="634" spans="1:15" x14ac:dyDescent="0.3">
      <c r="A634">
        <v>155869</v>
      </c>
      <c r="B634">
        <v>3</v>
      </c>
      <c r="C634" s="1" t="s">
        <v>822</v>
      </c>
      <c r="D634" s="1" t="s">
        <v>800</v>
      </c>
      <c r="E634" s="1" t="s">
        <v>823</v>
      </c>
      <c r="F634">
        <v>52</v>
      </c>
      <c r="G634" t="s">
        <v>824</v>
      </c>
      <c r="H634" t="s">
        <v>825</v>
      </c>
      <c r="I634" t="s">
        <v>448</v>
      </c>
      <c r="K634" t="s">
        <v>2176</v>
      </c>
      <c r="M634" s="1">
        <v>5205</v>
      </c>
    </row>
    <row r="635" spans="1:15" x14ac:dyDescent="0.3">
      <c r="A635">
        <v>155895</v>
      </c>
      <c r="B635">
        <v>3</v>
      </c>
      <c r="C635" s="1" t="s">
        <v>826</v>
      </c>
      <c r="D635" s="1" t="s">
        <v>800</v>
      </c>
      <c r="E635" s="1" t="s">
        <v>827</v>
      </c>
      <c r="F635">
        <v>52</v>
      </c>
      <c r="G635" t="s">
        <v>828</v>
      </c>
      <c r="H635" t="s">
        <v>829</v>
      </c>
      <c r="I635" t="s">
        <v>448</v>
      </c>
      <c r="K635" t="s">
        <v>2176</v>
      </c>
      <c r="M635" s="1">
        <v>5205</v>
      </c>
    </row>
    <row r="636" spans="1:15" x14ac:dyDescent="0.3">
      <c r="A636">
        <v>155917</v>
      </c>
      <c r="B636">
        <v>3</v>
      </c>
      <c r="C636" s="1" t="s">
        <v>830</v>
      </c>
      <c r="D636" s="1" t="s">
        <v>800</v>
      </c>
      <c r="E636" s="1" t="s">
        <v>831</v>
      </c>
      <c r="F636">
        <v>52</v>
      </c>
      <c r="G636" t="s">
        <v>832</v>
      </c>
      <c r="H636" t="s">
        <v>833</v>
      </c>
      <c r="I636" t="s">
        <v>448</v>
      </c>
      <c r="K636" t="s">
        <v>2176</v>
      </c>
      <c r="M636" s="1">
        <v>5205</v>
      </c>
    </row>
    <row r="637" spans="1:15" x14ac:dyDescent="0.3">
      <c r="A637">
        <v>155938</v>
      </c>
      <c r="B637">
        <v>3</v>
      </c>
      <c r="C637" s="1" t="s">
        <v>834</v>
      </c>
      <c r="D637" s="1" t="s">
        <v>800</v>
      </c>
      <c r="E637" s="1" t="s">
        <v>835</v>
      </c>
      <c r="F637">
        <v>52</v>
      </c>
      <c r="G637" t="s">
        <v>836</v>
      </c>
      <c r="H637" t="s">
        <v>837</v>
      </c>
      <c r="I637" t="s">
        <v>448</v>
      </c>
      <c r="K637" t="s">
        <v>2176</v>
      </c>
      <c r="M637" s="1">
        <v>5205</v>
      </c>
    </row>
    <row r="638" spans="1:15" x14ac:dyDescent="0.3">
      <c r="A638">
        <v>155960</v>
      </c>
      <c r="B638">
        <v>3</v>
      </c>
      <c r="C638" s="1" t="s">
        <v>838</v>
      </c>
      <c r="D638" s="1" t="s">
        <v>800</v>
      </c>
      <c r="E638" s="1" t="s">
        <v>839</v>
      </c>
      <c r="F638">
        <v>52</v>
      </c>
      <c r="G638" t="s">
        <v>840</v>
      </c>
      <c r="H638" t="s">
        <v>841</v>
      </c>
      <c r="I638" t="s">
        <v>448</v>
      </c>
      <c r="K638" t="s">
        <v>2176</v>
      </c>
      <c r="M638" s="1">
        <v>5205</v>
      </c>
    </row>
    <row r="639" spans="1:15" hidden="1" x14ac:dyDescent="0.3">
      <c r="A639">
        <v>155974</v>
      </c>
      <c r="B639">
        <v>3</v>
      </c>
      <c r="C639" s="1" t="s">
        <v>842</v>
      </c>
      <c r="D639" s="1" t="s">
        <v>843</v>
      </c>
      <c r="E639" s="1" t="s">
        <v>844</v>
      </c>
      <c r="F639">
        <v>53</v>
      </c>
      <c r="G639" t="s">
        <v>845</v>
      </c>
      <c r="H639" t="s">
        <v>846</v>
      </c>
      <c r="I639" t="s">
        <v>448</v>
      </c>
      <c r="K639" t="s">
        <v>2136</v>
      </c>
    </row>
    <row r="640" spans="1:15" hidden="1" x14ac:dyDescent="0.3">
      <c r="A640">
        <v>155980</v>
      </c>
      <c r="B640">
        <v>3</v>
      </c>
      <c r="C640" s="1" t="s">
        <v>847</v>
      </c>
      <c r="D640" s="1" t="s">
        <v>843</v>
      </c>
      <c r="E640" s="1" t="s">
        <v>848</v>
      </c>
      <c r="F640">
        <v>53</v>
      </c>
      <c r="G640" t="s">
        <v>849</v>
      </c>
      <c r="H640" t="s">
        <v>850</v>
      </c>
      <c r="I640" t="s">
        <v>448</v>
      </c>
      <c r="K640" t="s">
        <v>2136</v>
      </c>
    </row>
    <row r="641" spans="1:15" hidden="1" x14ac:dyDescent="0.3">
      <c r="A641">
        <v>155983</v>
      </c>
      <c r="B641">
        <v>3</v>
      </c>
      <c r="C641" s="1" t="s">
        <v>851</v>
      </c>
      <c r="D641" s="1" t="s">
        <v>843</v>
      </c>
      <c r="E641" s="1" t="s">
        <v>852</v>
      </c>
      <c r="F641">
        <v>53</v>
      </c>
      <c r="G641" t="s">
        <v>853</v>
      </c>
      <c r="H641" t="s">
        <v>854</v>
      </c>
      <c r="I641" t="s">
        <v>448</v>
      </c>
      <c r="K641" t="s">
        <v>2136</v>
      </c>
    </row>
    <row r="642" spans="1:15" hidden="1" x14ac:dyDescent="0.3">
      <c r="A642">
        <v>155986</v>
      </c>
      <c r="B642">
        <v>3</v>
      </c>
      <c r="C642" s="1" t="s">
        <v>3675</v>
      </c>
      <c r="D642" s="1" t="s">
        <v>843</v>
      </c>
      <c r="E642" s="1" t="s">
        <v>3676</v>
      </c>
      <c r="F642">
        <v>53</v>
      </c>
      <c r="G642" t="s">
        <v>3677</v>
      </c>
      <c r="H642" t="s">
        <v>3678</v>
      </c>
      <c r="I642" t="s">
        <v>2184</v>
      </c>
      <c r="J642" t="s">
        <v>3635</v>
      </c>
    </row>
    <row r="643" spans="1:15" hidden="1" x14ac:dyDescent="0.3">
      <c r="A643">
        <v>155989</v>
      </c>
      <c r="B643">
        <v>3</v>
      </c>
      <c r="C643" s="1" t="s">
        <v>855</v>
      </c>
      <c r="D643" s="1" t="s">
        <v>843</v>
      </c>
      <c r="E643" s="1" t="s">
        <v>856</v>
      </c>
      <c r="F643">
        <v>53</v>
      </c>
      <c r="G643" t="s">
        <v>857</v>
      </c>
      <c r="H643" t="s">
        <v>858</v>
      </c>
      <c r="I643" t="s">
        <v>448</v>
      </c>
      <c r="K643" t="s">
        <v>2136</v>
      </c>
    </row>
    <row r="644" spans="1:15" hidden="1" x14ac:dyDescent="0.3">
      <c r="A644">
        <v>155997</v>
      </c>
      <c r="B644">
        <v>3</v>
      </c>
      <c r="C644" s="1" t="s">
        <v>859</v>
      </c>
      <c r="D644" s="1" t="s">
        <v>843</v>
      </c>
      <c r="E644" s="1" t="s">
        <v>860</v>
      </c>
      <c r="F644">
        <v>53</v>
      </c>
      <c r="G644" t="s">
        <v>861</v>
      </c>
      <c r="H644" t="s">
        <v>861</v>
      </c>
      <c r="I644" t="s">
        <v>448</v>
      </c>
      <c r="K644" t="s">
        <v>2136</v>
      </c>
      <c r="O644" s="1" t="s">
        <v>3674</v>
      </c>
    </row>
    <row r="645" spans="1:15" hidden="1" x14ac:dyDescent="0.3">
      <c r="A645">
        <v>156000</v>
      </c>
      <c r="B645">
        <v>3</v>
      </c>
      <c r="C645" s="1" t="s">
        <v>862</v>
      </c>
      <c r="D645" s="1" t="s">
        <v>843</v>
      </c>
      <c r="E645" s="1" t="s">
        <v>863</v>
      </c>
      <c r="F645">
        <v>53</v>
      </c>
      <c r="G645" t="s">
        <v>864</v>
      </c>
      <c r="H645" t="s">
        <v>865</v>
      </c>
      <c r="I645" t="s">
        <v>448</v>
      </c>
      <c r="K645" t="s">
        <v>2136</v>
      </c>
      <c r="O645" s="1" t="s">
        <v>3674</v>
      </c>
    </row>
    <row r="646" spans="1:15" x14ac:dyDescent="0.3">
      <c r="A646">
        <v>156003</v>
      </c>
      <c r="B646">
        <v>3</v>
      </c>
      <c r="C646" s="1" t="s">
        <v>866</v>
      </c>
      <c r="D646" s="1" t="s">
        <v>843</v>
      </c>
      <c r="E646" s="1" t="s">
        <v>867</v>
      </c>
      <c r="F646">
        <v>53</v>
      </c>
      <c r="G646" t="s">
        <v>868</v>
      </c>
      <c r="H646" t="s">
        <v>869</v>
      </c>
      <c r="I646" t="s">
        <v>448</v>
      </c>
      <c r="K646" t="s">
        <v>2176</v>
      </c>
      <c r="L646" t="s">
        <v>2177</v>
      </c>
    </row>
    <row r="647" spans="1:15" x14ac:dyDescent="0.3">
      <c r="A647">
        <v>156007</v>
      </c>
      <c r="B647">
        <v>3</v>
      </c>
      <c r="C647" s="1" t="s">
        <v>870</v>
      </c>
      <c r="D647" s="1" t="s">
        <v>843</v>
      </c>
      <c r="E647" s="1" t="s">
        <v>871</v>
      </c>
      <c r="F647">
        <v>53</v>
      </c>
      <c r="G647" t="s">
        <v>872</v>
      </c>
      <c r="H647" t="s">
        <v>872</v>
      </c>
      <c r="I647" t="s">
        <v>448</v>
      </c>
      <c r="K647" t="s">
        <v>2176</v>
      </c>
      <c r="L647" s="1">
        <v>5306</v>
      </c>
      <c r="O647" s="1"/>
    </row>
    <row r="648" spans="1:15" x14ac:dyDescent="0.3">
      <c r="A648">
        <v>156014</v>
      </c>
      <c r="B648">
        <v>3</v>
      </c>
      <c r="C648" s="1" t="s">
        <v>873</v>
      </c>
      <c r="D648" s="1" t="s">
        <v>843</v>
      </c>
      <c r="E648" s="1" t="s">
        <v>874</v>
      </c>
      <c r="F648">
        <v>53</v>
      </c>
      <c r="G648" t="s">
        <v>875</v>
      </c>
      <c r="H648" t="s">
        <v>875</v>
      </c>
      <c r="I648" t="s">
        <v>448</v>
      </c>
      <c r="K648" t="s">
        <v>2176</v>
      </c>
      <c r="L648" s="1">
        <v>5307</v>
      </c>
      <c r="O648" s="1"/>
    </row>
    <row r="649" spans="1:15" x14ac:dyDescent="0.3">
      <c r="A649">
        <v>156017</v>
      </c>
      <c r="B649">
        <v>3</v>
      </c>
      <c r="C649" s="1" t="s">
        <v>876</v>
      </c>
      <c r="D649" s="1" t="s">
        <v>843</v>
      </c>
      <c r="E649" s="1" t="s">
        <v>877</v>
      </c>
      <c r="F649">
        <v>53</v>
      </c>
      <c r="G649" t="s">
        <v>878</v>
      </c>
      <c r="H649" t="s">
        <v>879</v>
      </c>
      <c r="I649" t="s">
        <v>448</v>
      </c>
      <c r="K649" t="s">
        <v>2176</v>
      </c>
      <c r="L649" t="s">
        <v>2177</v>
      </c>
    </row>
    <row r="650" spans="1:15" hidden="1" x14ac:dyDescent="0.3">
      <c r="A650">
        <v>156019</v>
      </c>
      <c r="B650">
        <v>3</v>
      </c>
      <c r="C650" s="1" t="s">
        <v>3679</v>
      </c>
      <c r="D650" s="1" t="s">
        <v>3680</v>
      </c>
      <c r="E650" s="1" t="s">
        <v>3681</v>
      </c>
      <c r="F650">
        <v>54</v>
      </c>
      <c r="G650" t="s">
        <v>3682</v>
      </c>
      <c r="H650" t="s">
        <v>3682</v>
      </c>
      <c r="I650" t="s">
        <v>2184</v>
      </c>
    </row>
    <row r="651" spans="1:15" hidden="1" x14ac:dyDescent="0.3">
      <c r="A651">
        <v>156022</v>
      </c>
      <c r="B651">
        <v>3</v>
      </c>
      <c r="C651" s="1" t="s">
        <v>3683</v>
      </c>
      <c r="D651" s="1" t="s">
        <v>3680</v>
      </c>
      <c r="E651" s="1" t="s">
        <v>3684</v>
      </c>
      <c r="F651">
        <v>54</v>
      </c>
      <c r="G651" t="s">
        <v>3685</v>
      </c>
      <c r="H651" t="s">
        <v>3686</v>
      </c>
      <c r="I651" t="s">
        <v>2184</v>
      </c>
    </row>
    <row r="652" spans="1:15" hidden="1" x14ac:dyDescent="0.3">
      <c r="A652">
        <v>156043</v>
      </c>
      <c r="B652">
        <v>3</v>
      </c>
      <c r="C652" s="1" t="s">
        <v>3687</v>
      </c>
      <c r="D652" s="1" t="s">
        <v>3680</v>
      </c>
      <c r="E652" s="1" t="s">
        <v>3688</v>
      </c>
      <c r="F652">
        <v>54</v>
      </c>
      <c r="G652" t="s">
        <v>3689</v>
      </c>
      <c r="H652" t="s">
        <v>3690</v>
      </c>
      <c r="I652" t="s">
        <v>2184</v>
      </c>
    </row>
    <row r="653" spans="1:15" hidden="1" x14ac:dyDescent="0.3">
      <c r="A653">
        <v>156055</v>
      </c>
      <c r="B653">
        <v>3</v>
      </c>
      <c r="C653" s="1" t="s">
        <v>3691</v>
      </c>
      <c r="D653" s="1" t="s">
        <v>3680</v>
      </c>
      <c r="E653" s="1" t="s">
        <v>3692</v>
      </c>
      <c r="F653">
        <v>54</v>
      </c>
      <c r="G653" t="s">
        <v>3693</v>
      </c>
      <c r="H653" t="s">
        <v>3694</v>
      </c>
      <c r="I653" t="s">
        <v>2184</v>
      </c>
    </row>
    <row r="654" spans="1:15" hidden="1" x14ac:dyDescent="0.3">
      <c r="A654">
        <v>156058</v>
      </c>
      <c r="B654">
        <v>3</v>
      </c>
      <c r="C654" s="1" t="s">
        <v>3695</v>
      </c>
      <c r="D654" s="1" t="s">
        <v>3680</v>
      </c>
      <c r="E654" s="1" t="s">
        <v>3696</v>
      </c>
      <c r="F654">
        <v>54</v>
      </c>
      <c r="G654" t="s">
        <v>3697</v>
      </c>
      <c r="H654" t="s">
        <v>3698</v>
      </c>
      <c r="I654" t="s">
        <v>2184</v>
      </c>
    </row>
    <row r="655" spans="1:15" hidden="1" x14ac:dyDescent="0.3">
      <c r="A655">
        <v>156059</v>
      </c>
      <c r="B655">
        <v>3</v>
      </c>
      <c r="C655" s="1" t="s">
        <v>3699</v>
      </c>
      <c r="D655" s="1" t="s">
        <v>3680</v>
      </c>
      <c r="E655" s="1" t="s">
        <v>3700</v>
      </c>
      <c r="F655">
        <v>54</v>
      </c>
      <c r="G655" t="s">
        <v>3701</v>
      </c>
      <c r="H655" t="s">
        <v>3702</v>
      </c>
      <c r="I655" t="s">
        <v>2184</v>
      </c>
    </row>
    <row r="656" spans="1:15" hidden="1" x14ac:dyDescent="0.3">
      <c r="A656">
        <v>156062</v>
      </c>
      <c r="B656">
        <v>3</v>
      </c>
      <c r="C656" s="1" t="s">
        <v>3703</v>
      </c>
      <c r="D656" s="1" t="s">
        <v>3680</v>
      </c>
      <c r="E656" s="1" t="s">
        <v>3704</v>
      </c>
      <c r="F656">
        <v>54</v>
      </c>
      <c r="G656" t="s">
        <v>3705</v>
      </c>
      <c r="H656" t="s">
        <v>3706</v>
      </c>
      <c r="I656" t="s">
        <v>2184</v>
      </c>
    </row>
    <row r="657" spans="1:9" hidden="1" x14ac:dyDescent="0.3">
      <c r="A657">
        <v>156094</v>
      </c>
      <c r="B657">
        <v>3</v>
      </c>
      <c r="C657" s="1" t="s">
        <v>3707</v>
      </c>
      <c r="D657" s="1" t="s">
        <v>3680</v>
      </c>
      <c r="E657" s="1" t="s">
        <v>3708</v>
      </c>
      <c r="F657">
        <v>54</v>
      </c>
      <c r="G657" t="s">
        <v>3709</v>
      </c>
      <c r="H657" t="s">
        <v>3710</v>
      </c>
      <c r="I657" t="s">
        <v>2184</v>
      </c>
    </row>
    <row r="658" spans="1:9" hidden="1" x14ac:dyDescent="0.3">
      <c r="A658">
        <v>156107</v>
      </c>
      <c r="B658">
        <v>3</v>
      </c>
      <c r="C658" s="1" t="s">
        <v>3711</v>
      </c>
      <c r="D658" s="1" t="s">
        <v>3712</v>
      </c>
      <c r="E658" s="1" t="s">
        <v>3713</v>
      </c>
      <c r="F658">
        <v>55</v>
      </c>
      <c r="G658" t="s">
        <v>3714</v>
      </c>
      <c r="H658" t="s">
        <v>3715</v>
      </c>
      <c r="I658" t="s">
        <v>2184</v>
      </c>
    </row>
    <row r="659" spans="1:9" hidden="1" x14ac:dyDescent="0.3">
      <c r="A659">
        <v>156112</v>
      </c>
      <c r="B659">
        <v>3</v>
      </c>
      <c r="C659" s="1" t="s">
        <v>3716</v>
      </c>
      <c r="D659" s="1" t="s">
        <v>3712</v>
      </c>
      <c r="E659" s="1" t="s">
        <v>3717</v>
      </c>
      <c r="F659">
        <v>55</v>
      </c>
      <c r="G659" t="s">
        <v>3718</v>
      </c>
      <c r="H659" t="s">
        <v>3719</v>
      </c>
      <c r="I659" t="s">
        <v>2184</v>
      </c>
    </row>
    <row r="660" spans="1:9" hidden="1" x14ac:dyDescent="0.3">
      <c r="A660">
        <v>156113</v>
      </c>
      <c r="B660">
        <v>3</v>
      </c>
      <c r="C660" s="1" t="s">
        <v>3720</v>
      </c>
      <c r="D660" s="1" t="s">
        <v>3712</v>
      </c>
      <c r="E660" s="1" t="s">
        <v>3721</v>
      </c>
      <c r="F660">
        <v>55</v>
      </c>
      <c r="G660" t="s">
        <v>3722</v>
      </c>
      <c r="H660" t="s">
        <v>3722</v>
      </c>
      <c r="I660" t="s">
        <v>2184</v>
      </c>
    </row>
    <row r="661" spans="1:9" hidden="1" x14ac:dyDescent="0.3">
      <c r="A661">
        <v>156119</v>
      </c>
      <c r="B661">
        <v>3</v>
      </c>
      <c r="C661" s="1" t="s">
        <v>3723</v>
      </c>
      <c r="D661" s="1" t="s">
        <v>3712</v>
      </c>
      <c r="E661" s="1" t="s">
        <v>3724</v>
      </c>
      <c r="F661">
        <v>55</v>
      </c>
      <c r="G661" t="s">
        <v>3725</v>
      </c>
      <c r="H661" t="s">
        <v>3725</v>
      </c>
      <c r="I661" t="s">
        <v>2184</v>
      </c>
    </row>
    <row r="662" spans="1:9" hidden="1" x14ac:dyDescent="0.3">
      <c r="A662">
        <v>156122</v>
      </c>
      <c r="B662">
        <v>3</v>
      </c>
      <c r="C662" s="1" t="s">
        <v>3726</v>
      </c>
      <c r="D662" s="1" t="s">
        <v>3712</v>
      </c>
      <c r="E662" s="1" t="s">
        <v>3727</v>
      </c>
      <c r="F662">
        <v>55</v>
      </c>
      <c r="G662" t="s">
        <v>3728</v>
      </c>
      <c r="H662" t="s">
        <v>3729</v>
      </c>
      <c r="I662" t="s">
        <v>2184</v>
      </c>
    </row>
    <row r="663" spans="1:9" hidden="1" x14ac:dyDescent="0.3">
      <c r="A663">
        <v>156125</v>
      </c>
      <c r="B663">
        <v>3</v>
      </c>
      <c r="C663" s="1" t="s">
        <v>3730</v>
      </c>
      <c r="D663" s="1" t="s">
        <v>3712</v>
      </c>
      <c r="E663" s="1" t="s">
        <v>3731</v>
      </c>
      <c r="F663">
        <v>55</v>
      </c>
      <c r="G663" t="s">
        <v>3732</v>
      </c>
      <c r="H663" t="s">
        <v>3732</v>
      </c>
      <c r="I663" t="s">
        <v>2184</v>
      </c>
    </row>
    <row r="664" spans="1:9" hidden="1" x14ac:dyDescent="0.3">
      <c r="A664">
        <v>156130</v>
      </c>
      <c r="B664">
        <v>3</v>
      </c>
      <c r="C664" s="1" t="s">
        <v>3733</v>
      </c>
      <c r="D664" s="1" t="s">
        <v>3712</v>
      </c>
      <c r="E664" s="1" t="s">
        <v>3734</v>
      </c>
      <c r="F664">
        <v>55</v>
      </c>
      <c r="G664" t="s">
        <v>3735</v>
      </c>
      <c r="H664" t="s">
        <v>3735</v>
      </c>
      <c r="I664" t="s">
        <v>2184</v>
      </c>
    </row>
    <row r="665" spans="1:9" hidden="1" x14ac:dyDescent="0.3">
      <c r="A665">
        <v>156131</v>
      </c>
      <c r="B665">
        <v>3</v>
      </c>
      <c r="C665" s="1" t="s">
        <v>3736</v>
      </c>
      <c r="D665" s="1" t="s">
        <v>3712</v>
      </c>
      <c r="E665" s="1" t="s">
        <v>3737</v>
      </c>
      <c r="F665">
        <v>55</v>
      </c>
      <c r="G665" t="s">
        <v>3738</v>
      </c>
      <c r="H665" t="s">
        <v>3738</v>
      </c>
      <c r="I665" t="s">
        <v>2184</v>
      </c>
    </row>
    <row r="666" spans="1:9" hidden="1" x14ac:dyDescent="0.3">
      <c r="A666">
        <v>156134</v>
      </c>
      <c r="B666">
        <v>3</v>
      </c>
      <c r="C666" s="1" t="s">
        <v>3739</v>
      </c>
      <c r="D666" s="1" t="s">
        <v>3712</v>
      </c>
      <c r="E666" s="1" t="s">
        <v>3740</v>
      </c>
      <c r="F666">
        <v>55</v>
      </c>
      <c r="G666" t="s">
        <v>3741</v>
      </c>
      <c r="H666" t="s">
        <v>3742</v>
      </c>
      <c r="I666" t="s">
        <v>2184</v>
      </c>
    </row>
    <row r="667" spans="1:9" hidden="1" x14ac:dyDescent="0.3">
      <c r="A667">
        <v>156160</v>
      </c>
      <c r="B667">
        <v>3</v>
      </c>
      <c r="C667" s="1" t="s">
        <v>3743</v>
      </c>
      <c r="D667" s="1" t="s">
        <v>3712</v>
      </c>
      <c r="E667" s="1" t="s">
        <v>3744</v>
      </c>
      <c r="F667">
        <v>55</v>
      </c>
      <c r="G667" t="s">
        <v>3745</v>
      </c>
      <c r="H667" t="s">
        <v>3746</v>
      </c>
      <c r="I667" t="s">
        <v>2184</v>
      </c>
    </row>
    <row r="668" spans="1:9" hidden="1" x14ac:dyDescent="0.3">
      <c r="A668">
        <v>156167</v>
      </c>
      <c r="B668">
        <v>3</v>
      </c>
      <c r="C668" s="1" t="s">
        <v>3747</v>
      </c>
      <c r="D668" s="1" t="s">
        <v>3712</v>
      </c>
      <c r="E668" s="1" t="s">
        <v>3748</v>
      </c>
      <c r="F668">
        <v>55</v>
      </c>
      <c r="G668" t="s">
        <v>3749</v>
      </c>
      <c r="H668" t="s">
        <v>3750</v>
      </c>
      <c r="I668" t="s">
        <v>2184</v>
      </c>
    </row>
    <row r="669" spans="1:9" hidden="1" x14ac:dyDescent="0.3">
      <c r="A669">
        <v>156171</v>
      </c>
      <c r="B669">
        <v>3</v>
      </c>
      <c r="C669" s="1" t="s">
        <v>3751</v>
      </c>
      <c r="D669" s="1" t="s">
        <v>3712</v>
      </c>
      <c r="E669" s="1" t="s">
        <v>3752</v>
      </c>
      <c r="F669">
        <v>55</v>
      </c>
      <c r="G669" t="s">
        <v>3753</v>
      </c>
      <c r="H669" t="s">
        <v>3754</v>
      </c>
      <c r="I669" t="s">
        <v>2184</v>
      </c>
    </row>
    <row r="670" spans="1:9" hidden="1" x14ac:dyDescent="0.3">
      <c r="A670">
        <v>156181</v>
      </c>
      <c r="B670">
        <v>3</v>
      </c>
      <c r="C670" s="1" t="s">
        <v>3755</v>
      </c>
      <c r="D670" s="1" t="s">
        <v>3712</v>
      </c>
      <c r="E670" s="1" t="s">
        <v>3756</v>
      </c>
      <c r="F670">
        <v>55</v>
      </c>
      <c r="G670" t="s">
        <v>3757</v>
      </c>
      <c r="H670" t="s">
        <v>3758</v>
      </c>
      <c r="I670" t="s">
        <v>2184</v>
      </c>
    </row>
    <row r="671" spans="1:9" hidden="1" x14ac:dyDescent="0.3">
      <c r="A671">
        <v>156202</v>
      </c>
      <c r="B671">
        <v>3</v>
      </c>
      <c r="C671" s="1" t="s">
        <v>3759</v>
      </c>
      <c r="D671" s="1" t="s">
        <v>3712</v>
      </c>
      <c r="E671" s="1" t="s">
        <v>3760</v>
      </c>
      <c r="F671">
        <v>55</v>
      </c>
      <c r="G671" t="s">
        <v>3761</v>
      </c>
      <c r="H671" t="s">
        <v>3762</v>
      </c>
      <c r="I671" t="s">
        <v>2184</v>
      </c>
    </row>
    <row r="672" spans="1:9" hidden="1" x14ac:dyDescent="0.3">
      <c r="A672">
        <v>156223</v>
      </c>
      <c r="B672">
        <v>3</v>
      </c>
      <c r="C672" s="1" t="s">
        <v>3763</v>
      </c>
      <c r="D672" s="1" t="s">
        <v>3712</v>
      </c>
      <c r="E672" s="1" t="s">
        <v>3764</v>
      </c>
      <c r="F672">
        <v>55</v>
      </c>
      <c r="G672" t="s">
        <v>3765</v>
      </c>
      <c r="H672" t="s">
        <v>3766</v>
      </c>
      <c r="I672" t="s">
        <v>2184</v>
      </c>
    </row>
    <row r="673" spans="1:9" hidden="1" x14ac:dyDescent="0.3">
      <c r="A673">
        <v>156237</v>
      </c>
      <c r="B673">
        <v>3</v>
      </c>
      <c r="C673" s="1" t="s">
        <v>3767</v>
      </c>
      <c r="D673" s="1" t="s">
        <v>3712</v>
      </c>
      <c r="E673" s="1" t="s">
        <v>3768</v>
      </c>
      <c r="F673">
        <v>55</v>
      </c>
      <c r="G673" t="s">
        <v>3769</v>
      </c>
      <c r="H673" t="s">
        <v>3769</v>
      </c>
      <c r="I673" t="s">
        <v>2184</v>
      </c>
    </row>
    <row r="674" spans="1:9" hidden="1" x14ac:dyDescent="0.3">
      <c r="A674">
        <v>156264</v>
      </c>
      <c r="B674">
        <v>3</v>
      </c>
      <c r="C674" s="1" t="s">
        <v>3770</v>
      </c>
      <c r="D674" s="1" t="s">
        <v>3771</v>
      </c>
      <c r="E674" s="1" t="s">
        <v>3772</v>
      </c>
      <c r="F674">
        <v>56</v>
      </c>
      <c r="G674" t="s">
        <v>3773</v>
      </c>
      <c r="H674" t="s">
        <v>3774</v>
      </c>
      <c r="I674" t="s">
        <v>2184</v>
      </c>
    </row>
    <row r="675" spans="1:9" hidden="1" x14ac:dyDescent="0.3">
      <c r="A675">
        <v>156271</v>
      </c>
      <c r="B675">
        <v>3</v>
      </c>
      <c r="C675" s="1" t="s">
        <v>3775</v>
      </c>
      <c r="D675" s="1" t="s">
        <v>3771</v>
      </c>
      <c r="E675" s="1" t="s">
        <v>3776</v>
      </c>
      <c r="F675">
        <v>56</v>
      </c>
      <c r="G675" t="s">
        <v>3777</v>
      </c>
      <c r="H675" t="s">
        <v>3778</v>
      </c>
      <c r="I675" t="s">
        <v>2184</v>
      </c>
    </row>
    <row r="676" spans="1:9" hidden="1" x14ac:dyDescent="0.3">
      <c r="A676">
        <v>156277</v>
      </c>
      <c r="B676">
        <v>3</v>
      </c>
      <c r="C676" s="1" t="s">
        <v>3779</v>
      </c>
      <c r="D676" s="1" t="s">
        <v>3771</v>
      </c>
      <c r="E676" s="1" t="s">
        <v>3780</v>
      </c>
      <c r="F676">
        <v>56</v>
      </c>
      <c r="G676" t="s">
        <v>3781</v>
      </c>
      <c r="H676" t="s">
        <v>3782</v>
      </c>
      <c r="I676" t="s">
        <v>2184</v>
      </c>
    </row>
    <row r="677" spans="1:9" hidden="1" x14ac:dyDescent="0.3">
      <c r="A677">
        <v>156288</v>
      </c>
      <c r="B677">
        <v>3</v>
      </c>
      <c r="C677" s="1" t="s">
        <v>3783</v>
      </c>
      <c r="D677" s="1" t="s">
        <v>3771</v>
      </c>
      <c r="E677" s="1" t="s">
        <v>3784</v>
      </c>
      <c r="F677">
        <v>56</v>
      </c>
      <c r="G677" t="s">
        <v>3785</v>
      </c>
      <c r="H677" t="s">
        <v>3786</v>
      </c>
      <c r="I677" t="s">
        <v>2184</v>
      </c>
    </row>
    <row r="678" spans="1:9" hidden="1" x14ac:dyDescent="0.3">
      <c r="A678">
        <v>156292</v>
      </c>
      <c r="B678">
        <v>3</v>
      </c>
      <c r="C678" s="1" t="s">
        <v>3787</v>
      </c>
      <c r="D678" s="1" t="s">
        <v>3771</v>
      </c>
      <c r="E678" s="1" t="s">
        <v>3788</v>
      </c>
      <c r="F678">
        <v>56</v>
      </c>
      <c r="G678" t="s">
        <v>3789</v>
      </c>
      <c r="H678" t="s">
        <v>3790</v>
      </c>
      <c r="I678" t="s">
        <v>2184</v>
      </c>
    </row>
    <row r="679" spans="1:9" hidden="1" x14ac:dyDescent="0.3">
      <c r="A679">
        <v>156293</v>
      </c>
      <c r="B679">
        <v>3</v>
      </c>
      <c r="C679" s="1" t="s">
        <v>3791</v>
      </c>
      <c r="D679" s="1" t="s">
        <v>3771</v>
      </c>
      <c r="E679" s="1" t="s">
        <v>3792</v>
      </c>
      <c r="F679">
        <v>56</v>
      </c>
      <c r="G679" t="s">
        <v>3793</v>
      </c>
      <c r="H679" t="s">
        <v>3794</v>
      </c>
      <c r="I679" t="s">
        <v>2184</v>
      </c>
    </row>
    <row r="680" spans="1:9" hidden="1" x14ac:dyDescent="0.3">
      <c r="A680">
        <v>156294</v>
      </c>
      <c r="B680">
        <v>3</v>
      </c>
      <c r="C680" s="1" t="s">
        <v>3795</v>
      </c>
      <c r="D680" s="1" t="s">
        <v>3771</v>
      </c>
      <c r="E680" s="1" t="s">
        <v>3796</v>
      </c>
      <c r="F680">
        <v>56</v>
      </c>
      <c r="G680" t="s">
        <v>3797</v>
      </c>
      <c r="H680" t="s">
        <v>3797</v>
      </c>
      <c r="I680" t="s">
        <v>2184</v>
      </c>
    </row>
    <row r="681" spans="1:9" hidden="1" x14ac:dyDescent="0.3">
      <c r="A681">
        <v>156304</v>
      </c>
      <c r="B681">
        <v>3</v>
      </c>
      <c r="C681" s="1" t="s">
        <v>3798</v>
      </c>
      <c r="D681" s="1" t="s">
        <v>3771</v>
      </c>
      <c r="E681" s="1" t="s">
        <v>3799</v>
      </c>
      <c r="F681">
        <v>56</v>
      </c>
      <c r="G681" t="s">
        <v>3800</v>
      </c>
      <c r="H681" t="s">
        <v>3801</v>
      </c>
      <c r="I681" t="s">
        <v>2184</v>
      </c>
    </row>
    <row r="682" spans="1:9" hidden="1" x14ac:dyDescent="0.3">
      <c r="A682">
        <v>156309</v>
      </c>
      <c r="B682">
        <v>3</v>
      </c>
      <c r="C682" s="1" t="s">
        <v>3802</v>
      </c>
      <c r="D682" s="1" t="s">
        <v>3771</v>
      </c>
      <c r="E682" s="1" t="s">
        <v>3803</v>
      </c>
      <c r="F682">
        <v>56</v>
      </c>
      <c r="G682" t="s">
        <v>3804</v>
      </c>
      <c r="H682" t="s">
        <v>3805</v>
      </c>
      <c r="I682" t="s">
        <v>2184</v>
      </c>
    </row>
    <row r="683" spans="1:9" hidden="1" x14ac:dyDescent="0.3">
      <c r="A683">
        <v>156311</v>
      </c>
      <c r="B683">
        <v>3</v>
      </c>
      <c r="C683" s="1" t="s">
        <v>3806</v>
      </c>
      <c r="D683" s="1" t="s">
        <v>3807</v>
      </c>
      <c r="E683" s="1" t="s">
        <v>3808</v>
      </c>
      <c r="F683">
        <v>57</v>
      </c>
      <c r="G683" t="s">
        <v>3809</v>
      </c>
      <c r="H683" t="s">
        <v>3810</v>
      </c>
      <c r="I683" t="s">
        <v>2184</v>
      </c>
    </row>
    <row r="684" spans="1:9" hidden="1" x14ac:dyDescent="0.3">
      <c r="A684">
        <v>156314</v>
      </c>
      <c r="B684">
        <v>3</v>
      </c>
      <c r="C684" s="1" t="s">
        <v>3811</v>
      </c>
      <c r="D684" s="1" t="s">
        <v>3807</v>
      </c>
      <c r="E684" s="1" t="s">
        <v>3812</v>
      </c>
      <c r="F684">
        <v>57</v>
      </c>
      <c r="G684" t="s">
        <v>3813</v>
      </c>
      <c r="H684" t="s">
        <v>3814</v>
      </c>
      <c r="I684" t="s">
        <v>2184</v>
      </c>
    </row>
    <row r="685" spans="1:9" hidden="1" x14ac:dyDescent="0.3">
      <c r="A685">
        <v>156333</v>
      </c>
      <c r="B685">
        <v>3</v>
      </c>
      <c r="C685" s="1" t="s">
        <v>3815</v>
      </c>
      <c r="D685" s="1" t="s">
        <v>3807</v>
      </c>
      <c r="E685" s="1" t="s">
        <v>3816</v>
      </c>
      <c r="F685">
        <v>57</v>
      </c>
      <c r="G685" t="s">
        <v>3817</v>
      </c>
      <c r="H685" t="s">
        <v>3818</v>
      </c>
      <c r="I685" t="s">
        <v>2184</v>
      </c>
    </row>
    <row r="686" spans="1:9" hidden="1" x14ac:dyDescent="0.3">
      <c r="A686">
        <v>156338</v>
      </c>
      <c r="B686">
        <v>3</v>
      </c>
      <c r="C686" s="1" t="s">
        <v>3819</v>
      </c>
      <c r="D686" s="1" t="s">
        <v>3807</v>
      </c>
      <c r="E686" s="1" t="s">
        <v>3820</v>
      </c>
      <c r="F686">
        <v>57</v>
      </c>
      <c r="G686" t="s">
        <v>3821</v>
      </c>
      <c r="H686" t="s">
        <v>3822</v>
      </c>
      <c r="I686" t="s">
        <v>2184</v>
      </c>
    </row>
    <row r="687" spans="1:9" hidden="1" x14ac:dyDescent="0.3">
      <c r="A687">
        <v>156341</v>
      </c>
      <c r="B687">
        <v>3</v>
      </c>
      <c r="C687" s="1" t="s">
        <v>3823</v>
      </c>
      <c r="D687" s="1" t="s">
        <v>3807</v>
      </c>
      <c r="E687" s="1" t="s">
        <v>3824</v>
      </c>
      <c r="F687">
        <v>57</v>
      </c>
      <c r="G687" t="s">
        <v>3825</v>
      </c>
      <c r="H687" t="s">
        <v>3826</v>
      </c>
      <c r="I687" t="s">
        <v>2184</v>
      </c>
    </row>
    <row r="688" spans="1:9" hidden="1" x14ac:dyDescent="0.3">
      <c r="A688">
        <v>156343</v>
      </c>
      <c r="B688">
        <v>3</v>
      </c>
      <c r="C688" s="1" t="s">
        <v>3827</v>
      </c>
      <c r="D688" s="1" t="s">
        <v>3828</v>
      </c>
      <c r="E688" s="1" t="s">
        <v>3829</v>
      </c>
      <c r="F688">
        <v>58</v>
      </c>
      <c r="G688" t="s">
        <v>3830</v>
      </c>
      <c r="H688" t="s">
        <v>3831</v>
      </c>
      <c r="I688" t="s">
        <v>2184</v>
      </c>
    </row>
    <row r="689" spans="1:9" hidden="1" x14ac:dyDescent="0.3">
      <c r="A689">
        <v>156360</v>
      </c>
      <c r="B689">
        <v>3</v>
      </c>
      <c r="C689" s="1" t="s">
        <v>3832</v>
      </c>
      <c r="D689" s="1" t="s">
        <v>3828</v>
      </c>
      <c r="E689" s="1" t="s">
        <v>3833</v>
      </c>
      <c r="F689">
        <v>58</v>
      </c>
      <c r="G689" t="s">
        <v>3834</v>
      </c>
      <c r="H689" t="s">
        <v>3835</v>
      </c>
      <c r="I689" t="s">
        <v>2184</v>
      </c>
    </row>
    <row r="690" spans="1:9" hidden="1" x14ac:dyDescent="0.3">
      <c r="A690">
        <v>156366</v>
      </c>
      <c r="B690">
        <v>3</v>
      </c>
      <c r="C690" s="1" t="s">
        <v>3836</v>
      </c>
      <c r="D690" s="1" t="s">
        <v>3828</v>
      </c>
      <c r="E690" s="1" t="s">
        <v>3837</v>
      </c>
      <c r="F690">
        <v>58</v>
      </c>
      <c r="G690" t="s">
        <v>3838</v>
      </c>
      <c r="H690" t="s">
        <v>3839</v>
      </c>
      <c r="I690" t="s">
        <v>2184</v>
      </c>
    </row>
    <row r="691" spans="1:9" hidden="1" x14ac:dyDescent="0.3">
      <c r="A691">
        <v>156369</v>
      </c>
      <c r="B691">
        <v>3</v>
      </c>
      <c r="C691" s="1" t="s">
        <v>3840</v>
      </c>
      <c r="D691" s="1" t="s">
        <v>3828</v>
      </c>
      <c r="E691" s="1" t="s">
        <v>3841</v>
      </c>
      <c r="F691">
        <v>58</v>
      </c>
      <c r="G691" t="s">
        <v>3842</v>
      </c>
      <c r="H691" t="s">
        <v>3843</v>
      </c>
      <c r="I691" t="s">
        <v>2184</v>
      </c>
    </row>
    <row r="692" spans="1:9" hidden="1" x14ac:dyDescent="0.3">
      <c r="A692">
        <v>156375</v>
      </c>
      <c r="B692">
        <v>3</v>
      </c>
      <c r="C692" s="1" t="s">
        <v>3844</v>
      </c>
      <c r="D692" s="1" t="s">
        <v>3828</v>
      </c>
      <c r="E692" s="1" t="s">
        <v>3845</v>
      </c>
      <c r="F692">
        <v>58</v>
      </c>
      <c r="G692" t="s">
        <v>3846</v>
      </c>
      <c r="H692" t="s">
        <v>3847</v>
      </c>
      <c r="I692" t="s">
        <v>2184</v>
      </c>
    </row>
    <row r="693" spans="1:9" hidden="1" x14ac:dyDescent="0.3">
      <c r="A693">
        <v>156376</v>
      </c>
      <c r="B693">
        <v>3</v>
      </c>
      <c r="C693" s="1" t="s">
        <v>3848</v>
      </c>
      <c r="D693" s="1" t="s">
        <v>3828</v>
      </c>
      <c r="E693" s="1" t="s">
        <v>3849</v>
      </c>
      <c r="F693">
        <v>58</v>
      </c>
      <c r="G693" t="s">
        <v>3850</v>
      </c>
      <c r="H693" t="s">
        <v>3851</v>
      </c>
      <c r="I693" t="s">
        <v>2184</v>
      </c>
    </row>
    <row r="694" spans="1:9" hidden="1" x14ac:dyDescent="0.3">
      <c r="A694">
        <v>156384</v>
      </c>
      <c r="B694">
        <v>3</v>
      </c>
      <c r="C694" s="1" t="s">
        <v>3852</v>
      </c>
      <c r="D694" s="1" t="s">
        <v>3828</v>
      </c>
      <c r="E694" s="1" t="s">
        <v>3853</v>
      </c>
      <c r="F694">
        <v>58</v>
      </c>
      <c r="G694" t="s">
        <v>3854</v>
      </c>
      <c r="H694" t="s">
        <v>3855</v>
      </c>
      <c r="I694" t="s">
        <v>2184</v>
      </c>
    </row>
    <row r="695" spans="1:9" hidden="1" x14ac:dyDescent="0.3">
      <c r="A695">
        <v>156387</v>
      </c>
      <c r="B695">
        <v>3</v>
      </c>
      <c r="C695" s="1" t="s">
        <v>3856</v>
      </c>
      <c r="D695" s="1" t="s">
        <v>3828</v>
      </c>
      <c r="E695" s="1" t="s">
        <v>3857</v>
      </c>
      <c r="F695">
        <v>58</v>
      </c>
      <c r="G695" t="s">
        <v>3858</v>
      </c>
      <c r="H695" t="s">
        <v>3859</v>
      </c>
      <c r="I695" t="s">
        <v>2184</v>
      </c>
    </row>
    <row r="696" spans="1:9" hidden="1" x14ac:dyDescent="0.3">
      <c r="A696">
        <v>156390</v>
      </c>
      <c r="B696">
        <v>3</v>
      </c>
      <c r="C696" s="1" t="s">
        <v>3860</v>
      </c>
      <c r="D696" s="1" t="s">
        <v>3828</v>
      </c>
      <c r="E696" s="1" t="s">
        <v>3861</v>
      </c>
      <c r="F696">
        <v>58</v>
      </c>
      <c r="G696" t="s">
        <v>3862</v>
      </c>
      <c r="H696" t="s">
        <v>3863</v>
      </c>
      <c r="I696" t="s">
        <v>2184</v>
      </c>
    </row>
    <row r="697" spans="1:9" hidden="1" x14ac:dyDescent="0.3">
      <c r="A697">
        <v>156391</v>
      </c>
      <c r="B697">
        <v>3</v>
      </c>
      <c r="C697" s="1" t="s">
        <v>3864</v>
      </c>
      <c r="D697" s="1" t="s">
        <v>3828</v>
      </c>
      <c r="E697" s="1" t="s">
        <v>3865</v>
      </c>
      <c r="F697">
        <v>58</v>
      </c>
      <c r="G697" t="s">
        <v>3866</v>
      </c>
      <c r="H697" t="s">
        <v>3867</v>
      </c>
      <c r="I697" t="s">
        <v>2184</v>
      </c>
    </row>
    <row r="698" spans="1:9" hidden="1" x14ac:dyDescent="0.3">
      <c r="A698">
        <v>156397</v>
      </c>
      <c r="B698">
        <v>3</v>
      </c>
      <c r="C698" s="1" t="s">
        <v>3868</v>
      </c>
      <c r="D698" s="1" t="s">
        <v>3828</v>
      </c>
      <c r="E698" s="1" t="s">
        <v>3869</v>
      </c>
      <c r="F698">
        <v>58</v>
      </c>
      <c r="G698" t="s">
        <v>3870</v>
      </c>
      <c r="H698" t="s">
        <v>3871</v>
      </c>
      <c r="I698" t="s">
        <v>2184</v>
      </c>
    </row>
    <row r="699" spans="1:9" hidden="1" x14ac:dyDescent="0.3">
      <c r="A699">
        <v>156399</v>
      </c>
      <c r="B699">
        <v>3</v>
      </c>
      <c r="C699" s="1" t="s">
        <v>3872</v>
      </c>
      <c r="D699" s="1" t="s">
        <v>3873</v>
      </c>
      <c r="E699" s="1" t="s">
        <v>3874</v>
      </c>
      <c r="F699">
        <v>59</v>
      </c>
      <c r="G699" t="s">
        <v>3875</v>
      </c>
      <c r="H699" t="s">
        <v>3876</v>
      </c>
      <c r="I699" t="s">
        <v>2184</v>
      </c>
    </row>
    <row r="700" spans="1:9" hidden="1" x14ac:dyDescent="0.3">
      <c r="A700">
        <v>156402</v>
      </c>
      <c r="B700">
        <v>3</v>
      </c>
      <c r="C700" s="1" t="s">
        <v>3877</v>
      </c>
      <c r="D700" s="1" t="s">
        <v>3873</v>
      </c>
      <c r="E700" s="1" t="s">
        <v>3878</v>
      </c>
      <c r="F700">
        <v>59</v>
      </c>
      <c r="G700" t="s">
        <v>3879</v>
      </c>
      <c r="H700" t="s">
        <v>3880</v>
      </c>
      <c r="I700" t="s">
        <v>2184</v>
      </c>
    </row>
    <row r="701" spans="1:9" hidden="1" x14ac:dyDescent="0.3">
      <c r="A701">
        <v>156406</v>
      </c>
      <c r="B701">
        <v>3</v>
      </c>
      <c r="C701" s="1" t="s">
        <v>3881</v>
      </c>
      <c r="D701" s="1" t="s">
        <v>3873</v>
      </c>
      <c r="E701" s="1" t="s">
        <v>3882</v>
      </c>
      <c r="F701">
        <v>59</v>
      </c>
      <c r="G701" t="s">
        <v>3883</v>
      </c>
      <c r="H701" t="s">
        <v>3884</v>
      </c>
      <c r="I701" t="s">
        <v>2184</v>
      </c>
    </row>
    <row r="702" spans="1:9" hidden="1" x14ac:dyDescent="0.3">
      <c r="A702">
        <v>156410</v>
      </c>
      <c r="B702">
        <v>3</v>
      </c>
      <c r="C702" s="1" t="s">
        <v>3885</v>
      </c>
      <c r="D702" s="1" t="s">
        <v>3873</v>
      </c>
      <c r="E702" s="1" t="s">
        <v>3886</v>
      </c>
      <c r="F702">
        <v>59</v>
      </c>
      <c r="G702" t="s">
        <v>3887</v>
      </c>
      <c r="H702" t="s">
        <v>3887</v>
      </c>
      <c r="I702" t="s">
        <v>2184</v>
      </c>
    </row>
    <row r="703" spans="1:9" hidden="1" x14ac:dyDescent="0.3">
      <c r="A703">
        <v>156413</v>
      </c>
      <c r="B703">
        <v>3</v>
      </c>
      <c r="C703" s="1" t="s">
        <v>3888</v>
      </c>
      <c r="D703" s="1" t="s">
        <v>3873</v>
      </c>
      <c r="E703" s="1" t="s">
        <v>3889</v>
      </c>
      <c r="F703">
        <v>59</v>
      </c>
      <c r="G703" t="s">
        <v>3890</v>
      </c>
      <c r="H703" t="s">
        <v>3890</v>
      </c>
      <c r="I703" t="s">
        <v>2184</v>
      </c>
    </row>
    <row r="704" spans="1:9" hidden="1" x14ac:dyDescent="0.3">
      <c r="A704">
        <v>156414</v>
      </c>
      <c r="B704">
        <v>3</v>
      </c>
      <c r="C704" s="1" t="s">
        <v>3891</v>
      </c>
      <c r="D704" s="1" t="s">
        <v>3873</v>
      </c>
      <c r="E704" s="1" t="s">
        <v>3892</v>
      </c>
      <c r="F704">
        <v>59</v>
      </c>
      <c r="G704" t="s">
        <v>3893</v>
      </c>
      <c r="H704" t="s">
        <v>3894</v>
      </c>
      <c r="I704" t="s">
        <v>2184</v>
      </c>
    </row>
    <row r="705" spans="1:9" hidden="1" x14ac:dyDescent="0.3">
      <c r="A705">
        <v>156419</v>
      </c>
      <c r="B705">
        <v>3</v>
      </c>
      <c r="C705" s="1" t="s">
        <v>3895</v>
      </c>
      <c r="D705" s="1" t="s">
        <v>3873</v>
      </c>
      <c r="E705" s="1" t="s">
        <v>3896</v>
      </c>
      <c r="F705">
        <v>59</v>
      </c>
      <c r="G705" t="s">
        <v>3897</v>
      </c>
      <c r="H705" t="s">
        <v>3898</v>
      </c>
      <c r="I705" t="s">
        <v>2184</v>
      </c>
    </row>
    <row r="706" spans="1:9" hidden="1" x14ac:dyDescent="0.3">
      <c r="A706">
        <v>156420</v>
      </c>
      <c r="B706">
        <v>3</v>
      </c>
      <c r="C706" s="1" t="s">
        <v>3899</v>
      </c>
      <c r="D706" s="1" t="s">
        <v>3873</v>
      </c>
      <c r="E706" s="1" t="s">
        <v>3900</v>
      </c>
      <c r="F706">
        <v>59</v>
      </c>
      <c r="G706" t="s">
        <v>3901</v>
      </c>
      <c r="H706" t="s">
        <v>3902</v>
      </c>
      <c r="I706" t="s">
        <v>2184</v>
      </c>
    </row>
    <row r="707" spans="1:9" hidden="1" x14ac:dyDescent="0.3">
      <c r="A707">
        <v>156421</v>
      </c>
      <c r="B707">
        <v>3</v>
      </c>
      <c r="C707" s="1" t="s">
        <v>3903</v>
      </c>
      <c r="D707" s="1" t="s">
        <v>3873</v>
      </c>
      <c r="E707" s="1" t="s">
        <v>3904</v>
      </c>
      <c r="F707">
        <v>59</v>
      </c>
      <c r="G707" t="s">
        <v>3905</v>
      </c>
      <c r="H707" t="s">
        <v>3906</v>
      </c>
      <c r="I707" t="s">
        <v>2184</v>
      </c>
    </row>
    <row r="708" spans="1:9" hidden="1" x14ac:dyDescent="0.3">
      <c r="A708">
        <v>156422</v>
      </c>
      <c r="B708">
        <v>3</v>
      </c>
      <c r="C708" s="1" t="s">
        <v>3907</v>
      </c>
      <c r="D708" s="1" t="s">
        <v>3873</v>
      </c>
      <c r="E708" s="1" t="s">
        <v>3908</v>
      </c>
      <c r="F708">
        <v>59</v>
      </c>
      <c r="G708" t="s">
        <v>3909</v>
      </c>
      <c r="H708" t="s">
        <v>3910</v>
      </c>
      <c r="I708" t="s">
        <v>2184</v>
      </c>
    </row>
    <row r="709" spans="1:9" hidden="1" x14ac:dyDescent="0.3">
      <c r="A709">
        <v>156423</v>
      </c>
      <c r="B709">
        <v>3</v>
      </c>
      <c r="C709" s="1" t="s">
        <v>3911</v>
      </c>
      <c r="D709" s="1" t="s">
        <v>3873</v>
      </c>
      <c r="E709" s="1" t="s">
        <v>3912</v>
      </c>
      <c r="F709">
        <v>59</v>
      </c>
      <c r="G709" t="s">
        <v>3913</v>
      </c>
      <c r="H709" t="s">
        <v>3914</v>
      </c>
      <c r="I709" t="s">
        <v>2184</v>
      </c>
    </row>
    <row r="710" spans="1:9" hidden="1" x14ac:dyDescent="0.3">
      <c r="A710">
        <v>156432</v>
      </c>
      <c r="B710">
        <v>3</v>
      </c>
      <c r="C710" s="1" t="s">
        <v>3915</v>
      </c>
      <c r="D710" s="1" t="s">
        <v>3916</v>
      </c>
      <c r="E710" s="1" t="s">
        <v>3917</v>
      </c>
      <c r="F710">
        <v>60</v>
      </c>
      <c r="G710" t="s">
        <v>3918</v>
      </c>
      <c r="H710" t="s">
        <v>3919</v>
      </c>
      <c r="I710" t="s">
        <v>2184</v>
      </c>
    </row>
    <row r="711" spans="1:9" hidden="1" x14ac:dyDescent="0.3">
      <c r="A711">
        <v>156442</v>
      </c>
      <c r="B711">
        <v>3</v>
      </c>
      <c r="C711" s="1" t="s">
        <v>3920</v>
      </c>
      <c r="D711" s="1" t="s">
        <v>3916</v>
      </c>
      <c r="E711" s="1" t="s">
        <v>3921</v>
      </c>
      <c r="F711">
        <v>60</v>
      </c>
      <c r="G711" t="s">
        <v>3922</v>
      </c>
      <c r="H711" t="s">
        <v>3923</v>
      </c>
      <c r="I711" t="s">
        <v>2184</v>
      </c>
    </row>
    <row r="712" spans="1:9" hidden="1" x14ac:dyDescent="0.3">
      <c r="A712">
        <v>156445</v>
      </c>
      <c r="B712">
        <v>3</v>
      </c>
      <c r="C712" s="1" t="s">
        <v>3924</v>
      </c>
      <c r="D712" s="1" t="s">
        <v>3916</v>
      </c>
      <c r="E712" s="1" t="s">
        <v>3925</v>
      </c>
      <c r="F712">
        <v>60</v>
      </c>
      <c r="G712" t="s">
        <v>3926</v>
      </c>
      <c r="H712" t="s">
        <v>3927</v>
      </c>
      <c r="I712" t="s">
        <v>2184</v>
      </c>
    </row>
    <row r="713" spans="1:9" hidden="1" x14ac:dyDescent="0.3">
      <c r="A713">
        <v>156451</v>
      </c>
      <c r="B713">
        <v>3</v>
      </c>
      <c r="C713" s="1" t="s">
        <v>3928</v>
      </c>
      <c r="D713" s="1" t="s">
        <v>3916</v>
      </c>
      <c r="E713" s="1" t="s">
        <v>3929</v>
      </c>
      <c r="F713">
        <v>60</v>
      </c>
      <c r="G713" t="s">
        <v>3930</v>
      </c>
      <c r="H713" t="s">
        <v>3931</v>
      </c>
      <c r="I713" t="s">
        <v>2184</v>
      </c>
    </row>
    <row r="714" spans="1:9" hidden="1" x14ac:dyDescent="0.3">
      <c r="A714">
        <v>156454</v>
      </c>
      <c r="B714">
        <v>3</v>
      </c>
      <c r="C714" s="1" t="s">
        <v>3932</v>
      </c>
      <c r="D714" s="1" t="s">
        <v>3916</v>
      </c>
      <c r="E714" s="1" t="s">
        <v>3933</v>
      </c>
      <c r="F714">
        <v>60</v>
      </c>
      <c r="G714" t="s">
        <v>3934</v>
      </c>
      <c r="H714" t="s">
        <v>3935</v>
      </c>
      <c r="I714" t="s">
        <v>2184</v>
      </c>
    </row>
    <row r="715" spans="1:9" hidden="1" x14ac:dyDescent="0.3">
      <c r="A715">
        <v>156472</v>
      </c>
      <c r="B715">
        <v>3</v>
      </c>
      <c r="C715" s="1" t="s">
        <v>3936</v>
      </c>
      <c r="D715" s="1" t="s">
        <v>3916</v>
      </c>
      <c r="E715" s="1" t="s">
        <v>3937</v>
      </c>
      <c r="F715">
        <v>60</v>
      </c>
      <c r="G715" t="s">
        <v>3938</v>
      </c>
      <c r="H715" t="s">
        <v>3939</v>
      </c>
      <c r="I715" t="s">
        <v>2184</v>
      </c>
    </row>
    <row r="716" spans="1:9" hidden="1" x14ac:dyDescent="0.3">
      <c r="A716">
        <v>156491</v>
      </c>
      <c r="B716">
        <v>3</v>
      </c>
      <c r="C716" s="1" t="s">
        <v>1719</v>
      </c>
      <c r="D716" s="1" t="s">
        <v>3940</v>
      </c>
      <c r="E716" s="1" t="s">
        <v>1721</v>
      </c>
      <c r="F716">
        <v>61</v>
      </c>
      <c r="G716" t="s">
        <v>3941</v>
      </c>
      <c r="H716" t="s">
        <v>3942</v>
      </c>
      <c r="I716" t="s">
        <v>2180</v>
      </c>
    </row>
    <row r="717" spans="1:9" hidden="1" x14ac:dyDescent="0.3">
      <c r="A717">
        <v>156496</v>
      </c>
      <c r="B717">
        <v>3</v>
      </c>
      <c r="C717" s="1" t="s">
        <v>1726</v>
      </c>
      <c r="D717" s="1" t="s">
        <v>3940</v>
      </c>
      <c r="E717" s="1" t="s">
        <v>1728</v>
      </c>
      <c r="F717">
        <v>61</v>
      </c>
      <c r="G717" t="s">
        <v>3943</v>
      </c>
      <c r="H717" t="s">
        <v>3944</v>
      </c>
      <c r="I717" t="s">
        <v>2180</v>
      </c>
    </row>
    <row r="718" spans="1:9" hidden="1" x14ac:dyDescent="0.3">
      <c r="A718">
        <v>156501</v>
      </c>
      <c r="B718">
        <v>3</v>
      </c>
      <c r="C718" s="1" t="s">
        <v>1737</v>
      </c>
      <c r="D718" s="1" t="s">
        <v>3940</v>
      </c>
      <c r="E718" s="1" t="s">
        <v>1739</v>
      </c>
      <c r="F718">
        <v>61</v>
      </c>
      <c r="G718" t="s">
        <v>3945</v>
      </c>
      <c r="H718" t="s">
        <v>3946</v>
      </c>
      <c r="I718" t="s">
        <v>2180</v>
      </c>
    </row>
    <row r="719" spans="1:9" hidden="1" x14ac:dyDescent="0.3">
      <c r="A719">
        <v>156521</v>
      </c>
      <c r="B719">
        <v>3</v>
      </c>
      <c r="C719" s="1" t="s">
        <v>1761</v>
      </c>
      <c r="D719" s="1" t="s">
        <v>3940</v>
      </c>
      <c r="E719" s="1" t="s">
        <v>1763</v>
      </c>
      <c r="F719">
        <v>61</v>
      </c>
      <c r="G719" t="s">
        <v>3947</v>
      </c>
      <c r="H719" t="s">
        <v>3948</v>
      </c>
      <c r="I719" t="s">
        <v>2180</v>
      </c>
    </row>
    <row r="720" spans="1:9" hidden="1" x14ac:dyDescent="0.3">
      <c r="A720">
        <v>156553</v>
      </c>
      <c r="B720">
        <v>3</v>
      </c>
      <c r="C720" s="1" t="s">
        <v>1799</v>
      </c>
      <c r="D720" s="1" t="s">
        <v>3940</v>
      </c>
      <c r="E720" s="1" t="s">
        <v>1801</v>
      </c>
      <c r="F720">
        <v>61</v>
      </c>
      <c r="G720" t="s">
        <v>3949</v>
      </c>
      <c r="H720" t="s">
        <v>3950</v>
      </c>
      <c r="I720" t="s">
        <v>2180</v>
      </c>
    </row>
    <row r="721" spans="1:9" hidden="1" x14ac:dyDescent="0.3">
      <c r="A721">
        <v>156557</v>
      </c>
      <c r="B721">
        <v>3</v>
      </c>
      <c r="C721" s="1" t="s">
        <v>1805</v>
      </c>
      <c r="D721" s="1" t="s">
        <v>3940</v>
      </c>
      <c r="E721" s="1" t="s">
        <v>1807</v>
      </c>
      <c r="F721">
        <v>61</v>
      </c>
      <c r="G721" t="s">
        <v>3951</v>
      </c>
      <c r="H721" t="s">
        <v>3952</v>
      </c>
      <c r="I721" t="s">
        <v>2180</v>
      </c>
    </row>
    <row r="722" spans="1:9" hidden="1" x14ac:dyDescent="0.3">
      <c r="A722">
        <v>156561</v>
      </c>
      <c r="B722">
        <v>3</v>
      </c>
      <c r="C722" s="1" t="s">
        <v>1811</v>
      </c>
      <c r="D722" s="1" t="s">
        <v>3940</v>
      </c>
      <c r="E722" s="1" t="s">
        <v>1813</v>
      </c>
      <c r="F722">
        <v>61</v>
      </c>
      <c r="G722" t="s">
        <v>3953</v>
      </c>
      <c r="H722" t="s">
        <v>3954</v>
      </c>
      <c r="I722" t="s">
        <v>2180</v>
      </c>
    </row>
    <row r="723" spans="1:9" hidden="1" x14ac:dyDescent="0.3">
      <c r="A723">
        <v>156574</v>
      </c>
      <c r="B723">
        <v>3</v>
      </c>
      <c r="C723" s="1" t="s">
        <v>1825</v>
      </c>
      <c r="D723" s="1" t="s">
        <v>3940</v>
      </c>
      <c r="E723" s="1" t="s">
        <v>1827</v>
      </c>
      <c r="F723">
        <v>61</v>
      </c>
      <c r="G723" t="s">
        <v>3955</v>
      </c>
      <c r="H723" t="s">
        <v>3956</v>
      </c>
      <c r="I723" t="s">
        <v>2180</v>
      </c>
    </row>
    <row r="724" spans="1:9" hidden="1" x14ac:dyDescent="0.3">
      <c r="A724">
        <v>156590</v>
      </c>
      <c r="B724">
        <v>3</v>
      </c>
      <c r="C724" s="1" t="s">
        <v>1839</v>
      </c>
      <c r="D724" s="1" t="s">
        <v>3940</v>
      </c>
      <c r="E724" s="1" t="s">
        <v>1841</v>
      </c>
      <c r="F724">
        <v>61</v>
      </c>
      <c r="G724" t="s">
        <v>3957</v>
      </c>
      <c r="H724" t="s">
        <v>3957</v>
      </c>
      <c r="I724" t="s">
        <v>2180</v>
      </c>
    </row>
    <row r="725" spans="1:9" hidden="1" x14ac:dyDescent="0.3">
      <c r="A725">
        <v>156593</v>
      </c>
      <c r="B725">
        <v>3</v>
      </c>
      <c r="C725" s="1" t="s">
        <v>1845</v>
      </c>
      <c r="D725" s="1" t="s">
        <v>3940</v>
      </c>
      <c r="E725" s="1" t="s">
        <v>1847</v>
      </c>
      <c r="F725">
        <v>61</v>
      </c>
      <c r="G725" t="s">
        <v>3958</v>
      </c>
      <c r="H725" t="s">
        <v>3959</v>
      </c>
      <c r="I725" t="s">
        <v>2180</v>
      </c>
    </row>
    <row r="726" spans="1:9" hidden="1" x14ac:dyDescent="0.3">
      <c r="A726">
        <v>156601</v>
      </c>
      <c r="B726">
        <v>3</v>
      </c>
      <c r="C726" s="1" t="s">
        <v>1856</v>
      </c>
      <c r="D726" s="1" t="s">
        <v>3940</v>
      </c>
      <c r="E726" s="1" t="s">
        <v>1858</v>
      </c>
      <c r="F726">
        <v>61</v>
      </c>
      <c r="G726" t="s">
        <v>3960</v>
      </c>
      <c r="H726" t="s">
        <v>3961</v>
      </c>
      <c r="I726" t="s">
        <v>2180</v>
      </c>
    </row>
    <row r="727" spans="1:9" hidden="1" x14ac:dyDescent="0.3">
      <c r="A727">
        <v>156606</v>
      </c>
      <c r="B727">
        <v>3</v>
      </c>
      <c r="C727" s="1" t="s">
        <v>1862</v>
      </c>
      <c r="D727" s="1" t="s">
        <v>3940</v>
      </c>
      <c r="E727" s="1" t="s">
        <v>1864</v>
      </c>
      <c r="F727">
        <v>61</v>
      </c>
      <c r="G727" t="s">
        <v>3962</v>
      </c>
      <c r="H727" t="s">
        <v>3963</v>
      </c>
      <c r="I727" t="s">
        <v>2180</v>
      </c>
    </row>
    <row r="728" spans="1:9" hidden="1" x14ac:dyDescent="0.3">
      <c r="A728">
        <v>156618</v>
      </c>
      <c r="B728">
        <v>3</v>
      </c>
      <c r="C728" s="1" t="s">
        <v>3964</v>
      </c>
      <c r="D728" s="1" t="s">
        <v>3940</v>
      </c>
      <c r="E728" s="1" t="s">
        <v>3965</v>
      </c>
      <c r="F728">
        <v>61</v>
      </c>
      <c r="G728" t="s">
        <v>3966</v>
      </c>
      <c r="H728" t="s">
        <v>3967</v>
      </c>
      <c r="I728" t="s">
        <v>2180</v>
      </c>
    </row>
    <row r="729" spans="1:9" hidden="1" x14ac:dyDescent="0.3">
      <c r="A729">
        <v>156619</v>
      </c>
      <c r="B729">
        <v>3</v>
      </c>
      <c r="C729" s="1" t="s">
        <v>1868</v>
      </c>
      <c r="D729" s="1" t="s">
        <v>3940</v>
      </c>
      <c r="E729" s="1" t="s">
        <v>1870</v>
      </c>
      <c r="F729">
        <v>61</v>
      </c>
      <c r="G729" t="s">
        <v>3968</v>
      </c>
      <c r="H729" t="s">
        <v>3969</v>
      </c>
      <c r="I729" t="s">
        <v>2180</v>
      </c>
    </row>
    <row r="730" spans="1:9" hidden="1" x14ac:dyDescent="0.3">
      <c r="A730">
        <v>156624</v>
      </c>
      <c r="B730">
        <v>3</v>
      </c>
      <c r="C730" s="1" t="s">
        <v>1874</v>
      </c>
      <c r="D730" s="1" t="s">
        <v>3940</v>
      </c>
      <c r="E730" s="1" t="s">
        <v>1876</v>
      </c>
      <c r="F730">
        <v>61</v>
      </c>
      <c r="G730" t="s">
        <v>3970</v>
      </c>
      <c r="H730" t="s">
        <v>3971</v>
      </c>
      <c r="I730" t="s">
        <v>2180</v>
      </c>
    </row>
    <row r="731" spans="1:9" hidden="1" x14ac:dyDescent="0.3">
      <c r="A731">
        <v>156635</v>
      </c>
      <c r="B731">
        <v>3</v>
      </c>
      <c r="C731" s="1" t="s">
        <v>1884</v>
      </c>
      <c r="D731" s="1" t="s">
        <v>3940</v>
      </c>
      <c r="E731" s="1" t="s">
        <v>1886</v>
      </c>
      <c r="F731">
        <v>61</v>
      </c>
      <c r="G731" t="s">
        <v>3972</v>
      </c>
      <c r="H731" t="s">
        <v>3973</v>
      </c>
      <c r="I731" t="s">
        <v>2180</v>
      </c>
    </row>
    <row r="732" spans="1:9" hidden="1" x14ac:dyDescent="0.3">
      <c r="A732">
        <v>156642</v>
      </c>
      <c r="B732">
        <v>3</v>
      </c>
      <c r="C732" s="1" t="s">
        <v>3974</v>
      </c>
      <c r="D732" s="1" t="s">
        <v>3940</v>
      </c>
      <c r="E732" s="1" t="s">
        <v>3975</v>
      </c>
      <c r="F732">
        <v>61</v>
      </c>
      <c r="G732" t="s">
        <v>3976</v>
      </c>
      <c r="H732" t="s">
        <v>3977</v>
      </c>
      <c r="I732" t="s">
        <v>2180</v>
      </c>
    </row>
    <row r="733" spans="1:9" hidden="1" x14ac:dyDescent="0.3">
      <c r="A733">
        <v>156648</v>
      </c>
      <c r="B733">
        <v>3</v>
      </c>
      <c r="C733" s="1" t="s">
        <v>1894</v>
      </c>
      <c r="D733" s="1" t="s">
        <v>3978</v>
      </c>
      <c r="E733" s="1" t="s">
        <v>1896</v>
      </c>
      <c r="F733">
        <v>62</v>
      </c>
      <c r="G733" t="s">
        <v>3979</v>
      </c>
      <c r="H733" t="s">
        <v>3980</v>
      </c>
      <c r="I733" t="s">
        <v>2180</v>
      </c>
    </row>
    <row r="734" spans="1:9" hidden="1" x14ac:dyDescent="0.3">
      <c r="A734">
        <v>156659</v>
      </c>
      <c r="B734">
        <v>3</v>
      </c>
      <c r="C734" s="1" t="s">
        <v>1912</v>
      </c>
      <c r="D734" s="1" t="s">
        <v>3978</v>
      </c>
      <c r="E734" s="1" t="s">
        <v>1914</v>
      </c>
      <c r="F734">
        <v>62</v>
      </c>
      <c r="G734" t="s">
        <v>3981</v>
      </c>
      <c r="H734" t="s">
        <v>3982</v>
      </c>
      <c r="I734" t="s">
        <v>2180</v>
      </c>
    </row>
    <row r="735" spans="1:9" hidden="1" x14ac:dyDescent="0.3">
      <c r="A735">
        <v>156670</v>
      </c>
      <c r="B735">
        <v>3</v>
      </c>
      <c r="C735" s="1" t="s">
        <v>1930</v>
      </c>
      <c r="D735" s="1" t="s">
        <v>3978</v>
      </c>
      <c r="E735" s="1" t="s">
        <v>1932</v>
      </c>
      <c r="F735">
        <v>62</v>
      </c>
      <c r="G735" t="s">
        <v>3983</v>
      </c>
      <c r="H735" t="s">
        <v>3984</v>
      </c>
      <c r="I735" t="s">
        <v>2180</v>
      </c>
    </row>
    <row r="736" spans="1:9" hidden="1" x14ac:dyDescent="0.3">
      <c r="A736">
        <v>156690</v>
      </c>
      <c r="B736">
        <v>3</v>
      </c>
      <c r="C736" s="1" t="s">
        <v>1956</v>
      </c>
      <c r="D736" s="1" t="s">
        <v>3978</v>
      </c>
      <c r="E736" s="1" t="s">
        <v>1958</v>
      </c>
      <c r="F736">
        <v>62</v>
      </c>
      <c r="G736" t="s">
        <v>3985</v>
      </c>
      <c r="H736" t="s">
        <v>3986</v>
      </c>
      <c r="I736" t="s">
        <v>2180</v>
      </c>
    </row>
    <row r="737" spans="1:10" hidden="1" x14ac:dyDescent="0.3">
      <c r="A737">
        <v>156722</v>
      </c>
      <c r="B737">
        <v>3</v>
      </c>
      <c r="C737" s="1" t="s">
        <v>2006</v>
      </c>
      <c r="D737" s="1" t="s">
        <v>3978</v>
      </c>
      <c r="E737" s="1" t="s">
        <v>2008</v>
      </c>
      <c r="F737">
        <v>62</v>
      </c>
      <c r="G737" t="s">
        <v>3987</v>
      </c>
      <c r="H737" t="s">
        <v>3988</v>
      </c>
      <c r="I737" t="s">
        <v>2180</v>
      </c>
    </row>
    <row r="738" spans="1:10" hidden="1" x14ac:dyDescent="0.3">
      <c r="A738">
        <v>156727</v>
      </c>
      <c r="B738">
        <v>3</v>
      </c>
      <c r="C738" s="1" t="s">
        <v>2012</v>
      </c>
      <c r="D738" s="1" t="s">
        <v>3978</v>
      </c>
      <c r="E738" s="1" t="s">
        <v>2014</v>
      </c>
      <c r="F738">
        <v>62</v>
      </c>
      <c r="G738" t="s">
        <v>3989</v>
      </c>
      <c r="H738" t="s">
        <v>3990</v>
      </c>
      <c r="I738" t="s">
        <v>2180</v>
      </c>
    </row>
    <row r="739" spans="1:10" hidden="1" x14ac:dyDescent="0.3">
      <c r="A739">
        <v>156733</v>
      </c>
      <c r="B739">
        <v>3</v>
      </c>
      <c r="C739" s="1" t="s">
        <v>2022</v>
      </c>
      <c r="D739" s="1" t="s">
        <v>3978</v>
      </c>
      <c r="E739" s="1" t="s">
        <v>2024</v>
      </c>
      <c r="F739">
        <v>62</v>
      </c>
      <c r="G739" t="s">
        <v>3991</v>
      </c>
      <c r="H739" t="s">
        <v>3992</v>
      </c>
      <c r="I739" t="s">
        <v>2180</v>
      </c>
    </row>
    <row r="740" spans="1:10" hidden="1" x14ac:dyDescent="0.3">
      <c r="A740">
        <v>156745</v>
      </c>
      <c r="B740">
        <v>3</v>
      </c>
      <c r="C740" s="1" t="s">
        <v>2036</v>
      </c>
      <c r="D740" s="1" t="s">
        <v>3978</v>
      </c>
      <c r="E740" s="1" t="s">
        <v>2038</v>
      </c>
      <c r="F740">
        <v>62</v>
      </c>
      <c r="G740" t="s">
        <v>3993</v>
      </c>
      <c r="H740" t="s">
        <v>3994</v>
      </c>
      <c r="I740" t="s">
        <v>2180</v>
      </c>
    </row>
    <row r="741" spans="1:10" hidden="1" x14ac:dyDescent="0.3">
      <c r="A741">
        <v>156757</v>
      </c>
      <c r="B741">
        <v>3</v>
      </c>
      <c r="C741" s="1" t="s">
        <v>2046</v>
      </c>
      <c r="D741" s="1" t="s">
        <v>3978</v>
      </c>
      <c r="E741" s="1" t="s">
        <v>2048</v>
      </c>
      <c r="F741">
        <v>62</v>
      </c>
      <c r="G741" t="s">
        <v>3995</v>
      </c>
      <c r="H741" t="s">
        <v>3996</v>
      </c>
      <c r="I741" t="s">
        <v>2180</v>
      </c>
    </row>
    <row r="742" spans="1:10" hidden="1" x14ac:dyDescent="0.3">
      <c r="A742">
        <v>156762</v>
      </c>
      <c r="B742">
        <v>3</v>
      </c>
      <c r="C742" s="1" t="s">
        <v>3997</v>
      </c>
      <c r="D742" s="1" t="s">
        <v>3978</v>
      </c>
      <c r="E742" s="1" t="s">
        <v>3998</v>
      </c>
      <c r="F742">
        <v>62</v>
      </c>
      <c r="G742" t="s">
        <v>3999</v>
      </c>
      <c r="H742" t="s">
        <v>4000</v>
      </c>
      <c r="I742" t="s">
        <v>2180</v>
      </c>
    </row>
    <row r="743" spans="1:10" hidden="1" x14ac:dyDescent="0.3">
      <c r="A743">
        <v>156768</v>
      </c>
      <c r="B743">
        <v>3</v>
      </c>
      <c r="C743" s="1" t="s">
        <v>2052</v>
      </c>
      <c r="D743" s="1" t="s">
        <v>3978</v>
      </c>
      <c r="E743" s="1" t="s">
        <v>2054</v>
      </c>
      <c r="F743">
        <v>62</v>
      </c>
      <c r="G743" t="s">
        <v>4001</v>
      </c>
      <c r="H743" t="s">
        <v>4002</v>
      </c>
      <c r="I743" t="s">
        <v>2180</v>
      </c>
    </row>
    <row r="744" spans="1:10" hidden="1" x14ac:dyDescent="0.3">
      <c r="A744">
        <v>156783</v>
      </c>
      <c r="B744">
        <v>3</v>
      </c>
      <c r="C744" s="1" t="s">
        <v>4003</v>
      </c>
      <c r="D744" s="1" t="s">
        <v>3978</v>
      </c>
      <c r="E744" s="1" t="s">
        <v>4004</v>
      </c>
      <c r="F744">
        <v>62</v>
      </c>
      <c r="G744" t="s">
        <v>4005</v>
      </c>
      <c r="H744" t="s">
        <v>4006</v>
      </c>
      <c r="I744" t="s">
        <v>2180</v>
      </c>
    </row>
    <row r="745" spans="1:10" hidden="1" x14ac:dyDescent="0.3">
      <c r="A745">
        <v>156788</v>
      </c>
      <c r="B745">
        <v>3</v>
      </c>
      <c r="C745" s="1" t="s">
        <v>2062</v>
      </c>
      <c r="D745" s="1" t="s">
        <v>3978</v>
      </c>
      <c r="E745" s="1" t="s">
        <v>2064</v>
      </c>
      <c r="F745">
        <v>62</v>
      </c>
      <c r="G745" t="s">
        <v>4007</v>
      </c>
      <c r="H745" t="s">
        <v>4008</v>
      </c>
      <c r="I745" t="s">
        <v>2180</v>
      </c>
    </row>
    <row r="746" spans="1:10" hidden="1" x14ac:dyDescent="0.3">
      <c r="A746">
        <v>156792</v>
      </c>
      <c r="B746">
        <v>3</v>
      </c>
      <c r="C746" s="1" t="s">
        <v>2068</v>
      </c>
      <c r="D746" s="1" t="s">
        <v>3978</v>
      </c>
      <c r="E746" s="1" t="s">
        <v>2070</v>
      </c>
      <c r="F746">
        <v>62</v>
      </c>
      <c r="G746" t="s">
        <v>4009</v>
      </c>
      <c r="H746" t="s">
        <v>4010</v>
      </c>
      <c r="I746" t="s">
        <v>2180</v>
      </c>
    </row>
    <row r="747" spans="1:10" hidden="1" x14ac:dyDescent="0.3">
      <c r="A747">
        <v>156798</v>
      </c>
      <c r="B747">
        <v>3</v>
      </c>
      <c r="C747" s="1" t="s">
        <v>4011</v>
      </c>
      <c r="D747" s="1" t="s">
        <v>3978</v>
      </c>
      <c r="E747" s="1" t="s">
        <v>4012</v>
      </c>
      <c r="F747">
        <v>62</v>
      </c>
      <c r="G747" t="s">
        <v>4013</v>
      </c>
      <c r="H747" t="s">
        <v>4014</v>
      </c>
      <c r="I747" t="s">
        <v>2180</v>
      </c>
    </row>
    <row r="748" spans="1:10" hidden="1" x14ac:dyDescent="0.3">
      <c r="A748">
        <v>156802</v>
      </c>
      <c r="B748">
        <v>3</v>
      </c>
      <c r="C748" s="1" t="s">
        <v>4015</v>
      </c>
      <c r="D748" s="1" t="s">
        <v>3978</v>
      </c>
      <c r="E748" s="1" t="s">
        <v>4016</v>
      </c>
      <c r="F748">
        <v>62</v>
      </c>
      <c r="G748" t="s">
        <v>4017</v>
      </c>
      <c r="H748" t="s">
        <v>4018</v>
      </c>
      <c r="I748" t="s">
        <v>2180</v>
      </c>
    </row>
    <row r="749" spans="1:10" hidden="1" x14ac:dyDescent="0.3">
      <c r="A749">
        <v>156803</v>
      </c>
      <c r="B749">
        <v>3</v>
      </c>
      <c r="C749" s="1" t="s">
        <v>4019</v>
      </c>
      <c r="D749" s="1" t="s">
        <v>3978</v>
      </c>
      <c r="E749" s="1" t="s">
        <v>4020</v>
      </c>
      <c r="F749">
        <v>62</v>
      </c>
      <c r="G749" t="s">
        <v>4021</v>
      </c>
      <c r="H749" t="s">
        <v>4022</v>
      </c>
      <c r="I749" t="s">
        <v>2180</v>
      </c>
    </row>
    <row r="750" spans="1:10" hidden="1" x14ac:dyDescent="0.3">
      <c r="A750">
        <v>156807</v>
      </c>
      <c r="B750">
        <v>3</v>
      </c>
      <c r="C750" s="1" t="s">
        <v>4023</v>
      </c>
      <c r="D750" s="1" t="s">
        <v>4024</v>
      </c>
      <c r="F750">
        <v>63</v>
      </c>
      <c r="G750" t="s">
        <v>4025</v>
      </c>
    </row>
    <row r="751" spans="1:10" hidden="1" x14ac:dyDescent="0.3">
      <c r="A751">
        <v>156808</v>
      </c>
      <c r="B751">
        <v>3</v>
      </c>
      <c r="C751" s="1" t="s">
        <v>4026</v>
      </c>
      <c r="D751" s="1" t="s">
        <v>4024</v>
      </c>
      <c r="E751" s="1" t="s">
        <v>4027</v>
      </c>
      <c r="F751">
        <v>63</v>
      </c>
      <c r="G751" t="s">
        <v>4028</v>
      </c>
      <c r="H751" t="s">
        <v>4029</v>
      </c>
      <c r="I751" t="s">
        <v>2184</v>
      </c>
      <c r="J751" t="s">
        <v>4030</v>
      </c>
    </row>
    <row r="752" spans="1:10" hidden="1" x14ac:dyDescent="0.3">
      <c r="A752">
        <v>156814</v>
      </c>
      <c r="B752">
        <v>3</v>
      </c>
      <c r="C752" s="1" t="s">
        <v>4031</v>
      </c>
      <c r="D752" s="1" t="s">
        <v>4024</v>
      </c>
      <c r="E752" s="1" t="s">
        <v>4032</v>
      </c>
      <c r="F752">
        <v>63</v>
      </c>
      <c r="G752" t="s">
        <v>4033</v>
      </c>
      <c r="H752" t="s">
        <v>4034</v>
      </c>
      <c r="I752" t="s">
        <v>2184</v>
      </c>
      <c r="J752" t="s">
        <v>2430</v>
      </c>
    </row>
    <row r="753" spans="1:10" hidden="1" x14ac:dyDescent="0.3">
      <c r="A753">
        <v>156836</v>
      </c>
      <c r="B753">
        <v>3</v>
      </c>
      <c r="C753" s="1" t="s">
        <v>4035</v>
      </c>
      <c r="D753" s="1" t="s">
        <v>4024</v>
      </c>
      <c r="E753" s="1" t="s">
        <v>4036</v>
      </c>
      <c r="F753">
        <v>63</v>
      </c>
      <c r="G753" t="s">
        <v>4037</v>
      </c>
      <c r="H753" t="s">
        <v>4038</v>
      </c>
      <c r="I753" t="s">
        <v>2184</v>
      </c>
      <c r="J753" t="s">
        <v>4030</v>
      </c>
    </row>
    <row r="754" spans="1:10" hidden="1" x14ac:dyDescent="0.3">
      <c r="A754">
        <v>156845</v>
      </c>
      <c r="B754">
        <v>3</v>
      </c>
      <c r="C754" s="1" t="s">
        <v>4039</v>
      </c>
      <c r="D754" s="1" t="s">
        <v>4024</v>
      </c>
      <c r="E754" s="1" t="s">
        <v>4040</v>
      </c>
      <c r="F754">
        <v>63</v>
      </c>
      <c r="G754" t="s">
        <v>4041</v>
      </c>
      <c r="H754" t="s">
        <v>4042</v>
      </c>
      <c r="I754" t="s">
        <v>2184</v>
      </c>
      <c r="J754" t="s">
        <v>4030</v>
      </c>
    </row>
    <row r="755" spans="1:10" hidden="1" x14ac:dyDescent="0.3">
      <c r="A755">
        <v>156854</v>
      </c>
      <c r="B755">
        <v>3</v>
      </c>
      <c r="C755" s="1" t="s">
        <v>4043</v>
      </c>
      <c r="D755" s="1" t="s">
        <v>4024</v>
      </c>
      <c r="E755" s="1" t="s">
        <v>4044</v>
      </c>
      <c r="F755">
        <v>63</v>
      </c>
      <c r="G755" t="s">
        <v>4045</v>
      </c>
      <c r="H755" t="s">
        <v>4046</v>
      </c>
      <c r="I755" t="s">
        <v>2184</v>
      </c>
      <c r="J755" t="s">
        <v>4030</v>
      </c>
    </row>
    <row r="756" spans="1:10" hidden="1" x14ac:dyDescent="0.3">
      <c r="A756">
        <v>156862</v>
      </c>
      <c r="B756">
        <v>3</v>
      </c>
      <c r="C756" s="1" t="s">
        <v>4047</v>
      </c>
      <c r="D756" s="1" t="s">
        <v>4024</v>
      </c>
      <c r="E756" s="1" t="s">
        <v>4048</v>
      </c>
      <c r="F756">
        <v>63</v>
      </c>
      <c r="G756" t="s">
        <v>4049</v>
      </c>
      <c r="H756" t="s">
        <v>4050</v>
      </c>
      <c r="I756" t="s">
        <v>2184</v>
      </c>
      <c r="J756" t="s">
        <v>4030</v>
      </c>
    </row>
    <row r="757" spans="1:10" hidden="1" x14ac:dyDescent="0.3">
      <c r="A757">
        <v>156880</v>
      </c>
      <c r="B757">
        <v>3</v>
      </c>
      <c r="C757" s="1" t="s">
        <v>4051</v>
      </c>
      <c r="D757" s="1" t="s">
        <v>4024</v>
      </c>
      <c r="E757" s="1" t="s">
        <v>4052</v>
      </c>
      <c r="F757">
        <v>63</v>
      </c>
      <c r="G757" t="s">
        <v>4053</v>
      </c>
      <c r="H757" t="s">
        <v>4054</v>
      </c>
      <c r="I757" t="s">
        <v>2184</v>
      </c>
      <c r="J757" t="s">
        <v>4030</v>
      </c>
    </row>
    <row r="758" spans="1:10" hidden="1" x14ac:dyDescent="0.3">
      <c r="A758">
        <v>156884</v>
      </c>
      <c r="B758">
        <v>3</v>
      </c>
      <c r="C758" s="1" t="s">
        <v>4055</v>
      </c>
      <c r="D758" s="1" t="s">
        <v>4024</v>
      </c>
      <c r="F758">
        <v>63</v>
      </c>
      <c r="G758" t="s">
        <v>4056</v>
      </c>
    </row>
    <row r="759" spans="1:10" hidden="1" x14ac:dyDescent="0.3">
      <c r="A759">
        <v>156885</v>
      </c>
      <c r="B759">
        <v>3</v>
      </c>
      <c r="C759" s="1" t="s">
        <v>4057</v>
      </c>
      <c r="D759" s="1" t="s">
        <v>4024</v>
      </c>
      <c r="E759" s="1" t="s">
        <v>4058</v>
      </c>
      <c r="F759">
        <v>63</v>
      </c>
      <c r="G759" t="s">
        <v>4059</v>
      </c>
      <c r="H759" t="s">
        <v>4060</v>
      </c>
      <c r="I759" t="s">
        <v>2184</v>
      </c>
      <c r="J759" t="s">
        <v>4030</v>
      </c>
    </row>
    <row r="760" spans="1:10" hidden="1" x14ac:dyDescent="0.3">
      <c r="A760">
        <v>156886</v>
      </c>
      <c r="B760">
        <v>3</v>
      </c>
      <c r="C760" s="1" t="s">
        <v>4061</v>
      </c>
      <c r="D760" s="1" t="s">
        <v>4024</v>
      </c>
      <c r="F760">
        <v>63</v>
      </c>
      <c r="G760" t="s">
        <v>4062</v>
      </c>
    </row>
    <row r="761" spans="1:10" hidden="1" x14ac:dyDescent="0.3">
      <c r="A761">
        <v>156887</v>
      </c>
      <c r="B761">
        <v>3</v>
      </c>
      <c r="C761" s="1" t="s">
        <v>4063</v>
      </c>
      <c r="D761" s="1" t="s">
        <v>4024</v>
      </c>
      <c r="E761" s="1" t="s">
        <v>4064</v>
      </c>
      <c r="F761">
        <v>63</v>
      </c>
      <c r="G761" t="s">
        <v>4065</v>
      </c>
      <c r="H761" t="s">
        <v>4066</v>
      </c>
      <c r="I761" t="s">
        <v>2184</v>
      </c>
    </row>
    <row r="762" spans="1:10" hidden="1" x14ac:dyDescent="0.3">
      <c r="A762">
        <v>156888</v>
      </c>
      <c r="B762">
        <v>3</v>
      </c>
      <c r="C762" s="1" t="s">
        <v>4067</v>
      </c>
      <c r="D762" s="1" t="s">
        <v>4024</v>
      </c>
      <c r="E762" s="1" t="s">
        <v>4068</v>
      </c>
      <c r="F762">
        <v>63</v>
      </c>
      <c r="G762" t="s">
        <v>4069</v>
      </c>
      <c r="H762" t="s">
        <v>4070</v>
      </c>
      <c r="I762" t="s">
        <v>2184</v>
      </c>
    </row>
    <row r="763" spans="1:10" hidden="1" x14ac:dyDescent="0.3">
      <c r="A763">
        <v>156893</v>
      </c>
      <c r="B763">
        <v>3</v>
      </c>
      <c r="C763" s="1" t="s">
        <v>4071</v>
      </c>
      <c r="D763" s="1" t="s">
        <v>4072</v>
      </c>
      <c r="E763" s="1" t="s">
        <v>4073</v>
      </c>
      <c r="F763">
        <v>64</v>
      </c>
      <c r="G763" t="s">
        <v>4074</v>
      </c>
      <c r="H763" t="s">
        <v>4075</v>
      </c>
      <c r="I763" t="s">
        <v>2184</v>
      </c>
    </row>
    <row r="764" spans="1:10" hidden="1" x14ac:dyDescent="0.3">
      <c r="A764">
        <v>156899</v>
      </c>
      <c r="B764">
        <v>3</v>
      </c>
      <c r="C764" s="1" t="s">
        <v>4076</v>
      </c>
      <c r="D764" s="1" t="s">
        <v>4072</v>
      </c>
      <c r="E764" s="1" t="s">
        <v>4077</v>
      </c>
      <c r="F764">
        <v>64</v>
      </c>
      <c r="G764" t="s">
        <v>4078</v>
      </c>
      <c r="H764" t="s">
        <v>4079</v>
      </c>
      <c r="I764" t="s">
        <v>2184</v>
      </c>
    </row>
    <row r="765" spans="1:10" hidden="1" x14ac:dyDescent="0.3">
      <c r="A765">
        <v>156908</v>
      </c>
      <c r="B765">
        <v>3</v>
      </c>
      <c r="C765" s="1" t="s">
        <v>4080</v>
      </c>
      <c r="D765" s="1" t="s">
        <v>4072</v>
      </c>
      <c r="E765" s="1" t="s">
        <v>4081</v>
      </c>
      <c r="F765">
        <v>64</v>
      </c>
      <c r="G765" t="s">
        <v>4082</v>
      </c>
      <c r="H765" t="s">
        <v>4083</v>
      </c>
      <c r="I765" t="s">
        <v>2184</v>
      </c>
      <c r="J765" t="s">
        <v>2430</v>
      </c>
    </row>
    <row r="766" spans="1:10" hidden="1" x14ac:dyDescent="0.3">
      <c r="A766">
        <v>156921</v>
      </c>
      <c r="B766">
        <v>3</v>
      </c>
      <c r="C766" s="1" t="s">
        <v>4084</v>
      </c>
      <c r="D766" s="1" t="s">
        <v>4072</v>
      </c>
      <c r="E766" s="1" t="s">
        <v>4085</v>
      </c>
      <c r="F766">
        <v>64</v>
      </c>
      <c r="G766" t="s">
        <v>4086</v>
      </c>
      <c r="H766" t="s">
        <v>4087</v>
      </c>
      <c r="I766" t="s">
        <v>2184</v>
      </c>
      <c r="J766" t="s">
        <v>2430</v>
      </c>
    </row>
    <row r="767" spans="1:10" hidden="1" x14ac:dyDescent="0.3">
      <c r="A767">
        <v>156926</v>
      </c>
      <c r="B767">
        <v>3</v>
      </c>
      <c r="C767" s="1" t="s">
        <v>4088</v>
      </c>
      <c r="D767" s="1" t="s">
        <v>4072</v>
      </c>
      <c r="E767" s="1" t="s">
        <v>4089</v>
      </c>
      <c r="F767">
        <v>64</v>
      </c>
      <c r="G767" t="s">
        <v>4090</v>
      </c>
      <c r="H767" t="s">
        <v>4091</v>
      </c>
      <c r="I767" t="s">
        <v>2184</v>
      </c>
    </row>
    <row r="768" spans="1:10" hidden="1" x14ac:dyDescent="0.3">
      <c r="A768">
        <v>156930</v>
      </c>
      <c r="B768">
        <v>3</v>
      </c>
      <c r="C768" s="1" t="s">
        <v>4092</v>
      </c>
      <c r="D768" s="1" t="s">
        <v>4072</v>
      </c>
      <c r="E768" s="1" t="s">
        <v>4093</v>
      </c>
      <c r="F768">
        <v>64</v>
      </c>
      <c r="G768" t="s">
        <v>4094</v>
      </c>
      <c r="H768" t="s">
        <v>4095</v>
      </c>
      <c r="I768" t="s">
        <v>2184</v>
      </c>
    </row>
    <row r="769" spans="1:9" hidden="1" x14ac:dyDescent="0.3">
      <c r="A769">
        <v>156937</v>
      </c>
      <c r="B769">
        <v>3</v>
      </c>
      <c r="C769" s="1" t="s">
        <v>4096</v>
      </c>
      <c r="D769" s="1" t="s">
        <v>4097</v>
      </c>
      <c r="E769" s="1" t="s">
        <v>4098</v>
      </c>
      <c r="F769">
        <v>65</v>
      </c>
      <c r="G769" t="s">
        <v>4099</v>
      </c>
      <c r="H769" t="s">
        <v>4100</v>
      </c>
      <c r="I769" t="s">
        <v>2184</v>
      </c>
    </row>
    <row r="770" spans="1:9" hidden="1" x14ac:dyDescent="0.3">
      <c r="A770">
        <v>156938</v>
      </c>
      <c r="B770">
        <v>3</v>
      </c>
      <c r="C770" s="1" t="s">
        <v>4101</v>
      </c>
      <c r="D770" s="1" t="s">
        <v>4097</v>
      </c>
      <c r="E770" s="1" t="s">
        <v>4102</v>
      </c>
      <c r="F770">
        <v>65</v>
      </c>
      <c r="G770" t="s">
        <v>4103</v>
      </c>
      <c r="H770" t="s">
        <v>4104</v>
      </c>
      <c r="I770" t="s">
        <v>2184</v>
      </c>
    </row>
    <row r="771" spans="1:9" hidden="1" x14ac:dyDescent="0.3">
      <c r="A771">
        <v>156939</v>
      </c>
      <c r="B771">
        <v>3</v>
      </c>
      <c r="C771" s="1" t="s">
        <v>4105</v>
      </c>
      <c r="D771" s="1" t="s">
        <v>4097</v>
      </c>
      <c r="E771" s="1" t="s">
        <v>4106</v>
      </c>
      <c r="F771">
        <v>65</v>
      </c>
      <c r="G771" t="s">
        <v>4107</v>
      </c>
      <c r="H771" t="s">
        <v>4108</v>
      </c>
      <c r="I771" t="s">
        <v>2184</v>
      </c>
    </row>
    <row r="772" spans="1:9" hidden="1" x14ac:dyDescent="0.3">
      <c r="A772">
        <v>156940</v>
      </c>
      <c r="B772">
        <v>3</v>
      </c>
      <c r="C772" s="1" t="s">
        <v>4109</v>
      </c>
      <c r="D772" s="1" t="s">
        <v>4097</v>
      </c>
      <c r="E772" s="1" t="s">
        <v>4110</v>
      </c>
      <c r="F772">
        <v>65</v>
      </c>
      <c r="G772" t="s">
        <v>4111</v>
      </c>
      <c r="H772" t="s">
        <v>4112</v>
      </c>
      <c r="I772" t="s">
        <v>2184</v>
      </c>
    </row>
    <row r="773" spans="1:9" hidden="1" x14ac:dyDescent="0.3">
      <c r="A773">
        <v>156941</v>
      </c>
      <c r="B773">
        <v>3</v>
      </c>
      <c r="C773" s="1" t="s">
        <v>4113</v>
      </c>
      <c r="D773" s="1" t="s">
        <v>4097</v>
      </c>
      <c r="E773" s="1" t="s">
        <v>4114</v>
      </c>
      <c r="F773">
        <v>65</v>
      </c>
      <c r="G773" t="s">
        <v>4115</v>
      </c>
      <c r="H773" t="s">
        <v>4116</v>
      </c>
      <c r="I773" t="s">
        <v>2184</v>
      </c>
    </row>
    <row r="774" spans="1:9" hidden="1" x14ac:dyDescent="0.3">
      <c r="A774">
        <v>156944</v>
      </c>
      <c r="B774">
        <v>3</v>
      </c>
      <c r="C774" s="1" t="s">
        <v>4117</v>
      </c>
      <c r="D774" s="1" t="s">
        <v>4097</v>
      </c>
      <c r="E774" s="1" t="s">
        <v>4118</v>
      </c>
      <c r="F774">
        <v>65</v>
      </c>
      <c r="G774" t="s">
        <v>4119</v>
      </c>
      <c r="H774" t="s">
        <v>4120</v>
      </c>
      <c r="I774" t="s">
        <v>2184</v>
      </c>
    </row>
    <row r="775" spans="1:9" hidden="1" x14ac:dyDescent="0.3">
      <c r="A775">
        <v>156950</v>
      </c>
      <c r="B775">
        <v>3</v>
      </c>
      <c r="C775" s="1" t="s">
        <v>4121</v>
      </c>
      <c r="D775" s="1" t="s">
        <v>4097</v>
      </c>
      <c r="E775" s="1" t="s">
        <v>4122</v>
      </c>
      <c r="F775">
        <v>65</v>
      </c>
      <c r="G775" t="s">
        <v>4123</v>
      </c>
      <c r="H775" t="s">
        <v>4124</v>
      </c>
      <c r="I775" t="s">
        <v>2184</v>
      </c>
    </row>
    <row r="776" spans="1:9" hidden="1" x14ac:dyDescent="0.3">
      <c r="A776">
        <v>156952</v>
      </c>
      <c r="B776">
        <v>3</v>
      </c>
      <c r="C776" s="1" t="s">
        <v>4125</v>
      </c>
      <c r="D776" s="1" t="s">
        <v>4126</v>
      </c>
      <c r="E776" s="1" t="s">
        <v>4127</v>
      </c>
      <c r="F776">
        <v>66</v>
      </c>
      <c r="G776" t="s">
        <v>4128</v>
      </c>
      <c r="H776" t="s">
        <v>4129</v>
      </c>
      <c r="I776" t="s">
        <v>2184</v>
      </c>
    </row>
    <row r="777" spans="1:9" hidden="1" x14ac:dyDescent="0.3">
      <c r="A777">
        <v>156957</v>
      </c>
      <c r="B777">
        <v>3</v>
      </c>
      <c r="C777" s="1" t="s">
        <v>4130</v>
      </c>
      <c r="D777" s="1" t="s">
        <v>4126</v>
      </c>
      <c r="E777" s="1" t="s">
        <v>4131</v>
      </c>
      <c r="F777">
        <v>66</v>
      </c>
      <c r="G777" t="s">
        <v>4132</v>
      </c>
      <c r="H777" t="s">
        <v>4133</v>
      </c>
      <c r="I777" t="s">
        <v>2184</v>
      </c>
    </row>
    <row r="778" spans="1:9" hidden="1" x14ac:dyDescent="0.3">
      <c r="A778">
        <v>156958</v>
      </c>
      <c r="B778">
        <v>3</v>
      </c>
      <c r="C778" s="1" t="s">
        <v>4134</v>
      </c>
      <c r="D778" s="1" t="s">
        <v>4126</v>
      </c>
      <c r="E778" s="1" t="s">
        <v>4135</v>
      </c>
      <c r="F778">
        <v>66</v>
      </c>
      <c r="G778" t="s">
        <v>4136</v>
      </c>
      <c r="H778" t="s">
        <v>4137</v>
      </c>
      <c r="I778" t="s">
        <v>2184</v>
      </c>
    </row>
    <row r="779" spans="1:9" hidden="1" x14ac:dyDescent="0.3">
      <c r="A779">
        <v>156963</v>
      </c>
      <c r="B779">
        <v>3</v>
      </c>
      <c r="C779" s="1" t="s">
        <v>4138</v>
      </c>
      <c r="D779" s="1" t="s">
        <v>4139</v>
      </c>
      <c r="E779" s="1" t="s">
        <v>4140</v>
      </c>
      <c r="F779">
        <v>67</v>
      </c>
      <c r="G779" t="s">
        <v>4141</v>
      </c>
      <c r="H779" t="s">
        <v>4142</v>
      </c>
      <c r="I779" t="s">
        <v>2184</v>
      </c>
    </row>
    <row r="780" spans="1:9" hidden="1" x14ac:dyDescent="0.3">
      <c r="A780">
        <v>156964</v>
      </c>
      <c r="B780">
        <v>3</v>
      </c>
      <c r="C780" s="1" t="s">
        <v>4143</v>
      </c>
      <c r="D780" s="1" t="s">
        <v>4139</v>
      </c>
      <c r="E780" s="1" t="s">
        <v>4144</v>
      </c>
      <c r="F780">
        <v>67</v>
      </c>
      <c r="G780" t="s">
        <v>4145</v>
      </c>
      <c r="H780" t="s">
        <v>4146</v>
      </c>
      <c r="I780" t="s">
        <v>2184</v>
      </c>
    </row>
    <row r="781" spans="1:9" hidden="1" x14ac:dyDescent="0.3">
      <c r="A781">
        <v>156967</v>
      </c>
      <c r="B781">
        <v>3</v>
      </c>
      <c r="C781" s="1" t="s">
        <v>4147</v>
      </c>
      <c r="D781" s="1" t="s">
        <v>4139</v>
      </c>
      <c r="E781" s="1" t="s">
        <v>4148</v>
      </c>
      <c r="F781">
        <v>67</v>
      </c>
      <c r="G781" t="s">
        <v>4149</v>
      </c>
      <c r="H781" t="s">
        <v>4150</v>
      </c>
      <c r="I781" t="s">
        <v>2184</v>
      </c>
    </row>
    <row r="782" spans="1:9" hidden="1" x14ac:dyDescent="0.3">
      <c r="A782">
        <v>156968</v>
      </c>
      <c r="B782">
        <v>3</v>
      </c>
      <c r="C782" s="1" t="s">
        <v>4151</v>
      </c>
      <c r="D782" s="1" t="s">
        <v>4139</v>
      </c>
      <c r="E782" s="1" t="s">
        <v>4152</v>
      </c>
      <c r="F782">
        <v>67</v>
      </c>
      <c r="G782" t="s">
        <v>4153</v>
      </c>
      <c r="H782" t="s">
        <v>4154</v>
      </c>
      <c r="I782" t="s">
        <v>2184</v>
      </c>
    </row>
    <row r="783" spans="1:9" hidden="1" x14ac:dyDescent="0.3">
      <c r="A783">
        <v>156976</v>
      </c>
      <c r="B783">
        <v>3</v>
      </c>
      <c r="C783" s="1" t="s">
        <v>4155</v>
      </c>
      <c r="D783" s="1" t="s">
        <v>4156</v>
      </c>
      <c r="E783" s="1" t="s">
        <v>4157</v>
      </c>
      <c r="F783">
        <v>68</v>
      </c>
      <c r="G783" t="s">
        <v>4158</v>
      </c>
      <c r="H783" t="s">
        <v>4159</v>
      </c>
      <c r="I783" t="s">
        <v>2184</v>
      </c>
    </row>
    <row r="784" spans="1:9" hidden="1" x14ac:dyDescent="0.3">
      <c r="A784">
        <v>156977</v>
      </c>
      <c r="B784">
        <v>3</v>
      </c>
      <c r="C784" s="1" t="s">
        <v>4160</v>
      </c>
      <c r="D784" s="1" t="s">
        <v>4156</v>
      </c>
      <c r="E784" s="1" t="s">
        <v>4161</v>
      </c>
      <c r="F784">
        <v>68</v>
      </c>
      <c r="G784" t="s">
        <v>4162</v>
      </c>
      <c r="H784" t="s">
        <v>4163</v>
      </c>
      <c r="I784" t="s">
        <v>2184</v>
      </c>
    </row>
    <row r="785" spans="1:9" hidden="1" x14ac:dyDescent="0.3">
      <c r="A785">
        <v>156989</v>
      </c>
      <c r="B785">
        <v>3</v>
      </c>
      <c r="C785" s="1" t="s">
        <v>4164</v>
      </c>
      <c r="D785" s="1" t="s">
        <v>4156</v>
      </c>
      <c r="E785" s="1" t="s">
        <v>4165</v>
      </c>
      <c r="F785">
        <v>68</v>
      </c>
      <c r="G785" t="s">
        <v>4166</v>
      </c>
      <c r="H785" t="s">
        <v>4167</v>
      </c>
      <c r="I785" t="s">
        <v>2184</v>
      </c>
    </row>
    <row r="786" spans="1:9" hidden="1" x14ac:dyDescent="0.3">
      <c r="A786">
        <v>156990</v>
      </c>
      <c r="B786">
        <v>3</v>
      </c>
      <c r="C786" s="1" t="s">
        <v>4168</v>
      </c>
      <c r="D786" s="1" t="s">
        <v>4156</v>
      </c>
      <c r="E786" s="1" t="s">
        <v>4169</v>
      </c>
      <c r="F786">
        <v>68</v>
      </c>
      <c r="G786" t="s">
        <v>4170</v>
      </c>
      <c r="H786" t="s">
        <v>4171</v>
      </c>
      <c r="I786" t="s">
        <v>2184</v>
      </c>
    </row>
    <row r="787" spans="1:9" hidden="1" x14ac:dyDescent="0.3">
      <c r="A787">
        <v>156997</v>
      </c>
      <c r="B787">
        <v>3</v>
      </c>
      <c r="C787" s="1" t="s">
        <v>4172</v>
      </c>
      <c r="D787" s="1" t="s">
        <v>4156</v>
      </c>
      <c r="E787" s="1" t="s">
        <v>4173</v>
      </c>
      <c r="F787">
        <v>68</v>
      </c>
      <c r="G787" t="s">
        <v>4174</v>
      </c>
      <c r="H787" t="s">
        <v>4175</v>
      </c>
      <c r="I787" t="s">
        <v>2184</v>
      </c>
    </row>
    <row r="788" spans="1:9" hidden="1" x14ac:dyDescent="0.3">
      <c r="A788">
        <v>157001</v>
      </c>
      <c r="B788">
        <v>3</v>
      </c>
      <c r="C788" s="1" t="s">
        <v>4176</v>
      </c>
      <c r="D788" s="1" t="s">
        <v>4156</v>
      </c>
      <c r="E788" s="1" t="s">
        <v>4177</v>
      </c>
      <c r="F788">
        <v>68</v>
      </c>
      <c r="G788" t="s">
        <v>4178</v>
      </c>
      <c r="H788" t="s">
        <v>4179</v>
      </c>
      <c r="I788" t="s">
        <v>2184</v>
      </c>
    </row>
    <row r="789" spans="1:9" hidden="1" x14ac:dyDescent="0.3">
      <c r="A789">
        <v>157005</v>
      </c>
      <c r="B789">
        <v>3</v>
      </c>
      <c r="C789" s="1" t="s">
        <v>4180</v>
      </c>
      <c r="D789" s="1" t="s">
        <v>4156</v>
      </c>
      <c r="E789" s="1" t="s">
        <v>4181</v>
      </c>
      <c r="F789">
        <v>68</v>
      </c>
      <c r="G789" t="s">
        <v>4182</v>
      </c>
      <c r="H789" t="s">
        <v>4183</v>
      </c>
      <c r="I789" t="s">
        <v>2184</v>
      </c>
    </row>
    <row r="790" spans="1:9" hidden="1" x14ac:dyDescent="0.3">
      <c r="A790">
        <v>157008</v>
      </c>
      <c r="B790">
        <v>3</v>
      </c>
      <c r="C790" s="1" t="s">
        <v>4184</v>
      </c>
      <c r="D790" s="1" t="s">
        <v>4156</v>
      </c>
      <c r="E790" s="1" t="s">
        <v>4185</v>
      </c>
      <c r="F790">
        <v>68</v>
      </c>
      <c r="G790" t="s">
        <v>4186</v>
      </c>
      <c r="H790" t="s">
        <v>4187</v>
      </c>
      <c r="I790" t="s">
        <v>2184</v>
      </c>
    </row>
    <row r="791" spans="1:9" hidden="1" x14ac:dyDescent="0.3">
      <c r="A791">
        <v>157009</v>
      </c>
      <c r="B791">
        <v>3</v>
      </c>
      <c r="C791" s="1" t="s">
        <v>4188</v>
      </c>
      <c r="D791" s="1" t="s">
        <v>4156</v>
      </c>
      <c r="E791" s="1" t="s">
        <v>4189</v>
      </c>
      <c r="F791">
        <v>68</v>
      </c>
      <c r="G791" t="s">
        <v>4190</v>
      </c>
      <c r="H791" t="s">
        <v>4191</v>
      </c>
      <c r="I791" t="s">
        <v>2184</v>
      </c>
    </row>
    <row r="792" spans="1:9" hidden="1" x14ac:dyDescent="0.3">
      <c r="A792">
        <v>157014</v>
      </c>
      <c r="B792">
        <v>3</v>
      </c>
      <c r="C792" s="1" t="s">
        <v>4192</v>
      </c>
      <c r="D792" s="1" t="s">
        <v>4156</v>
      </c>
      <c r="E792" s="1" t="s">
        <v>4193</v>
      </c>
      <c r="F792">
        <v>68</v>
      </c>
      <c r="G792" t="s">
        <v>4194</v>
      </c>
      <c r="H792" t="s">
        <v>4195</v>
      </c>
      <c r="I792" t="s">
        <v>2184</v>
      </c>
    </row>
    <row r="793" spans="1:9" hidden="1" x14ac:dyDescent="0.3">
      <c r="A793">
        <v>157021</v>
      </c>
      <c r="B793">
        <v>3</v>
      </c>
      <c r="C793" s="1" t="s">
        <v>4196</v>
      </c>
      <c r="D793" s="1" t="s">
        <v>4156</v>
      </c>
      <c r="E793" s="1" t="s">
        <v>4197</v>
      </c>
      <c r="F793">
        <v>68</v>
      </c>
      <c r="G793" t="s">
        <v>4198</v>
      </c>
      <c r="H793" t="s">
        <v>4199</v>
      </c>
      <c r="I793" t="s">
        <v>2184</v>
      </c>
    </row>
    <row r="794" spans="1:9" hidden="1" x14ac:dyDescent="0.3">
      <c r="A794">
        <v>157026</v>
      </c>
      <c r="B794">
        <v>3</v>
      </c>
      <c r="C794" s="1" t="s">
        <v>4200</v>
      </c>
      <c r="D794" s="1" t="s">
        <v>4156</v>
      </c>
      <c r="E794" s="1" t="s">
        <v>4201</v>
      </c>
      <c r="F794">
        <v>68</v>
      </c>
      <c r="G794" t="s">
        <v>4202</v>
      </c>
      <c r="H794" t="s">
        <v>4203</v>
      </c>
      <c r="I794" t="s">
        <v>2184</v>
      </c>
    </row>
    <row r="795" spans="1:9" hidden="1" x14ac:dyDescent="0.3">
      <c r="A795">
        <v>157031</v>
      </c>
      <c r="B795">
        <v>3</v>
      </c>
      <c r="C795" s="1" t="s">
        <v>4204</v>
      </c>
      <c r="D795" s="1" t="s">
        <v>4156</v>
      </c>
      <c r="E795" s="1" t="s">
        <v>4205</v>
      </c>
      <c r="F795">
        <v>68</v>
      </c>
      <c r="G795" t="s">
        <v>4206</v>
      </c>
      <c r="H795" t="s">
        <v>4207</v>
      </c>
      <c r="I795" t="s">
        <v>2184</v>
      </c>
    </row>
    <row r="796" spans="1:9" hidden="1" x14ac:dyDescent="0.3">
      <c r="A796">
        <v>157034</v>
      </c>
      <c r="B796">
        <v>3</v>
      </c>
      <c r="C796" s="1" t="s">
        <v>4208</v>
      </c>
      <c r="D796" s="1" t="s">
        <v>4156</v>
      </c>
      <c r="E796" s="1" t="s">
        <v>4209</v>
      </c>
      <c r="F796">
        <v>68</v>
      </c>
      <c r="G796" t="s">
        <v>4210</v>
      </c>
      <c r="H796" t="s">
        <v>4211</v>
      </c>
      <c r="I796" t="s">
        <v>2184</v>
      </c>
    </row>
    <row r="797" spans="1:9" hidden="1" x14ac:dyDescent="0.3">
      <c r="A797">
        <v>157037</v>
      </c>
      <c r="B797">
        <v>3</v>
      </c>
      <c r="C797" s="1" t="s">
        <v>4212</v>
      </c>
      <c r="D797" s="1" t="s">
        <v>4156</v>
      </c>
      <c r="E797" s="1" t="s">
        <v>4213</v>
      </c>
      <c r="F797">
        <v>68</v>
      </c>
      <c r="G797" t="s">
        <v>4214</v>
      </c>
      <c r="H797" t="s">
        <v>4215</v>
      </c>
      <c r="I797" t="s">
        <v>2184</v>
      </c>
    </row>
    <row r="798" spans="1:9" hidden="1" x14ac:dyDescent="0.3">
      <c r="A798">
        <v>157044</v>
      </c>
      <c r="B798">
        <v>3</v>
      </c>
      <c r="C798" s="1" t="s">
        <v>4216</v>
      </c>
      <c r="D798" s="1" t="s">
        <v>4217</v>
      </c>
      <c r="F798">
        <v>69</v>
      </c>
      <c r="G798" t="s">
        <v>4218</v>
      </c>
    </row>
    <row r="799" spans="1:9" hidden="1" x14ac:dyDescent="0.3">
      <c r="A799">
        <v>157045</v>
      </c>
      <c r="B799">
        <v>3</v>
      </c>
      <c r="C799" s="1" t="s">
        <v>4219</v>
      </c>
      <c r="D799" s="1" t="s">
        <v>4217</v>
      </c>
      <c r="E799" s="1" t="s">
        <v>4220</v>
      </c>
      <c r="F799">
        <v>69</v>
      </c>
      <c r="G799" t="s">
        <v>4221</v>
      </c>
      <c r="H799" t="s">
        <v>4222</v>
      </c>
      <c r="I799" t="s">
        <v>2184</v>
      </c>
    </row>
    <row r="800" spans="1:9" hidden="1" x14ac:dyDescent="0.3">
      <c r="A800">
        <v>157046</v>
      </c>
      <c r="B800">
        <v>3</v>
      </c>
      <c r="C800" s="1" t="s">
        <v>4223</v>
      </c>
      <c r="D800" s="1" t="s">
        <v>4217</v>
      </c>
      <c r="E800" s="1" t="s">
        <v>4224</v>
      </c>
      <c r="F800">
        <v>69</v>
      </c>
      <c r="G800" t="s">
        <v>4225</v>
      </c>
      <c r="H800" t="s">
        <v>4226</v>
      </c>
      <c r="I800" t="s">
        <v>2184</v>
      </c>
    </row>
    <row r="801" spans="1:9" hidden="1" x14ac:dyDescent="0.3">
      <c r="A801">
        <v>157050</v>
      </c>
      <c r="B801">
        <v>3</v>
      </c>
      <c r="C801" s="1" t="s">
        <v>4227</v>
      </c>
      <c r="D801" s="1" t="s">
        <v>4217</v>
      </c>
      <c r="E801" s="1" t="s">
        <v>4228</v>
      </c>
      <c r="F801">
        <v>69</v>
      </c>
      <c r="G801" t="s">
        <v>4229</v>
      </c>
      <c r="H801" t="s">
        <v>4230</v>
      </c>
      <c r="I801" t="s">
        <v>2184</v>
      </c>
    </row>
    <row r="802" spans="1:9" hidden="1" x14ac:dyDescent="0.3">
      <c r="A802">
        <v>157054</v>
      </c>
      <c r="B802">
        <v>3</v>
      </c>
      <c r="C802" s="1" t="s">
        <v>4231</v>
      </c>
      <c r="D802" s="1" t="s">
        <v>4217</v>
      </c>
      <c r="F802">
        <v>69</v>
      </c>
      <c r="G802" t="s">
        <v>4232</v>
      </c>
    </row>
    <row r="803" spans="1:9" hidden="1" x14ac:dyDescent="0.3">
      <c r="A803">
        <v>157055</v>
      </c>
      <c r="B803">
        <v>3</v>
      </c>
      <c r="C803" s="1" t="s">
        <v>4233</v>
      </c>
      <c r="D803" s="1" t="s">
        <v>4217</v>
      </c>
      <c r="E803" s="1" t="s">
        <v>4234</v>
      </c>
      <c r="F803">
        <v>69</v>
      </c>
      <c r="G803" t="s">
        <v>4235</v>
      </c>
      <c r="H803" t="s">
        <v>4236</v>
      </c>
      <c r="I803" t="s">
        <v>2184</v>
      </c>
    </row>
    <row r="804" spans="1:9" hidden="1" x14ac:dyDescent="0.3">
      <c r="A804">
        <v>157058</v>
      </c>
      <c r="B804">
        <v>3</v>
      </c>
      <c r="C804" s="1" t="s">
        <v>4237</v>
      </c>
      <c r="D804" s="1" t="s">
        <v>4217</v>
      </c>
      <c r="E804" s="1" t="s">
        <v>4238</v>
      </c>
      <c r="F804">
        <v>69</v>
      </c>
      <c r="G804" t="s">
        <v>4239</v>
      </c>
      <c r="H804" t="s">
        <v>4240</v>
      </c>
      <c r="I804" t="s">
        <v>2184</v>
      </c>
    </row>
    <row r="805" spans="1:9" hidden="1" x14ac:dyDescent="0.3">
      <c r="A805">
        <v>157061</v>
      </c>
      <c r="B805">
        <v>3</v>
      </c>
      <c r="C805" s="1" t="s">
        <v>4241</v>
      </c>
      <c r="D805" s="1" t="s">
        <v>4217</v>
      </c>
      <c r="E805" s="1" t="s">
        <v>4242</v>
      </c>
      <c r="F805">
        <v>69</v>
      </c>
      <c r="G805" t="s">
        <v>4243</v>
      </c>
      <c r="H805" t="s">
        <v>4244</v>
      </c>
      <c r="I805" t="s">
        <v>2184</v>
      </c>
    </row>
    <row r="806" spans="1:9" hidden="1" x14ac:dyDescent="0.3">
      <c r="A806">
        <v>157062</v>
      </c>
      <c r="B806">
        <v>3</v>
      </c>
      <c r="C806" s="1" t="s">
        <v>4245</v>
      </c>
      <c r="D806" s="1" t="s">
        <v>4217</v>
      </c>
      <c r="E806" s="1" t="s">
        <v>4246</v>
      </c>
      <c r="F806">
        <v>69</v>
      </c>
      <c r="G806" t="s">
        <v>4247</v>
      </c>
      <c r="H806" t="s">
        <v>4248</v>
      </c>
      <c r="I806" t="s">
        <v>2184</v>
      </c>
    </row>
    <row r="807" spans="1:9" hidden="1" x14ac:dyDescent="0.3">
      <c r="A807">
        <v>157065</v>
      </c>
      <c r="B807">
        <v>3</v>
      </c>
      <c r="C807" s="1" t="s">
        <v>4249</v>
      </c>
      <c r="D807" s="1" t="s">
        <v>4217</v>
      </c>
      <c r="E807" s="1" t="s">
        <v>4250</v>
      </c>
      <c r="F807">
        <v>69</v>
      </c>
      <c r="G807" t="s">
        <v>4251</v>
      </c>
      <c r="H807" t="s">
        <v>4252</v>
      </c>
      <c r="I807" t="s">
        <v>2184</v>
      </c>
    </row>
    <row r="808" spans="1:9" hidden="1" x14ac:dyDescent="0.3">
      <c r="A808">
        <v>157068</v>
      </c>
      <c r="B808">
        <v>3</v>
      </c>
      <c r="C808" s="1" t="s">
        <v>4253</v>
      </c>
      <c r="D808" s="1" t="s">
        <v>4217</v>
      </c>
      <c r="E808" s="1" t="s">
        <v>4254</v>
      </c>
      <c r="F808">
        <v>69</v>
      </c>
      <c r="G808" t="s">
        <v>4255</v>
      </c>
      <c r="H808" t="s">
        <v>4256</v>
      </c>
      <c r="I808" t="s">
        <v>2184</v>
      </c>
    </row>
    <row r="809" spans="1:9" hidden="1" x14ac:dyDescent="0.3">
      <c r="A809">
        <v>157074</v>
      </c>
      <c r="B809">
        <v>3</v>
      </c>
      <c r="C809" s="1" t="s">
        <v>4257</v>
      </c>
      <c r="D809" s="1" t="s">
        <v>4217</v>
      </c>
      <c r="E809" s="1" t="s">
        <v>4258</v>
      </c>
      <c r="F809">
        <v>69</v>
      </c>
      <c r="G809" t="s">
        <v>4259</v>
      </c>
      <c r="H809" t="s">
        <v>4260</v>
      </c>
      <c r="I809" t="s">
        <v>2184</v>
      </c>
    </row>
    <row r="810" spans="1:9" hidden="1" x14ac:dyDescent="0.3">
      <c r="A810">
        <v>157077</v>
      </c>
      <c r="B810">
        <v>3</v>
      </c>
      <c r="C810" s="1" t="s">
        <v>4261</v>
      </c>
      <c r="D810" s="1" t="s">
        <v>4217</v>
      </c>
      <c r="E810" s="1" t="s">
        <v>4262</v>
      </c>
      <c r="F810">
        <v>69</v>
      </c>
      <c r="G810" t="s">
        <v>4263</v>
      </c>
      <c r="H810" t="s">
        <v>4264</v>
      </c>
      <c r="I810" t="s">
        <v>2184</v>
      </c>
    </row>
    <row r="811" spans="1:9" hidden="1" x14ac:dyDescent="0.3">
      <c r="A811">
        <v>157080</v>
      </c>
      <c r="B811">
        <v>3</v>
      </c>
      <c r="C811" s="1" t="s">
        <v>4265</v>
      </c>
      <c r="D811" s="1" t="s">
        <v>4217</v>
      </c>
      <c r="E811" s="1" t="s">
        <v>4266</v>
      </c>
      <c r="F811">
        <v>69</v>
      </c>
      <c r="G811" t="s">
        <v>4267</v>
      </c>
      <c r="H811" t="s">
        <v>4268</v>
      </c>
      <c r="I811" t="s">
        <v>2184</v>
      </c>
    </row>
    <row r="812" spans="1:9" hidden="1" x14ac:dyDescent="0.3">
      <c r="A812">
        <v>157081</v>
      </c>
      <c r="B812">
        <v>3</v>
      </c>
      <c r="C812" s="1" t="s">
        <v>4269</v>
      </c>
      <c r="D812" s="1" t="s">
        <v>4217</v>
      </c>
      <c r="E812" s="1" t="s">
        <v>4270</v>
      </c>
      <c r="F812">
        <v>69</v>
      </c>
      <c r="G812" t="s">
        <v>4271</v>
      </c>
      <c r="H812" t="s">
        <v>4272</v>
      </c>
      <c r="I812" t="s">
        <v>2184</v>
      </c>
    </row>
    <row r="813" spans="1:9" hidden="1" x14ac:dyDescent="0.3">
      <c r="A813">
        <v>157084</v>
      </c>
      <c r="B813">
        <v>3</v>
      </c>
      <c r="C813" s="1" t="s">
        <v>4273</v>
      </c>
      <c r="D813" s="1" t="s">
        <v>4217</v>
      </c>
      <c r="E813" s="1" t="s">
        <v>4274</v>
      </c>
      <c r="F813">
        <v>69</v>
      </c>
      <c r="G813" t="s">
        <v>4275</v>
      </c>
      <c r="H813" t="s">
        <v>4276</v>
      </c>
      <c r="I813" t="s">
        <v>2184</v>
      </c>
    </row>
    <row r="814" spans="1:9" hidden="1" x14ac:dyDescent="0.3">
      <c r="A814">
        <v>157088</v>
      </c>
      <c r="B814">
        <v>3</v>
      </c>
      <c r="C814" s="1" t="s">
        <v>4277</v>
      </c>
      <c r="D814" s="1" t="s">
        <v>4278</v>
      </c>
      <c r="E814" s="1" t="s">
        <v>4279</v>
      </c>
      <c r="F814">
        <v>70</v>
      </c>
      <c r="G814" t="s">
        <v>4280</v>
      </c>
      <c r="H814" t="s">
        <v>4281</v>
      </c>
      <c r="I814" t="s">
        <v>2184</v>
      </c>
    </row>
    <row r="815" spans="1:9" hidden="1" x14ac:dyDescent="0.3">
      <c r="A815">
        <v>157089</v>
      </c>
      <c r="B815">
        <v>3</v>
      </c>
      <c r="C815" s="1" t="s">
        <v>4282</v>
      </c>
      <c r="D815" s="1" t="s">
        <v>4278</v>
      </c>
      <c r="E815" s="1" t="s">
        <v>4283</v>
      </c>
      <c r="F815">
        <v>70</v>
      </c>
      <c r="G815" t="s">
        <v>4284</v>
      </c>
      <c r="H815" t="s">
        <v>4285</v>
      </c>
      <c r="I815" t="s">
        <v>2184</v>
      </c>
    </row>
    <row r="816" spans="1:9" hidden="1" x14ac:dyDescent="0.3">
      <c r="A816">
        <v>157096</v>
      </c>
      <c r="B816">
        <v>3</v>
      </c>
      <c r="C816" s="1" t="s">
        <v>4286</v>
      </c>
      <c r="D816" s="1" t="s">
        <v>4278</v>
      </c>
      <c r="E816" s="1" t="s">
        <v>4287</v>
      </c>
      <c r="F816">
        <v>70</v>
      </c>
      <c r="G816" t="s">
        <v>4288</v>
      </c>
      <c r="H816" t="s">
        <v>4288</v>
      </c>
      <c r="I816" t="s">
        <v>2184</v>
      </c>
    </row>
    <row r="817" spans="1:9" hidden="1" x14ac:dyDescent="0.3">
      <c r="A817">
        <v>157102</v>
      </c>
      <c r="B817">
        <v>3</v>
      </c>
      <c r="C817" s="1" t="s">
        <v>4289</v>
      </c>
      <c r="D817" s="1" t="s">
        <v>4278</v>
      </c>
      <c r="E817" s="1" t="s">
        <v>4290</v>
      </c>
      <c r="F817">
        <v>70</v>
      </c>
      <c r="G817" t="s">
        <v>4291</v>
      </c>
      <c r="H817" t="s">
        <v>4292</v>
      </c>
      <c r="I817" t="s">
        <v>2184</v>
      </c>
    </row>
    <row r="818" spans="1:9" hidden="1" x14ac:dyDescent="0.3">
      <c r="A818">
        <v>157105</v>
      </c>
      <c r="B818">
        <v>3</v>
      </c>
      <c r="C818" s="1" t="s">
        <v>4293</v>
      </c>
      <c r="D818" s="1" t="s">
        <v>4278</v>
      </c>
      <c r="E818" s="1" t="s">
        <v>4294</v>
      </c>
      <c r="F818">
        <v>70</v>
      </c>
      <c r="G818" t="s">
        <v>4295</v>
      </c>
      <c r="H818" t="s">
        <v>4295</v>
      </c>
      <c r="I818" t="s">
        <v>2184</v>
      </c>
    </row>
    <row r="819" spans="1:9" hidden="1" x14ac:dyDescent="0.3">
      <c r="A819">
        <v>157111</v>
      </c>
      <c r="B819">
        <v>3</v>
      </c>
      <c r="C819" s="1" t="s">
        <v>4296</v>
      </c>
      <c r="D819" s="1" t="s">
        <v>4278</v>
      </c>
      <c r="E819" s="1" t="s">
        <v>4297</v>
      </c>
      <c r="F819">
        <v>70</v>
      </c>
      <c r="G819" t="s">
        <v>4298</v>
      </c>
      <c r="H819" t="s">
        <v>4299</v>
      </c>
      <c r="I819" t="s">
        <v>2184</v>
      </c>
    </row>
    <row r="820" spans="1:9" hidden="1" x14ac:dyDescent="0.3">
      <c r="A820">
        <v>157112</v>
      </c>
      <c r="B820">
        <v>3</v>
      </c>
      <c r="C820" s="1" t="s">
        <v>4300</v>
      </c>
      <c r="D820" s="1" t="s">
        <v>4278</v>
      </c>
      <c r="E820" s="1" t="s">
        <v>4301</v>
      </c>
      <c r="F820">
        <v>70</v>
      </c>
      <c r="G820" t="s">
        <v>4302</v>
      </c>
      <c r="H820" t="s">
        <v>4303</v>
      </c>
      <c r="I820" t="s">
        <v>2184</v>
      </c>
    </row>
    <row r="821" spans="1:9" hidden="1" x14ac:dyDescent="0.3">
      <c r="A821">
        <v>157119</v>
      </c>
      <c r="B821">
        <v>3</v>
      </c>
      <c r="C821" s="1" t="s">
        <v>4304</v>
      </c>
      <c r="D821" s="1" t="s">
        <v>4278</v>
      </c>
      <c r="E821" s="1" t="s">
        <v>4305</v>
      </c>
      <c r="F821">
        <v>70</v>
      </c>
      <c r="G821" t="s">
        <v>4306</v>
      </c>
      <c r="H821" t="s">
        <v>4306</v>
      </c>
      <c r="I821" t="s">
        <v>2184</v>
      </c>
    </row>
    <row r="822" spans="1:9" hidden="1" x14ac:dyDescent="0.3">
      <c r="A822">
        <v>157120</v>
      </c>
      <c r="B822">
        <v>3</v>
      </c>
      <c r="C822" s="1" t="s">
        <v>4307</v>
      </c>
      <c r="D822" s="1" t="s">
        <v>4278</v>
      </c>
      <c r="E822" s="1" t="s">
        <v>4308</v>
      </c>
      <c r="F822">
        <v>70</v>
      </c>
      <c r="G822" t="s">
        <v>4309</v>
      </c>
      <c r="H822" t="s">
        <v>4310</v>
      </c>
      <c r="I822" t="s">
        <v>2184</v>
      </c>
    </row>
    <row r="823" spans="1:9" hidden="1" x14ac:dyDescent="0.3">
      <c r="A823">
        <v>157125</v>
      </c>
      <c r="B823">
        <v>3</v>
      </c>
      <c r="C823" s="1" t="s">
        <v>4311</v>
      </c>
      <c r="D823" s="1" t="s">
        <v>4278</v>
      </c>
      <c r="E823" s="1" t="s">
        <v>4312</v>
      </c>
      <c r="F823">
        <v>70</v>
      </c>
      <c r="G823" t="s">
        <v>4313</v>
      </c>
      <c r="H823" t="s">
        <v>4314</v>
      </c>
      <c r="I823" t="s">
        <v>2184</v>
      </c>
    </row>
    <row r="824" spans="1:9" hidden="1" x14ac:dyDescent="0.3">
      <c r="A824">
        <v>157129</v>
      </c>
      <c r="B824">
        <v>3</v>
      </c>
      <c r="C824" s="1" t="s">
        <v>4315</v>
      </c>
      <c r="D824" s="1" t="s">
        <v>4278</v>
      </c>
      <c r="E824" s="1" t="s">
        <v>4316</v>
      </c>
      <c r="F824">
        <v>70</v>
      </c>
      <c r="G824" t="s">
        <v>4317</v>
      </c>
      <c r="H824" t="s">
        <v>4318</v>
      </c>
      <c r="I824" t="s">
        <v>2184</v>
      </c>
    </row>
    <row r="825" spans="1:9" hidden="1" x14ac:dyDescent="0.3">
      <c r="A825">
        <v>157133</v>
      </c>
      <c r="B825">
        <v>3</v>
      </c>
      <c r="C825" s="1" t="s">
        <v>4319</v>
      </c>
      <c r="D825" s="1" t="s">
        <v>4278</v>
      </c>
      <c r="E825" s="1" t="s">
        <v>4320</v>
      </c>
      <c r="F825">
        <v>70</v>
      </c>
      <c r="G825" t="s">
        <v>4321</v>
      </c>
      <c r="H825" t="s">
        <v>4321</v>
      </c>
      <c r="I825" t="s">
        <v>2184</v>
      </c>
    </row>
    <row r="826" spans="1:9" hidden="1" x14ac:dyDescent="0.3">
      <c r="A826">
        <v>157134</v>
      </c>
      <c r="B826">
        <v>3</v>
      </c>
      <c r="C826" s="1" t="s">
        <v>4322</v>
      </c>
      <c r="D826" s="1" t="s">
        <v>4278</v>
      </c>
      <c r="E826" s="1" t="s">
        <v>4323</v>
      </c>
      <c r="F826">
        <v>70</v>
      </c>
      <c r="G826" t="s">
        <v>4324</v>
      </c>
      <c r="H826" t="s">
        <v>4325</v>
      </c>
      <c r="I826" t="s">
        <v>2184</v>
      </c>
    </row>
    <row r="827" spans="1:9" hidden="1" x14ac:dyDescent="0.3">
      <c r="A827">
        <v>157146</v>
      </c>
      <c r="B827">
        <v>3</v>
      </c>
      <c r="C827" s="1" t="s">
        <v>4326</v>
      </c>
      <c r="D827" s="1" t="s">
        <v>4278</v>
      </c>
      <c r="E827" s="1" t="s">
        <v>4327</v>
      </c>
      <c r="F827">
        <v>70</v>
      </c>
      <c r="G827" t="s">
        <v>4328</v>
      </c>
      <c r="H827" t="s">
        <v>4329</v>
      </c>
      <c r="I827" t="s">
        <v>2184</v>
      </c>
    </row>
    <row r="828" spans="1:9" hidden="1" x14ac:dyDescent="0.3">
      <c r="A828">
        <v>157147</v>
      </c>
      <c r="B828">
        <v>3</v>
      </c>
      <c r="C828" s="1" t="s">
        <v>4330</v>
      </c>
      <c r="D828" s="1" t="s">
        <v>4278</v>
      </c>
      <c r="E828" s="1" t="s">
        <v>4331</v>
      </c>
      <c r="F828">
        <v>70</v>
      </c>
      <c r="G828" t="s">
        <v>4332</v>
      </c>
      <c r="H828" t="s">
        <v>4333</v>
      </c>
      <c r="I828" t="s">
        <v>2184</v>
      </c>
    </row>
    <row r="829" spans="1:9" hidden="1" x14ac:dyDescent="0.3">
      <c r="A829">
        <v>157150</v>
      </c>
      <c r="B829">
        <v>3</v>
      </c>
      <c r="C829" s="1" t="s">
        <v>4334</v>
      </c>
      <c r="D829" s="1" t="s">
        <v>4278</v>
      </c>
      <c r="E829" s="1" t="s">
        <v>4335</v>
      </c>
      <c r="F829">
        <v>70</v>
      </c>
      <c r="G829" t="s">
        <v>4336</v>
      </c>
      <c r="H829" t="s">
        <v>4337</v>
      </c>
      <c r="I829" t="s">
        <v>2184</v>
      </c>
    </row>
    <row r="830" spans="1:9" hidden="1" x14ac:dyDescent="0.3">
      <c r="A830">
        <v>157153</v>
      </c>
      <c r="B830">
        <v>3</v>
      </c>
      <c r="C830" s="1" t="s">
        <v>4338</v>
      </c>
      <c r="D830" s="1" t="s">
        <v>4278</v>
      </c>
      <c r="E830" s="1" t="s">
        <v>4339</v>
      </c>
      <c r="F830">
        <v>70</v>
      </c>
      <c r="G830" t="s">
        <v>4340</v>
      </c>
      <c r="H830" t="s">
        <v>4341</v>
      </c>
      <c r="I830" t="s">
        <v>2184</v>
      </c>
    </row>
    <row r="831" spans="1:9" hidden="1" x14ac:dyDescent="0.3">
      <c r="A831">
        <v>157157</v>
      </c>
      <c r="B831">
        <v>3</v>
      </c>
      <c r="C831" s="1" t="s">
        <v>4342</v>
      </c>
      <c r="D831" s="1" t="s">
        <v>4278</v>
      </c>
      <c r="E831" s="1" t="s">
        <v>4343</v>
      </c>
      <c r="F831">
        <v>70</v>
      </c>
      <c r="G831" t="s">
        <v>4344</v>
      </c>
      <c r="H831" t="s">
        <v>4345</v>
      </c>
      <c r="I831" t="s">
        <v>2184</v>
      </c>
    </row>
    <row r="832" spans="1:9" hidden="1" x14ac:dyDescent="0.3">
      <c r="A832">
        <v>157161</v>
      </c>
      <c r="B832">
        <v>3</v>
      </c>
      <c r="C832" s="1" t="s">
        <v>4346</v>
      </c>
      <c r="D832" s="1" t="s">
        <v>4278</v>
      </c>
      <c r="E832" s="1" t="s">
        <v>4347</v>
      </c>
      <c r="F832">
        <v>70</v>
      </c>
      <c r="G832" t="s">
        <v>4348</v>
      </c>
      <c r="H832" t="s">
        <v>4349</v>
      </c>
      <c r="I832" t="s">
        <v>2184</v>
      </c>
    </row>
    <row r="833" spans="1:9" hidden="1" x14ac:dyDescent="0.3">
      <c r="A833">
        <v>157176</v>
      </c>
      <c r="B833">
        <v>3</v>
      </c>
      <c r="C833" s="1" t="s">
        <v>4350</v>
      </c>
      <c r="D833" s="1" t="s">
        <v>4278</v>
      </c>
      <c r="E833" s="1" t="s">
        <v>4351</v>
      </c>
      <c r="F833">
        <v>70</v>
      </c>
      <c r="G833" t="s">
        <v>4352</v>
      </c>
      <c r="H833" t="s">
        <v>4353</v>
      </c>
    </row>
    <row r="834" spans="1:9" hidden="1" x14ac:dyDescent="0.3">
      <c r="A834">
        <v>157179</v>
      </c>
      <c r="B834">
        <v>3</v>
      </c>
      <c r="C834" s="1" t="s">
        <v>4354</v>
      </c>
      <c r="D834" s="1" t="s">
        <v>4355</v>
      </c>
      <c r="F834">
        <v>71</v>
      </c>
      <c r="G834" t="s">
        <v>4356</v>
      </c>
    </row>
    <row r="835" spans="1:9" hidden="1" x14ac:dyDescent="0.3">
      <c r="A835">
        <v>157180</v>
      </c>
      <c r="B835">
        <v>3</v>
      </c>
      <c r="C835" s="1" t="s">
        <v>4357</v>
      </c>
      <c r="D835" s="1" t="s">
        <v>4355</v>
      </c>
      <c r="E835" s="1" t="s">
        <v>4358</v>
      </c>
      <c r="F835">
        <v>71</v>
      </c>
      <c r="G835" t="s">
        <v>4359</v>
      </c>
      <c r="H835" t="s">
        <v>4360</v>
      </c>
      <c r="I835" t="s">
        <v>2184</v>
      </c>
    </row>
    <row r="836" spans="1:9" hidden="1" x14ac:dyDescent="0.3">
      <c r="A836">
        <v>157185</v>
      </c>
      <c r="B836">
        <v>3</v>
      </c>
      <c r="C836" s="1" t="s">
        <v>4361</v>
      </c>
      <c r="D836" s="1" t="s">
        <v>4355</v>
      </c>
      <c r="E836" s="1" t="s">
        <v>4362</v>
      </c>
      <c r="F836">
        <v>71</v>
      </c>
      <c r="G836" t="s">
        <v>4363</v>
      </c>
      <c r="H836" t="s">
        <v>4364</v>
      </c>
      <c r="I836" t="s">
        <v>2184</v>
      </c>
    </row>
    <row r="837" spans="1:9" hidden="1" x14ac:dyDescent="0.3">
      <c r="A837">
        <v>157193</v>
      </c>
      <c r="B837">
        <v>3</v>
      </c>
      <c r="C837" s="1" t="s">
        <v>4365</v>
      </c>
      <c r="D837" s="1" t="s">
        <v>4355</v>
      </c>
      <c r="E837" s="1" t="s">
        <v>4366</v>
      </c>
      <c r="F837">
        <v>71</v>
      </c>
      <c r="G837" t="s">
        <v>4367</v>
      </c>
      <c r="H837" t="s">
        <v>4368</v>
      </c>
      <c r="I837" t="s">
        <v>2184</v>
      </c>
    </row>
    <row r="838" spans="1:9" hidden="1" x14ac:dyDescent="0.3">
      <c r="A838">
        <v>157198</v>
      </c>
      <c r="B838">
        <v>3</v>
      </c>
      <c r="C838" s="1" t="s">
        <v>4369</v>
      </c>
      <c r="D838" s="1" t="s">
        <v>4355</v>
      </c>
      <c r="E838" s="1" t="s">
        <v>4370</v>
      </c>
      <c r="F838">
        <v>71</v>
      </c>
      <c r="G838" t="s">
        <v>4371</v>
      </c>
      <c r="H838" t="s">
        <v>4372</v>
      </c>
      <c r="I838" t="s">
        <v>2184</v>
      </c>
    </row>
    <row r="839" spans="1:9" hidden="1" x14ac:dyDescent="0.3">
      <c r="A839">
        <v>157202</v>
      </c>
      <c r="B839">
        <v>3</v>
      </c>
      <c r="C839" s="1" t="s">
        <v>4373</v>
      </c>
      <c r="D839" s="1" t="s">
        <v>4355</v>
      </c>
      <c r="E839" s="1" t="s">
        <v>4374</v>
      </c>
      <c r="F839">
        <v>71</v>
      </c>
      <c r="G839" t="s">
        <v>4375</v>
      </c>
      <c r="H839" t="s">
        <v>4375</v>
      </c>
      <c r="I839" t="s">
        <v>2184</v>
      </c>
    </row>
    <row r="840" spans="1:9" hidden="1" x14ac:dyDescent="0.3">
      <c r="A840">
        <v>157205</v>
      </c>
      <c r="B840">
        <v>3</v>
      </c>
      <c r="C840" s="1" t="s">
        <v>4376</v>
      </c>
      <c r="D840" s="1" t="s">
        <v>4355</v>
      </c>
      <c r="F840">
        <v>71</v>
      </c>
      <c r="G840" t="s">
        <v>4377</v>
      </c>
    </row>
    <row r="841" spans="1:9" hidden="1" x14ac:dyDescent="0.3">
      <c r="A841">
        <v>157206</v>
      </c>
      <c r="B841">
        <v>3</v>
      </c>
      <c r="C841" s="1" t="s">
        <v>4378</v>
      </c>
      <c r="D841" s="1" t="s">
        <v>4355</v>
      </c>
      <c r="E841" s="1" t="s">
        <v>4379</v>
      </c>
      <c r="F841">
        <v>71</v>
      </c>
      <c r="G841" t="s">
        <v>4380</v>
      </c>
      <c r="H841" t="s">
        <v>4381</v>
      </c>
      <c r="I841" t="s">
        <v>2184</v>
      </c>
    </row>
    <row r="842" spans="1:9" hidden="1" x14ac:dyDescent="0.3">
      <c r="A842">
        <v>157211</v>
      </c>
      <c r="B842">
        <v>3</v>
      </c>
      <c r="C842" s="1" t="s">
        <v>4382</v>
      </c>
      <c r="D842" s="1" t="s">
        <v>4355</v>
      </c>
      <c r="E842" s="1" t="s">
        <v>4383</v>
      </c>
      <c r="F842">
        <v>71</v>
      </c>
      <c r="G842" t="s">
        <v>4384</v>
      </c>
      <c r="H842" t="s">
        <v>4384</v>
      </c>
      <c r="I842" t="s">
        <v>2184</v>
      </c>
    </row>
    <row r="843" spans="1:9" hidden="1" x14ac:dyDescent="0.3">
      <c r="A843">
        <v>157212</v>
      </c>
      <c r="B843">
        <v>3</v>
      </c>
      <c r="C843" s="1" t="s">
        <v>4385</v>
      </c>
      <c r="D843" s="1" t="s">
        <v>4355</v>
      </c>
      <c r="E843" s="1" t="s">
        <v>4386</v>
      </c>
      <c r="F843">
        <v>71</v>
      </c>
      <c r="G843" t="s">
        <v>4387</v>
      </c>
      <c r="H843" t="s">
        <v>4388</v>
      </c>
      <c r="I843" t="s">
        <v>2184</v>
      </c>
    </row>
    <row r="844" spans="1:9" hidden="1" x14ac:dyDescent="0.3">
      <c r="A844">
        <v>157218</v>
      </c>
      <c r="B844">
        <v>3</v>
      </c>
      <c r="C844" s="1" t="s">
        <v>4389</v>
      </c>
      <c r="D844" s="1" t="s">
        <v>4355</v>
      </c>
      <c r="E844" s="1" t="s">
        <v>4390</v>
      </c>
      <c r="F844">
        <v>71</v>
      </c>
      <c r="G844" t="s">
        <v>4391</v>
      </c>
      <c r="H844" t="s">
        <v>4391</v>
      </c>
      <c r="I844" t="s">
        <v>2184</v>
      </c>
    </row>
    <row r="845" spans="1:9" hidden="1" x14ac:dyDescent="0.3">
      <c r="A845">
        <v>157219</v>
      </c>
      <c r="B845">
        <v>3</v>
      </c>
      <c r="C845" s="1" t="s">
        <v>4392</v>
      </c>
      <c r="D845" s="1" t="s">
        <v>4355</v>
      </c>
      <c r="E845" s="1" t="s">
        <v>4393</v>
      </c>
      <c r="F845">
        <v>71</v>
      </c>
      <c r="G845" t="s">
        <v>4394</v>
      </c>
      <c r="H845" t="s">
        <v>4395</v>
      </c>
      <c r="I845" t="s">
        <v>2184</v>
      </c>
    </row>
    <row r="846" spans="1:9" hidden="1" x14ac:dyDescent="0.3">
      <c r="A846">
        <v>157232</v>
      </c>
      <c r="B846">
        <v>3</v>
      </c>
      <c r="C846" s="1" t="s">
        <v>4396</v>
      </c>
      <c r="D846" s="1" t="s">
        <v>4355</v>
      </c>
      <c r="E846" s="1" t="s">
        <v>4397</v>
      </c>
      <c r="F846">
        <v>71</v>
      </c>
      <c r="G846" t="s">
        <v>4398</v>
      </c>
      <c r="H846" t="s">
        <v>4398</v>
      </c>
      <c r="I846" t="s">
        <v>2184</v>
      </c>
    </row>
    <row r="847" spans="1:9" hidden="1" x14ac:dyDescent="0.3">
      <c r="A847">
        <v>157233</v>
      </c>
      <c r="B847">
        <v>3</v>
      </c>
      <c r="C847" s="1" t="s">
        <v>4399</v>
      </c>
      <c r="D847" s="1" t="s">
        <v>4355</v>
      </c>
      <c r="E847" s="1" t="s">
        <v>4400</v>
      </c>
      <c r="F847">
        <v>71</v>
      </c>
      <c r="G847" t="s">
        <v>4401</v>
      </c>
      <c r="H847" t="s">
        <v>4402</v>
      </c>
      <c r="I847" t="s">
        <v>2184</v>
      </c>
    </row>
    <row r="848" spans="1:9" hidden="1" x14ac:dyDescent="0.3">
      <c r="A848">
        <v>157239</v>
      </c>
      <c r="B848">
        <v>3</v>
      </c>
      <c r="C848" s="1" t="s">
        <v>4403</v>
      </c>
      <c r="D848" s="1" t="s">
        <v>4355</v>
      </c>
      <c r="F848">
        <v>71</v>
      </c>
      <c r="G848" t="s">
        <v>4404</v>
      </c>
    </row>
    <row r="849" spans="1:9" hidden="1" x14ac:dyDescent="0.3">
      <c r="A849">
        <v>157240</v>
      </c>
      <c r="B849">
        <v>3</v>
      </c>
      <c r="C849" s="1" t="s">
        <v>4405</v>
      </c>
      <c r="D849" s="1" t="s">
        <v>4355</v>
      </c>
      <c r="E849" s="1" t="s">
        <v>4406</v>
      </c>
      <c r="F849">
        <v>71</v>
      </c>
      <c r="G849" t="s">
        <v>4407</v>
      </c>
      <c r="H849" t="s">
        <v>4408</v>
      </c>
      <c r="I849" t="s">
        <v>2184</v>
      </c>
    </row>
    <row r="850" spans="1:9" hidden="1" x14ac:dyDescent="0.3">
      <c r="A850">
        <v>157245</v>
      </c>
      <c r="B850">
        <v>3</v>
      </c>
      <c r="C850" s="1" t="s">
        <v>4409</v>
      </c>
      <c r="D850" s="1" t="s">
        <v>4355</v>
      </c>
      <c r="E850" s="1" t="s">
        <v>4410</v>
      </c>
      <c r="F850">
        <v>71</v>
      </c>
      <c r="G850" t="s">
        <v>4411</v>
      </c>
      <c r="H850" t="s">
        <v>4412</v>
      </c>
      <c r="I850" t="s">
        <v>2184</v>
      </c>
    </row>
    <row r="851" spans="1:9" hidden="1" x14ac:dyDescent="0.3">
      <c r="A851">
        <v>157250</v>
      </c>
      <c r="B851">
        <v>3</v>
      </c>
      <c r="C851" s="1" t="s">
        <v>4413</v>
      </c>
      <c r="D851" s="1" t="s">
        <v>4355</v>
      </c>
      <c r="E851" s="1" t="s">
        <v>4414</v>
      </c>
      <c r="F851">
        <v>71</v>
      </c>
      <c r="G851" t="s">
        <v>4415</v>
      </c>
      <c r="H851" t="s">
        <v>4416</v>
      </c>
      <c r="I851" t="s">
        <v>2184</v>
      </c>
    </row>
    <row r="852" spans="1:9" hidden="1" x14ac:dyDescent="0.3">
      <c r="A852">
        <v>157253</v>
      </c>
      <c r="B852">
        <v>3</v>
      </c>
      <c r="C852" s="1" t="s">
        <v>4417</v>
      </c>
      <c r="D852" s="1" t="s">
        <v>4355</v>
      </c>
      <c r="E852" s="1" t="s">
        <v>4418</v>
      </c>
      <c r="F852">
        <v>71</v>
      </c>
      <c r="G852" t="s">
        <v>4419</v>
      </c>
      <c r="H852" t="s">
        <v>4420</v>
      </c>
      <c r="I852" t="s">
        <v>2184</v>
      </c>
    </row>
    <row r="853" spans="1:9" hidden="1" x14ac:dyDescent="0.3">
      <c r="A853">
        <v>157256</v>
      </c>
      <c r="B853">
        <v>3</v>
      </c>
      <c r="C853" s="1" t="s">
        <v>4421</v>
      </c>
      <c r="D853" s="1" t="s">
        <v>4355</v>
      </c>
      <c r="E853" s="1" t="s">
        <v>4422</v>
      </c>
      <c r="F853">
        <v>71</v>
      </c>
      <c r="G853" t="s">
        <v>4423</v>
      </c>
      <c r="H853" t="s">
        <v>4423</v>
      </c>
      <c r="I853" t="s">
        <v>2184</v>
      </c>
    </row>
    <row r="854" spans="1:9" hidden="1" x14ac:dyDescent="0.3">
      <c r="A854">
        <v>157261</v>
      </c>
      <c r="B854">
        <v>3</v>
      </c>
      <c r="C854" s="1" t="s">
        <v>4424</v>
      </c>
      <c r="D854" s="1" t="s">
        <v>4355</v>
      </c>
      <c r="E854" s="1" t="s">
        <v>4425</v>
      </c>
      <c r="F854">
        <v>71</v>
      </c>
      <c r="G854" t="s">
        <v>4426</v>
      </c>
      <c r="H854" t="s">
        <v>4427</v>
      </c>
      <c r="I854" t="s">
        <v>2184</v>
      </c>
    </row>
    <row r="855" spans="1:9" hidden="1" x14ac:dyDescent="0.3">
      <c r="A855">
        <v>157266</v>
      </c>
      <c r="B855">
        <v>3</v>
      </c>
      <c r="C855" s="1" t="s">
        <v>4428</v>
      </c>
      <c r="D855" s="1" t="s">
        <v>4429</v>
      </c>
      <c r="F855">
        <v>72</v>
      </c>
      <c r="G855" t="s">
        <v>4430</v>
      </c>
    </row>
    <row r="856" spans="1:9" hidden="1" x14ac:dyDescent="0.3">
      <c r="A856">
        <v>157267</v>
      </c>
      <c r="B856">
        <v>3</v>
      </c>
      <c r="C856" s="1" t="s">
        <v>4431</v>
      </c>
      <c r="D856" s="1" t="s">
        <v>4429</v>
      </c>
      <c r="E856" s="1" t="s">
        <v>4432</v>
      </c>
      <c r="F856">
        <v>72</v>
      </c>
      <c r="G856" t="s">
        <v>4433</v>
      </c>
      <c r="H856" t="s">
        <v>4434</v>
      </c>
      <c r="I856" t="s">
        <v>2184</v>
      </c>
    </row>
    <row r="857" spans="1:9" hidden="1" x14ac:dyDescent="0.3">
      <c r="A857">
        <v>157271</v>
      </c>
      <c r="B857">
        <v>3</v>
      </c>
      <c r="C857" s="1" t="s">
        <v>4435</v>
      </c>
      <c r="D857" s="1" t="s">
        <v>4429</v>
      </c>
      <c r="E857" s="1" t="s">
        <v>4436</v>
      </c>
      <c r="F857">
        <v>72</v>
      </c>
      <c r="G857" t="s">
        <v>4437</v>
      </c>
      <c r="H857" t="s">
        <v>4437</v>
      </c>
      <c r="I857" t="s">
        <v>2184</v>
      </c>
    </row>
    <row r="858" spans="1:9" hidden="1" x14ac:dyDescent="0.3">
      <c r="A858">
        <v>157291</v>
      </c>
      <c r="B858">
        <v>3</v>
      </c>
      <c r="C858" s="1" t="s">
        <v>4438</v>
      </c>
      <c r="D858" s="1" t="s">
        <v>4429</v>
      </c>
      <c r="E858" s="1" t="s">
        <v>4439</v>
      </c>
      <c r="F858">
        <v>72</v>
      </c>
      <c r="G858" t="s">
        <v>4440</v>
      </c>
      <c r="H858" t="s">
        <v>4441</v>
      </c>
      <c r="I858" t="s">
        <v>2184</v>
      </c>
    </row>
    <row r="859" spans="1:9" hidden="1" x14ac:dyDescent="0.3">
      <c r="A859">
        <v>157294</v>
      </c>
      <c r="B859">
        <v>3</v>
      </c>
      <c r="C859" s="1" t="s">
        <v>4442</v>
      </c>
      <c r="D859" s="1" t="s">
        <v>4429</v>
      </c>
      <c r="E859" s="1" t="s">
        <v>4443</v>
      </c>
      <c r="F859">
        <v>72</v>
      </c>
      <c r="G859" t="s">
        <v>4444</v>
      </c>
      <c r="H859" t="s">
        <v>4445</v>
      </c>
      <c r="I859" t="s">
        <v>2184</v>
      </c>
    </row>
    <row r="860" spans="1:9" hidden="1" x14ac:dyDescent="0.3">
      <c r="A860">
        <v>157304</v>
      </c>
      <c r="B860">
        <v>3</v>
      </c>
      <c r="C860" s="1" t="s">
        <v>4446</v>
      </c>
      <c r="D860" s="1" t="s">
        <v>4429</v>
      </c>
      <c r="E860" s="1" t="s">
        <v>4447</v>
      </c>
      <c r="F860">
        <v>72</v>
      </c>
      <c r="G860" t="s">
        <v>4448</v>
      </c>
      <c r="H860" t="s">
        <v>4449</v>
      </c>
      <c r="I860" t="s">
        <v>2184</v>
      </c>
    </row>
    <row r="861" spans="1:9" hidden="1" x14ac:dyDescent="0.3">
      <c r="A861">
        <v>157309</v>
      </c>
      <c r="B861">
        <v>3</v>
      </c>
      <c r="C861" s="1" t="s">
        <v>4450</v>
      </c>
      <c r="D861" s="1" t="s">
        <v>4429</v>
      </c>
      <c r="F861">
        <v>72</v>
      </c>
      <c r="G861" t="s">
        <v>4451</v>
      </c>
    </row>
    <row r="862" spans="1:9" hidden="1" x14ac:dyDescent="0.3">
      <c r="A862">
        <v>157310</v>
      </c>
      <c r="B862">
        <v>3</v>
      </c>
      <c r="C862" s="1" t="s">
        <v>4452</v>
      </c>
      <c r="D862" s="1" t="s">
        <v>4429</v>
      </c>
      <c r="E862" s="1" t="s">
        <v>4453</v>
      </c>
      <c r="F862">
        <v>72</v>
      </c>
      <c r="G862" t="s">
        <v>4454</v>
      </c>
      <c r="H862" t="s">
        <v>4455</v>
      </c>
      <c r="I862" t="s">
        <v>2184</v>
      </c>
    </row>
    <row r="863" spans="1:9" hidden="1" x14ac:dyDescent="0.3">
      <c r="A863">
        <v>157313</v>
      </c>
      <c r="B863">
        <v>3</v>
      </c>
      <c r="C863" s="1" t="s">
        <v>4456</v>
      </c>
      <c r="D863" s="1" t="s">
        <v>4429</v>
      </c>
      <c r="E863" s="1" t="s">
        <v>4457</v>
      </c>
      <c r="F863">
        <v>72</v>
      </c>
      <c r="G863" t="s">
        <v>4458</v>
      </c>
      <c r="H863" t="s">
        <v>4458</v>
      </c>
      <c r="I863" t="s">
        <v>2184</v>
      </c>
    </row>
    <row r="864" spans="1:9" hidden="1" x14ac:dyDescent="0.3">
      <c r="A864">
        <v>157319</v>
      </c>
      <c r="B864">
        <v>3</v>
      </c>
      <c r="C864" s="1" t="s">
        <v>4459</v>
      </c>
      <c r="D864" s="1" t="s">
        <v>4429</v>
      </c>
      <c r="E864" s="1" t="s">
        <v>4460</v>
      </c>
      <c r="F864">
        <v>72</v>
      </c>
      <c r="G864" t="s">
        <v>4461</v>
      </c>
      <c r="H864" t="s">
        <v>4462</v>
      </c>
      <c r="I864" t="s">
        <v>2184</v>
      </c>
    </row>
    <row r="865" spans="1:9" hidden="1" x14ac:dyDescent="0.3">
      <c r="A865">
        <v>157337</v>
      </c>
      <c r="B865">
        <v>3</v>
      </c>
      <c r="C865" s="1" t="s">
        <v>4463</v>
      </c>
      <c r="D865" s="1" t="s">
        <v>4429</v>
      </c>
      <c r="E865" s="1" t="s">
        <v>4464</v>
      </c>
      <c r="F865">
        <v>72</v>
      </c>
      <c r="G865" t="s">
        <v>4465</v>
      </c>
      <c r="H865" t="s">
        <v>4466</v>
      </c>
      <c r="I865" t="s">
        <v>2184</v>
      </c>
    </row>
    <row r="866" spans="1:9" hidden="1" x14ac:dyDescent="0.3">
      <c r="A866">
        <v>157349</v>
      </c>
      <c r="B866">
        <v>3</v>
      </c>
      <c r="C866" s="1" t="s">
        <v>4467</v>
      </c>
      <c r="D866" s="1" t="s">
        <v>4429</v>
      </c>
      <c r="E866" s="1" t="s">
        <v>4468</v>
      </c>
      <c r="F866">
        <v>72</v>
      </c>
      <c r="G866" t="s">
        <v>4469</v>
      </c>
      <c r="H866" t="s">
        <v>4470</v>
      </c>
      <c r="I866" t="s">
        <v>2184</v>
      </c>
    </row>
    <row r="867" spans="1:9" hidden="1" x14ac:dyDescent="0.3">
      <c r="A867">
        <v>157364</v>
      </c>
      <c r="B867">
        <v>3</v>
      </c>
      <c r="C867" s="1" t="s">
        <v>4471</v>
      </c>
      <c r="D867" s="1" t="s">
        <v>4429</v>
      </c>
      <c r="E867" s="1" t="s">
        <v>4472</v>
      </c>
      <c r="F867">
        <v>72</v>
      </c>
      <c r="G867" t="s">
        <v>4473</v>
      </c>
      <c r="H867" t="s">
        <v>4474</v>
      </c>
      <c r="I867" t="s">
        <v>2184</v>
      </c>
    </row>
    <row r="868" spans="1:9" hidden="1" x14ac:dyDescent="0.3">
      <c r="A868">
        <v>157373</v>
      </c>
      <c r="B868">
        <v>3</v>
      </c>
      <c r="C868" s="1" t="s">
        <v>4475</v>
      </c>
      <c r="D868" s="1" t="s">
        <v>4429</v>
      </c>
      <c r="E868" s="1" t="s">
        <v>4476</v>
      </c>
      <c r="F868">
        <v>72</v>
      </c>
      <c r="G868" t="s">
        <v>4477</v>
      </c>
      <c r="H868" t="s">
        <v>4478</v>
      </c>
      <c r="I868" t="s">
        <v>2184</v>
      </c>
    </row>
    <row r="869" spans="1:9" hidden="1" x14ac:dyDescent="0.3">
      <c r="A869">
        <v>157380</v>
      </c>
      <c r="B869">
        <v>3</v>
      </c>
      <c r="C869" s="1" t="s">
        <v>4479</v>
      </c>
      <c r="D869" s="1" t="s">
        <v>4429</v>
      </c>
      <c r="E869" s="1" t="s">
        <v>4480</v>
      </c>
      <c r="F869">
        <v>72</v>
      </c>
      <c r="G869" t="s">
        <v>4481</v>
      </c>
      <c r="H869" t="s">
        <v>4482</v>
      </c>
      <c r="I869" t="s">
        <v>2184</v>
      </c>
    </row>
    <row r="870" spans="1:9" hidden="1" x14ac:dyDescent="0.3">
      <c r="A870">
        <v>157386</v>
      </c>
      <c r="B870">
        <v>3</v>
      </c>
      <c r="C870" s="1" t="s">
        <v>4483</v>
      </c>
      <c r="D870" s="1" t="s">
        <v>4429</v>
      </c>
      <c r="E870" s="1" t="s">
        <v>4484</v>
      </c>
      <c r="F870">
        <v>72</v>
      </c>
      <c r="G870" t="s">
        <v>4485</v>
      </c>
      <c r="H870" t="s">
        <v>4486</v>
      </c>
      <c r="I870" t="s">
        <v>2184</v>
      </c>
    </row>
    <row r="871" spans="1:9" hidden="1" x14ac:dyDescent="0.3">
      <c r="A871">
        <v>157393</v>
      </c>
      <c r="B871">
        <v>3</v>
      </c>
      <c r="C871" s="1" t="s">
        <v>4487</v>
      </c>
      <c r="D871" s="1" t="s">
        <v>4429</v>
      </c>
      <c r="E871" s="1" t="s">
        <v>4488</v>
      </c>
      <c r="F871">
        <v>72</v>
      </c>
      <c r="G871" t="s">
        <v>4489</v>
      </c>
      <c r="H871" t="s">
        <v>4490</v>
      </c>
      <c r="I871" t="s">
        <v>2184</v>
      </c>
    </row>
    <row r="872" spans="1:9" hidden="1" x14ac:dyDescent="0.3">
      <c r="A872">
        <v>157397</v>
      </c>
      <c r="B872">
        <v>3</v>
      </c>
      <c r="C872" s="1" t="s">
        <v>4491</v>
      </c>
      <c r="D872" s="1" t="s">
        <v>4429</v>
      </c>
      <c r="E872" s="1" t="s">
        <v>4492</v>
      </c>
      <c r="F872">
        <v>72</v>
      </c>
      <c r="G872" t="s">
        <v>4493</v>
      </c>
      <c r="H872" t="s">
        <v>4494</v>
      </c>
      <c r="I872" t="s">
        <v>2184</v>
      </c>
    </row>
    <row r="873" spans="1:9" hidden="1" x14ac:dyDescent="0.3">
      <c r="A873">
        <v>157414</v>
      </c>
      <c r="B873">
        <v>3</v>
      </c>
      <c r="C873" s="1" t="s">
        <v>4495</v>
      </c>
      <c r="D873" s="1" t="s">
        <v>4429</v>
      </c>
      <c r="E873" s="1" t="s">
        <v>4496</v>
      </c>
      <c r="F873">
        <v>72</v>
      </c>
      <c r="G873" t="s">
        <v>4497</v>
      </c>
      <c r="H873" t="s">
        <v>4498</v>
      </c>
      <c r="I873" t="s">
        <v>2184</v>
      </c>
    </row>
    <row r="874" spans="1:9" hidden="1" x14ac:dyDescent="0.3">
      <c r="A874">
        <v>157419</v>
      </c>
      <c r="B874">
        <v>3</v>
      </c>
      <c r="C874" s="1" t="s">
        <v>4499</v>
      </c>
      <c r="D874" s="1" t="s">
        <v>4429</v>
      </c>
      <c r="F874">
        <v>72</v>
      </c>
      <c r="G874" t="s">
        <v>4500</v>
      </c>
    </row>
    <row r="875" spans="1:9" hidden="1" x14ac:dyDescent="0.3">
      <c r="A875">
        <v>157420</v>
      </c>
      <c r="B875">
        <v>3</v>
      </c>
      <c r="C875" s="1" t="s">
        <v>4501</v>
      </c>
      <c r="D875" s="1" t="s">
        <v>4429</v>
      </c>
      <c r="E875" s="1" t="s">
        <v>4502</v>
      </c>
      <c r="F875">
        <v>72</v>
      </c>
      <c r="G875" t="s">
        <v>4503</v>
      </c>
      <c r="H875" t="s">
        <v>4504</v>
      </c>
      <c r="I875" t="s">
        <v>2184</v>
      </c>
    </row>
    <row r="876" spans="1:9" hidden="1" x14ac:dyDescent="0.3">
      <c r="A876">
        <v>157425</v>
      </c>
      <c r="B876">
        <v>3</v>
      </c>
      <c r="C876" s="1" t="s">
        <v>4505</v>
      </c>
      <c r="D876" s="1" t="s">
        <v>4429</v>
      </c>
      <c r="E876" s="1" t="s">
        <v>4506</v>
      </c>
      <c r="F876">
        <v>72</v>
      </c>
      <c r="G876" t="s">
        <v>4507</v>
      </c>
      <c r="H876" t="s">
        <v>4508</v>
      </c>
      <c r="I876" t="s">
        <v>2184</v>
      </c>
    </row>
    <row r="877" spans="1:9" hidden="1" x14ac:dyDescent="0.3">
      <c r="A877">
        <v>157443</v>
      </c>
      <c r="B877">
        <v>3</v>
      </c>
      <c r="C877" s="1" t="s">
        <v>4509</v>
      </c>
      <c r="D877" s="1" t="s">
        <v>4429</v>
      </c>
      <c r="E877" s="1" t="s">
        <v>4510</v>
      </c>
      <c r="F877">
        <v>72</v>
      </c>
      <c r="G877" t="s">
        <v>4511</v>
      </c>
      <c r="H877" t="s">
        <v>4512</v>
      </c>
      <c r="I877" t="s">
        <v>2184</v>
      </c>
    </row>
    <row r="878" spans="1:9" hidden="1" x14ac:dyDescent="0.3">
      <c r="A878">
        <v>157449</v>
      </c>
      <c r="B878">
        <v>3</v>
      </c>
      <c r="C878" s="1" t="s">
        <v>4513</v>
      </c>
      <c r="D878" s="1" t="s">
        <v>4429</v>
      </c>
      <c r="E878" s="1" t="s">
        <v>4514</v>
      </c>
      <c r="F878">
        <v>72</v>
      </c>
      <c r="G878" t="s">
        <v>4515</v>
      </c>
      <c r="H878" t="s">
        <v>4516</v>
      </c>
      <c r="I878" t="s">
        <v>2184</v>
      </c>
    </row>
    <row r="879" spans="1:9" hidden="1" x14ac:dyDescent="0.3">
      <c r="A879">
        <v>157450</v>
      </c>
      <c r="B879">
        <v>3</v>
      </c>
      <c r="C879" s="1" t="s">
        <v>4517</v>
      </c>
      <c r="D879" s="1" t="s">
        <v>4429</v>
      </c>
      <c r="E879" s="1" t="s">
        <v>4518</v>
      </c>
      <c r="F879">
        <v>72</v>
      </c>
      <c r="G879" t="s">
        <v>4519</v>
      </c>
      <c r="H879" t="s">
        <v>4520</v>
      </c>
      <c r="I879" t="s">
        <v>2184</v>
      </c>
    </row>
    <row r="880" spans="1:9" hidden="1" x14ac:dyDescent="0.3">
      <c r="A880">
        <v>157457</v>
      </c>
      <c r="B880">
        <v>3</v>
      </c>
      <c r="C880" s="1" t="s">
        <v>4521</v>
      </c>
      <c r="D880" s="1" t="s">
        <v>4429</v>
      </c>
      <c r="E880" s="1" t="s">
        <v>4522</v>
      </c>
      <c r="F880">
        <v>72</v>
      </c>
      <c r="G880" t="s">
        <v>4523</v>
      </c>
      <c r="H880" t="s">
        <v>4524</v>
      </c>
      <c r="I880" t="s">
        <v>2184</v>
      </c>
    </row>
    <row r="881" spans="1:9" hidden="1" x14ac:dyDescent="0.3">
      <c r="A881">
        <v>157458</v>
      </c>
      <c r="B881">
        <v>3</v>
      </c>
      <c r="C881" s="1" t="s">
        <v>4525</v>
      </c>
      <c r="D881" s="1" t="s">
        <v>4429</v>
      </c>
      <c r="F881">
        <v>72</v>
      </c>
      <c r="G881" t="s">
        <v>4526</v>
      </c>
    </row>
    <row r="882" spans="1:9" hidden="1" x14ac:dyDescent="0.3">
      <c r="A882">
        <v>157459</v>
      </c>
      <c r="B882">
        <v>3</v>
      </c>
      <c r="C882" s="1" t="s">
        <v>4527</v>
      </c>
      <c r="D882" s="1" t="s">
        <v>4429</v>
      </c>
      <c r="E882" s="1" t="s">
        <v>4528</v>
      </c>
      <c r="F882">
        <v>72</v>
      </c>
      <c r="G882" t="s">
        <v>4529</v>
      </c>
      <c r="H882" t="s">
        <v>4530</v>
      </c>
      <c r="I882" t="s">
        <v>2184</v>
      </c>
    </row>
    <row r="883" spans="1:9" hidden="1" x14ac:dyDescent="0.3">
      <c r="A883">
        <v>157462</v>
      </c>
      <c r="B883">
        <v>3</v>
      </c>
      <c r="C883" s="1" t="s">
        <v>4531</v>
      </c>
      <c r="D883" s="1" t="s">
        <v>4429</v>
      </c>
      <c r="E883" s="1" t="s">
        <v>4532</v>
      </c>
      <c r="F883">
        <v>72</v>
      </c>
      <c r="G883" t="s">
        <v>4533</v>
      </c>
      <c r="H883" t="s">
        <v>4534</v>
      </c>
      <c r="I883" t="s">
        <v>2184</v>
      </c>
    </row>
    <row r="884" spans="1:9" hidden="1" x14ac:dyDescent="0.3">
      <c r="A884">
        <v>157474</v>
      </c>
      <c r="B884">
        <v>3</v>
      </c>
      <c r="C884" s="1" t="s">
        <v>4535</v>
      </c>
      <c r="D884" s="1" t="s">
        <v>4429</v>
      </c>
      <c r="E884" s="1" t="s">
        <v>4536</v>
      </c>
      <c r="F884">
        <v>72</v>
      </c>
      <c r="G884" t="s">
        <v>4537</v>
      </c>
      <c r="H884" t="s">
        <v>4538</v>
      </c>
      <c r="I884" t="s">
        <v>2184</v>
      </c>
    </row>
    <row r="885" spans="1:9" hidden="1" x14ac:dyDescent="0.3">
      <c r="A885">
        <v>157485</v>
      </c>
      <c r="B885">
        <v>3</v>
      </c>
      <c r="C885" s="1" t="s">
        <v>4539</v>
      </c>
      <c r="D885" s="1" t="s">
        <v>4429</v>
      </c>
      <c r="E885" s="1" t="s">
        <v>4540</v>
      </c>
      <c r="F885">
        <v>72</v>
      </c>
      <c r="G885" t="s">
        <v>4541</v>
      </c>
      <c r="H885" t="s">
        <v>4542</v>
      </c>
      <c r="I885" t="s">
        <v>2184</v>
      </c>
    </row>
    <row r="886" spans="1:9" hidden="1" x14ac:dyDescent="0.3">
      <c r="A886">
        <v>157489</v>
      </c>
      <c r="B886">
        <v>3</v>
      </c>
      <c r="C886" s="1" t="s">
        <v>4543</v>
      </c>
      <c r="D886" s="1" t="s">
        <v>4429</v>
      </c>
      <c r="E886" s="1" t="s">
        <v>4544</v>
      </c>
      <c r="F886">
        <v>72</v>
      </c>
      <c r="G886" t="s">
        <v>4545</v>
      </c>
      <c r="H886" t="s">
        <v>4546</v>
      </c>
      <c r="I886" t="s">
        <v>2184</v>
      </c>
    </row>
    <row r="887" spans="1:9" hidden="1" x14ac:dyDescent="0.3">
      <c r="A887">
        <v>157498</v>
      </c>
      <c r="B887">
        <v>3</v>
      </c>
      <c r="C887" s="1" t="s">
        <v>4547</v>
      </c>
      <c r="D887" s="1" t="s">
        <v>4429</v>
      </c>
      <c r="E887" s="1" t="s">
        <v>4548</v>
      </c>
      <c r="F887">
        <v>72</v>
      </c>
      <c r="G887" t="s">
        <v>4549</v>
      </c>
      <c r="H887" t="s">
        <v>4550</v>
      </c>
      <c r="I887" t="s">
        <v>2184</v>
      </c>
    </row>
    <row r="888" spans="1:9" hidden="1" x14ac:dyDescent="0.3">
      <c r="A888">
        <v>157503</v>
      </c>
      <c r="B888">
        <v>3</v>
      </c>
      <c r="C888" s="1" t="s">
        <v>4551</v>
      </c>
      <c r="D888" s="1" t="s">
        <v>4552</v>
      </c>
      <c r="E888" s="1" t="s">
        <v>4553</v>
      </c>
      <c r="F888">
        <v>73</v>
      </c>
      <c r="G888" t="s">
        <v>4554</v>
      </c>
      <c r="H888" t="s">
        <v>4554</v>
      </c>
      <c r="I888" t="s">
        <v>2184</v>
      </c>
    </row>
    <row r="889" spans="1:9" hidden="1" x14ac:dyDescent="0.3">
      <c r="A889">
        <v>157506</v>
      </c>
      <c r="B889">
        <v>3</v>
      </c>
      <c r="C889" s="1" t="s">
        <v>4555</v>
      </c>
      <c r="D889" s="1" t="s">
        <v>4552</v>
      </c>
      <c r="E889" s="1" t="s">
        <v>4556</v>
      </c>
      <c r="F889">
        <v>73</v>
      </c>
      <c r="G889" t="s">
        <v>4557</v>
      </c>
      <c r="H889" t="s">
        <v>4558</v>
      </c>
      <c r="I889" t="s">
        <v>2184</v>
      </c>
    </row>
    <row r="890" spans="1:9" hidden="1" x14ac:dyDescent="0.3">
      <c r="A890">
        <v>157511</v>
      </c>
      <c r="B890">
        <v>3</v>
      </c>
      <c r="C890" s="1" t="s">
        <v>4559</v>
      </c>
      <c r="D890" s="1" t="s">
        <v>4552</v>
      </c>
      <c r="E890" s="1" t="s">
        <v>4560</v>
      </c>
      <c r="F890">
        <v>73</v>
      </c>
      <c r="G890" t="s">
        <v>4561</v>
      </c>
      <c r="H890" t="s">
        <v>4561</v>
      </c>
      <c r="I890" t="s">
        <v>2184</v>
      </c>
    </row>
    <row r="891" spans="1:9" hidden="1" x14ac:dyDescent="0.3">
      <c r="A891">
        <v>157512</v>
      </c>
      <c r="B891">
        <v>3</v>
      </c>
      <c r="C891" s="1" t="s">
        <v>4562</v>
      </c>
      <c r="D891" s="1" t="s">
        <v>4552</v>
      </c>
      <c r="E891" s="1" t="s">
        <v>4563</v>
      </c>
      <c r="F891">
        <v>73</v>
      </c>
      <c r="G891" t="s">
        <v>4564</v>
      </c>
      <c r="H891" t="s">
        <v>4565</v>
      </c>
      <c r="I891" t="s">
        <v>2184</v>
      </c>
    </row>
    <row r="892" spans="1:9" hidden="1" x14ac:dyDescent="0.3">
      <c r="A892">
        <v>157527</v>
      </c>
      <c r="B892">
        <v>3</v>
      </c>
      <c r="C892" s="1" t="s">
        <v>4566</v>
      </c>
      <c r="D892" s="1" t="s">
        <v>4552</v>
      </c>
      <c r="E892" s="1" t="s">
        <v>4567</v>
      </c>
      <c r="F892">
        <v>73</v>
      </c>
      <c r="G892" t="s">
        <v>4568</v>
      </c>
      <c r="H892" t="s">
        <v>4569</v>
      </c>
      <c r="I892" t="s">
        <v>2184</v>
      </c>
    </row>
    <row r="893" spans="1:9" hidden="1" x14ac:dyDescent="0.3">
      <c r="A893">
        <v>157537</v>
      </c>
      <c r="B893">
        <v>3</v>
      </c>
      <c r="C893" s="1" t="s">
        <v>4570</v>
      </c>
      <c r="D893" s="1" t="s">
        <v>4552</v>
      </c>
      <c r="E893" s="1" t="s">
        <v>4571</v>
      </c>
      <c r="F893">
        <v>73</v>
      </c>
      <c r="G893" t="s">
        <v>4572</v>
      </c>
      <c r="H893" t="s">
        <v>4573</v>
      </c>
      <c r="I893" t="s">
        <v>2184</v>
      </c>
    </row>
    <row r="894" spans="1:9" hidden="1" x14ac:dyDescent="0.3">
      <c r="A894">
        <v>157545</v>
      </c>
      <c r="B894">
        <v>3</v>
      </c>
      <c r="C894" s="1" t="s">
        <v>4574</v>
      </c>
      <c r="D894" s="1" t="s">
        <v>4552</v>
      </c>
      <c r="E894" s="1" t="s">
        <v>4575</v>
      </c>
      <c r="F894">
        <v>73</v>
      </c>
      <c r="G894" t="s">
        <v>4576</v>
      </c>
      <c r="H894" t="s">
        <v>4577</v>
      </c>
      <c r="I894" t="s">
        <v>2184</v>
      </c>
    </row>
    <row r="895" spans="1:9" hidden="1" x14ac:dyDescent="0.3">
      <c r="A895">
        <v>157559</v>
      </c>
      <c r="B895">
        <v>3</v>
      </c>
      <c r="C895" s="1" t="s">
        <v>4578</v>
      </c>
      <c r="D895" s="1" t="s">
        <v>4552</v>
      </c>
      <c r="E895" s="1" t="s">
        <v>4579</v>
      </c>
      <c r="F895">
        <v>73</v>
      </c>
      <c r="G895" t="s">
        <v>4580</v>
      </c>
      <c r="H895" t="s">
        <v>4581</v>
      </c>
      <c r="I895" t="s">
        <v>2184</v>
      </c>
    </row>
    <row r="896" spans="1:9" hidden="1" x14ac:dyDescent="0.3">
      <c r="A896">
        <v>157565</v>
      </c>
      <c r="B896">
        <v>3</v>
      </c>
      <c r="C896" s="1" t="s">
        <v>4582</v>
      </c>
      <c r="D896" s="1" t="s">
        <v>4552</v>
      </c>
      <c r="E896" s="1" t="s">
        <v>4583</v>
      </c>
      <c r="F896">
        <v>73</v>
      </c>
      <c r="G896" t="s">
        <v>4584</v>
      </c>
      <c r="H896" t="s">
        <v>4585</v>
      </c>
      <c r="I896" t="s">
        <v>2184</v>
      </c>
    </row>
    <row r="897" spans="1:9" hidden="1" x14ac:dyDescent="0.3">
      <c r="A897">
        <v>157566</v>
      </c>
      <c r="B897">
        <v>3</v>
      </c>
      <c r="C897" s="1" t="s">
        <v>4586</v>
      </c>
      <c r="D897" s="1" t="s">
        <v>4552</v>
      </c>
      <c r="E897" s="1" t="s">
        <v>4587</v>
      </c>
      <c r="F897">
        <v>73</v>
      </c>
      <c r="G897" t="s">
        <v>4588</v>
      </c>
      <c r="H897" t="s">
        <v>4589</v>
      </c>
      <c r="I897" t="s">
        <v>2184</v>
      </c>
    </row>
    <row r="898" spans="1:9" hidden="1" x14ac:dyDescent="0.3">
      <c r="A898">
        <v>157571</v>
      </c>
      <c r="B898">
        <v>3</v>
      </c>
      <c r="C898" s="1" t="s">
        <v>4590</v>
      </c>
      <c r="D898" s="1" t="s">
        <v>4552</v>
      </c>
      <c r="E898" s="1" t="s">
        <v>4591</v>
      </c>
      <c r="F898">
        <v>73</v>
      </c>
      <c r="G898" t="s">
        <v>4592</v>
      </c>
      <c r="H898" t="s">
        <v>4593</v>
      </c>
      <c r="I898" t="s">
        <v>2184</v>
      </c>
    </row>
    <row r="899" spans="1:9" hidden="1" x14ac:dyDescent="0.3">
      <c r="A899">
        <v>157572</v>
      </c>
      <c r="B899">
        <v>3</v>
      </c>
      <c r="C899" s="1" t="s">
        <v>4594</v>
      </c>
      <c r="D899" s="1" t="s">
        <v>4552</v>
      </c>
      <c r="E899" s="1" t="s">
        <v>4595</v>
      </c>
      <c r="F899">
        <v>73</v>
      </c>
      <c r="G899" t="s">
        <v>4596</v>
      </c>
      <c r="H899" t="s">
        <v>4597</v>
      </c>
      <c r="I899" t="s">
        <v>2184</v>
      </c>
    </row>
    <row r="900" spans="1:9" hidden="1" x14ac:dyDescent="0.3">
      <c r="A900">
        <v>157575</v>
      </c>
      <c r="B900">
        <v>3</v>
      </c>
      <c r="C900" s="1" t="s">
        <v>4598</v>
      </c>
      <c r="D900" s="1" t="s">
        <v>4552</v>
      </c>
      <c r="E900" s="1" t="s">
        <v>4599</v>
      </c>
      <c r="F900">
        <v>73</v>
      </c>
      <c r="G900" t="s">
        <v>4600</v>
      </c>
      <c r="H900" t="s">
        <v>4600</v>
      </c>
      <c r="I900" t="s">
        <v>2184</v>
      </c>
    </row>
    <row r="901" spans="1:9" hidden="1" x14ac:dyDescent="0.3">
      <c r="A901">
        <v>157576</v>
      </c>
      <c r="B901">
        <v>3</v>
      </c>
      <c r="C901" s="1" t="s">
        <v>4601</v>
      </c>
      <c r="D901" s="1" t="s">
        <v>4552</v>
      </c>
      <c r="E901" s="1" t="s">
        <v>4602</v>
      </c>
      <c r="F901">
        <v>73</v>
      </c>
      <c r="G901" t="s">
        <v>4603</v>
      </c>
      <c r="H901" t="s">
        <v>4604</v>
      </c>
      <c r="I901" t="s">
        <v>2184</v>
      </c>
    </row>
    <row r="902" spans="1:9" hidden="1" x14ac:dyDescent="0.3">
      <c r="A902">
        <v>157591</v>
      </c>
      <c r="B902">
        <v>3</v>
      </c>
      <c r="C902" s="1" t="s">
        <v>4605</v>
      </c>
      <c r="D902" s="1" t="s">
        <v>4552</v>
      </c>
      <c r="E902" s="1" t="s">
        <v>4606</v>
      </c>
      <c r="F902">
        <v>73</v>
      </c>
      <c r="G902" t="s">
        <v>4607</v>
      </c>
      <c r="H902" t="s">
        <v>4608</v>
      </c>
      <c r="I902" t="s">
        <v>2184</v>
      </c>
    </row>
    <row r="903" spans="1:9" hidden="1" x14ac:dyDescent="0.3">
      <c r="A903">
        <v>157602</v>
      </c>
      <c r="B903">
        <v>3</v>
      </c>
      <c r="C903" s="1" t="s">
        <v>4609</v>
      </c>
      <c r="D903" s="1" t="s">
        <v>4552</v>
      </c>
      <c r="E903" s="1" t="s">
        <v>4610</v>
      </c>
      <c r="F903">
        <v>73</v>
      </c>
      <c r="G903" t="s">
        <v>4611</v>
      </c>
      <c r="H903" t="s">
        <v>4611</v>
      </c>
      <c r="I903" t="s">
        <v>2184</v>
      </c>
    </row>
    <row r="904" spans="1:9" hidden="1" x14ac:dyDescent="0.3">
      <c r="A904">
        <v>157603</v>
      </c>
      <c r="B904">
        <v>3</v>
      </c>
      <c r="C904" s="1" t="s">
        <v>4612</v>
      </c>
      <c r="D904" s="1" t="s">
        <v>4552</v>
      </c>
      <c r="E904" s="1" t="s">
        <v>4613</v>
      </c>
      <c r="F904">
        <v>73</v>
      </c>
      <c r="G904" t="s">
        <v>4614</v>
      </c>
      <c r="H904" t="s">
        <v>4615</v>
      </c>
      <c r="I904" t="s">
        <v>2184</v>
      </c>
    </row>
    <row r="905" spans="1:9" hidden="1" x14ac:dyDescent="0.3">
      <c r="A905">
        <v>157604</v>
      </c>
      <c r="B905">
        <v>3</v>
      </c>
      <c r="C905" s="1" t="s">
        <v>4616</v>
      </c>
      <c r="D905" s="1" t="s">
        <v>4552</v>
      </c>
      <c r="E905" s="1" t="s">
        <v>4617</v>
      </c>
      <c r="F905">
        <v>73</v>
      </c>
      <c r="G905" t="s">
        <v>4618</v>
      </c>
      <c r="H905" t="s">
        <v>4619</v>
      </c>
      <c r="I905" t="s">
        <v>2184</v>
      </c>
    </row>
    <row r="906" spans="1:9" hidden="1" x14ac:dyDescent="0.3">
      <c r="A906">
        <v>157619</v>
      </c>
      <c r="B906">
        <v>3</v>
      </c>
      <c r="C906" s="1" t="s">
        <v>4620</v>
      </c>
      <c r="D906" s="1" t="s">
        <v>4552</v>
      </c>
      <c r="E906" s="1" t="s">
        <v>4621</v>
      </c>
      <c r="F906">
        <v>73</v>
      </c>
      <c r="G906" t="s">
        <v>4622</v>
      </c>
      <c r="H906" t="s">
        <v>4623</v>
      </c>
      <c r="I906" t="s">
        <v>2184</v>
      </c>
    </row>
    <row r="907" spans="1:9" hidden="1" x14ac:dyDescent="0.3">
      <c r="A907">
        <v>157624</v>
      </c>
      <c r="B907">
        <v>3</v>
      </c>
      <c r="C907" s="1" t="s">
        <v>4624</v>
      </c>
      <c r="D907" s="1" t="s">
        <v>4552</v>
      </c>
      <c r="E907" s="1" t="s">
        <v>4625</v>
      </c>
      <c r="F907">
        <v>73</v>
      </c>
      <c r="G907" t="s">
        <v>4626</v>
      </c>
      <c r="H907" t="s">
        <v>4627</v>
      </c>
      <c r="I907" t="s">
        <v>2184</v>
      </c>
    </row>
    <row r="908" spans="1:9" hidden="1" x14ac:dyDescent="0.3">
      <c r="A908">
        <v>157628</v>
      </c>
      <c r="B908">
        <v>3</v>
      </c>
      <c r="C908" s="1" t="s">
        <v>4628</v>
      </c>
      <c r="D908" s="1" t="s">
        <v>4552</v>
      </c>
      <c r="E908" s="1" t="s">
        <v>4629</v>
      </c>
      <c r="F908">
        <v>73</v>
      </c>
      <c r="G908" t="s">
        <v>4630</v>
      </c>
      <c r="H908" t="s">
        <v>4631</v>
      </c>
      <c r="I908" t="s">
        <v>2184</v>
      </c>
    </row>
    <row r="909" spans="1:9" hidden="1" x14ac:dyDescent="0.3">
      <c r="A909">
        <v>157638</v>
      </c>
      <c r="B909">
        <v>3</v>
      </c>
      <c r="C909" s="1" t="s">
        <v>4632</v>
      </c>
      <c r="D909" s="1" t="s">
        <v>4552</v>
      </c>
      <c r="E909" s="1" t="s">
        <v>4633</v>
      </c>
      <c r="F909">
        <v>73</v>
      </c>
      <c r="G909" t="s">
        <v>4634</v>
      </c>
      <c r="H909" t="s">
        <v>4635</v>
      </c>
      <c r="I909" t="s">
        <v>2184</v>
      </c>
    </row>
    <row r="910" spans="1:9" hidden="1" x14ac:dyDescent="0.3">
      <c r="A910">
        <v>157643</v>
      </c>
      <c r="B910">
        <v>3</v>
      </c>
      <c r="C910" s="1" t="s">
        <v>4636</v>
      </c>
      <c r="D910" s="1" t="s">
        <v>4552</v>
      </c>
      <c r="E910" s="1" t="s">
        <v>4637</v>
      </c>
      <c r="F910">
        <v>73</v>
      </c>
      <c r="G910" t="s">
        <v>4638</v>
      </c>
      <c r="H910" t="s">
        <v>4639</v>
      </c>
      <c r="I910" t="s">
        <v>2184</v>
      </c>
    </row>
    <row r="911" spans="1:9" hidden="1" x14ac:dyDescent="0.3">
      <c r="A911">
        <v>157651</v>
      </c>
      <c r="B911">
        <v>3</v>
      </c>
      <c r="C911" s="1" t="s">
        <v>4640</v>
      </c>
      <c r="D911" s="1" t="s">
        <v>4552</v>
      </c>
      <c r="E911" s="1" t="s">
        <v>4641</v>
      </c>
      <c r="F911">
        <v>73</v>
      </c>
      <c r="G911" t="s">
        <v>4642</v>
      </c>
      <c r="H911" t="s">
        <v>4643</v>
      </c>
      <c r="I911" t="s">
        <v>2184</v>
      </c>
    </row>
    <row r="912" spans="1:9" hidden="1" x14ac:dyDescent="0.3">
      <c r="A912">
        <v>157657</v>
      </c>
      <c r="B912">
        <v>3</v>
      </c>
      <c r="C912" s="1" t="s">
        <v>4644</v>
      </c>
      <c r="D912" s="1" t="s">
        <v>4552</v>
      </c>
      <c r="E912" s="1" t="s">
        <v>4645</v>
      </c>
      <c r="F912">
        <v>73</v>
      </c>
      <c r="G912" t="s">
        <v>4646</v>
      </c>
      <c r="H912" t="s">
        <v>4647</v>
      </c>
      <c r="I912" t="s">
        <v>2184</v>
      </c>
    </row>
    <row r="913" spans="1:9" hidden="1" x14ac:dyDescent="0.3">
      <c r="A913">
        <v>157662</v>
      </c>
      <c r="B913">
        <v>3</v>
      </c>
      <c r="C913" s="1" t="s">
        <v>4648</v>
      </c>
      <c r="D913" s="1" t="s">
        <v>4552</v>
      </c>
      <c r="E913" s="1" t="s">
        <v>4649</v>
      </c>
      <c r="F913">
        <v>73</v>
      </c>
      <c r="G913" t="s">
        <v>4650</v>
      </c>
      <c r="H913" t="s">
        <v>4651</v>
      </c>
      <c r="I913" t="s">
        <v>2184</v>
      </c>
    </row>
    <row r="914" spans="1:9" hidden="1" x14ac:dyDescent="0.3">
      <c r="A914">
        <v>157669</v>
      </c>
      <c r="B914">
        <v>3</v>
      </c>
      <c r="C914" s="1" t="s">
        <v>4652</v>
      </c>
      <c r="D914" s="1" t="s">
        <v>4653</v>
      </c>
      <c r="E914" s="1" t="s">
        <v>4654</v>
      </c>
      <c r="F914">
        <v>74</v>
      </c>
      <c r="G914" t="s">
        <v>4655</v>
      </c>
      <c r="H914" t="s">
        <v>4656</v>
      </c>
      <c r="I914" t="s">
        <v>2184</v>
      </c>
    </row>
    <row r="915" spans="1:9" hidden="1" x14ac:dyDescent="0.3">
      <c r="A915">
        <v>157672</v>
      </c>
      <c r="B915">
        <v>3</v>
      </c>
      <c r="C915" s="1" t="s">
        <v>4657</v>
      </c>
      <c r="D915" s="1" t="s">
        <v>4653</v>
      </c>
      <c r="E915" s="1" t="s">
        <v>4658</v>
      </c>
      <c r="F915">
        <v>74</v>
      </c>
      <c r="G915" t="s">
        <v>4659</v>
      </c>
      <c r="H915" t="s">
        <v>4660</v>
      </c>
      <c r="I915" t="s">
        <v>2184</v>
      </c>
    </row>
    <row r="916" spans="1:9" hidden="1" x14ac:dyDescent="0.3">
      <c r="A916">
        <v>157673</v>
      </c>
      <c r="B916">
        <v>3</v>
      </c>
      <c r="C916" s="1" t="s">
        <v>4661</v>
      </c>
      <c r="D916" s="1" t="s">
        <v>4653</v>
      </c>
      <c r="E916" s="1" t="s">
        <v>4662</v>
      </c>
      <c r="F916">
        <v>74</v>
      </c>
      <c r="G916" t="s">
        <v>4663</v>
      </c>
      <c r="H916" t="s">
        <v>4664</v>
      </c>
      <c r="I916" t="s">
        <v>2184</v>
      </c>
    </row>
    <row r="917" spans="1:9" hidden="1" x14ac:dyDescent="0.3">
      <c r="A917">
        <v>157684</v>
      </c>
      <c r="B917">
        <v>3</v>
      </c>
      <c r="C917" s="1" t="s">
        <v>4665</v>
      </c>
      <c r="D917" s="1" t="s">
        <v>4653</v>
      </c>
      <c r="E917" s="1" t="s">
        <v>4666</v>
      </c>
      <c r="F917">
        <v>74</v>
      </c>
      <c r="G917" t="s">
        <v>4667</v>
      </c>
      <c r="H917" t="s">
        <v>4668</v>
      </c>
      <c r="I917" t="s">
        <v>2184</v>
      </c>
    </row>
    <row r="918" spans="1:9" hidden="1" x14ac:dyDescent="0.3">
      <c r="A918">
        <v>157685</v>
      </c>
      <c r="B918">
        <v>3</v>
      </c>
      <c r="C918" s="1" t="s">
        <v>4669</v>
      </c>
      <c r="D918" s="1" t="s">
        <v>4653</v>
      </c>
      <c r="E918" s="1" t="s">
        <v>4670</v>
      </c>
      <c r="F918">
        <v>74</v>
      </c>
      <c r="G918" t="s">
        <v>4671</v>
      </c>
      <c r="H918" t="s">
        <v>4672</v>
      </c>
      <c r="I918" t="s">
        <v>2184</v>
      </c>
    </row>
    <row r="919" spans="1:9" hidden="1" x14ac:dyDescent="0.3">
      <c r="A919">
        <v>157686</v>
      </c>
      <c r="B919">
        <v>3</v>
      </c>
      <c r="C919" s="1" t="s">
        <v>4673</v>
      </c>
      <c r="D919" s="1" t="s">
        <v>4653</v>
      </c>
      <c r="E919" s="1" t="s">
        <v>4674</v>
      </c>
      <c r="F919">
        <v>74</v>
      </c>
      <c r="G919" t="s">
        <v>4675</v>
      </c>
      <c r="H919" t="s">
        <v>4676</v>
      </c>
      <c r="I919" t="s">
        <v>2184</v>
      </c>
    </row>
    <row r="920" spans="1:9" hidden="1" x14ac:dyDescent="0.3">
      <c r="A920">
        <v>157689</v>
      </c>
      <c r="B920">
        <v>3</v>
      </c>
      <c r="C920" s="1" t="s">
        <v>4677</v>
      </c>
      <c r="D920" s="1" t="s">
        <v>4653</v>
      </c>
      <c r="E920" s="1" t="s">
        <v>4678</v>
      </c>
      <c r="F920">
        <v>74</v>
      </c>
      <c r="G920" t="s">
        <v>4679</v>
      </c>
      <c r="H920" t="s">
        <v>4680</v>
      </c>
      <c r="I920" t="s">
        <v>2184</v>
      </c>
    </row>
    <row r="921" spans="1:9" hidden="1" x14ac:dyDescent="0.3">
      <c r="A921">
        <v>157695</v>
      </c>
      <c r="B921">
        <v>3</v>
      </c>
      <c r="C921" s="1" t="s">
        <v>4681</v>
      </c>
      <c r="D921" s="1" t="s">
        <v>4653</v>
      </c>
      <c r="E921" s="1" t="s">
        <v>4682</v>
      </c>
      <c r="F921">
        <v>74</v>
      </c>
      <c r="G921" t="s">
        <v>4683</v>
      </c>
      <c r="H921" t="s">
        <v>4684</v>
      </c>
      <c r="I921" t="s">
        <v>2184</v>
      </c>
    </row>
    <row r="922" spans="1:9" hidden="1" x14ac:dyDescent="0.3">
      <c r="A922">
        <v>157703</v>
      </c>
      <c r="B922">
        <v>3</v>
      </c>
      <c r="C922" s="1" t="s">
        <v>4685</v>
      </c>
      <c r="D922" s="1" t="s">
        <v>4653</v>
      </c>
      <c r="E922" s="1" t="s">
        <v>4686</v>
      </c>
      <c r="F922">
        <v>74</v>
      </c>
      <c r="G922" t="s">
        <v>4687</v>
      </c>
      <c r="H922" t="s">
        <v>4688</v>
      </c>
      <c r="I922" t="s">
        <v>2184</v>
      </c>
    </row>
    <row r="923" spans="1:9" hidden="1" x14ac:dyDescent="0.3">
      <c r="A923">
        <v>157715</v>
      </c>
      <c r="B923">
        <v>3</v>
      </c>
      <c r="C923" s="1" t="s">
        <v>4689</v>
      </c>
      <c r="D923" s="1" t="s">
        <v>4653</v>
      </c>
      <c r="E923" s="1" t="s">
        <v>4690</v>
      </c>
      <c r="F923">
        <v>74</v>
      </c>
      <c r="G923" t="s">
        <v>4691</v>
      </c>
      <c r="H923" t="s">
        <v>4692</v>
      </c>
      <c r="I923" t="s">
        <v>2184</v>
      </c>
    </row>
    <row r="924" spans="1:9" hidden="1" x14ac:dyDescent="0.3">
      <c r="A924">
        <v>157722</v>
      </c>
      <c r="B924">
        <v>3</v>
      </c>
      <c r="C924" s="1" t="s">
        <v>4693</v>
      </c>
      <c r="D924" s="1" t="s">
        <v>4653</v>
      </c>
      <c r="E924" s="1" t="s">
        <v>4694</v>
      </c>
      <c r="F924">
        <v>74</v>
      </c>
      <c r="G924" t="s">
        <v>4695</v>
      </c>
      <c r="H924" t="s">
        <v>4695</v>
      </c>
      <c r="I924" t="s">
        <v>2184</v>
      </c>
    </row>
    <row r="925" spans="1:9" hidden="1" x14ac:dyDescent="0.3">
      <c r="A925">
        <v>157728</v>
      </c>
      <c r="B925">
        <v>3</v>
      </c>
      <c r="C925" s="1" t="s">
        <v>4696</v>
      </c>
      <c r="D925" s="1" t="s">
        <v>4653</v>
      </c>
      <c r="E925" s="1" t="s">
        <v>4697</v>
      </c>
      <c r="F925">
        <v>74</v>
      </c>
      <c r="G925" t="s">
        <v>4698</v>
      </c>
      <c r="H925" t="s">
        <v>4699</v>
      </c>
      <c r="I925" t="s">
        <v>2184</v>
      </c>
    </row>
    <row r="926" spans="1:9" hidden="1" x14ac:dyDescent="0.3">
      <c r="A926">
        <v>157731</v>
      </c>
      <c r="B926">
        <v>3</v>
      </c>
      <c r="C926" s="1" t="s">
        <v>4700</v>
      </c>
      <c r="D926" s="1" t="s">
        <v>4653</v>
      </c>
      <c r="E926" s="1" t="s">
        <v>4701</v>
      </c>
      <c r="F926">
        <v>74</v>
      </c>
      <c r="G926" t="s">
        <v>4702</v>
      </c>
      <c r="H926" t="s">
        <v>4703</v>
      </c>
      <c r="I926" t="s">
        <v>2184</v>
      </c>
    </row>
    <row r="927" spans="1:9" hidden="1" x14ac:dyDescent="0.3">
      <c r="A927">
        <v>157732</v>
      </c>
      <c r="B927">
        <v>3</v>
      </c>
      <c r="C927" s="1" t="s">
        <v>4704</v>
      </c>
      <c r="D927" s="1" t="s">
        <v>4653</v>
      </c>
      <c r="E927" s="1" t="s">
        <v>4705</v>
      </c>
      <c r="F927">
        <v>74</v>
      </c>
      <c r="G927" t="s">
        <v>4706</v>
      </c>
      <c r="H927" t="s">
        <v>4707</v>
      </c>
      <c r="I927" t="s">
        <v>2184</v>
      </c>
    </row>
    <row r="928" spans="1:9" hidden="1" x14ac:dyDescent="0.3">
      <c r="A928">
        <v>157735</v>
      </c>
      <c r="B928">
        <v>3</v>
      </c>
      <c r="C928" s="1" t="s">
        <v>4708</v>
      </c>
      <c r="D928" s="1" t="s">
        <v>4653</v>
      </c>
      <c r="E928" s="1" t="s">
        <v>4709</v>
      </c>
      <c r="F928">
        <v>74</v>
      </c>
      <c r="G928" t="s">
        <v>4710</v>
      </c>
      <c r="H928" t="s">
        <v>4711</v>
      </c>
      <c r="I928" t="s">
        <v>2184</v>
      </c>
    </row>
    <row r="929" spans="1:9" hidden="1" x14ac:dyDescent="0.3">
      <c r="A929">
        <v>157743</v>
      </c>
      <c r="B929">
        <v>3</v>
      </c>
      <c r="C929" s="1" t="s">
        <v>4712</v>
      </c>
      <c r="D929" s="1" t="s">
        <v>4653</v>
      </c>
      <c r="E929" s="1" t="s">
        <v>4713</v>
      </c>
      <c r="F929">
        <v>74</v>
      </c>
      <c r="G929" t="s">
        <v>4714</v>
      </c>
      <c r="H929" t="s">
        <v>4715</v>
      </c>
      <c r="I929" t="s">
        <v>2184</v>
      </c>
    </row>
    <row r="930" spans="1:9" hidden="1" x14ac:dyDescent="0.3">
      <c r="A930">
        <v>157744</v>
      </c>
      <c r="B930">
        <v>3</v>
      </c>
      <c r="C930" s="1" t="s">
        <v>4716</v>
      </c>
      <c r="D930" s="1" t="s">
        <v>4653</v>
      </c>
      <c r="E930" s="1" t="s">
        <v>4717</v>
      </c>
      <c r="F930">
        <v>74</v>
      </c>
      <c r="G930" t="s">
        <v>4718</v>
      </c>
      <c r="H930" t="s">
        <v>4719</v>
      </c>
      <c r="I930" t="s">
        <v>2184</v>
      </c>
    </row>
    <row r="931" spans="1:9" hidden="1" x14ac:dyDescent="0.3">
      <c r="A931">
        <v>157745</v>
      </c>
      <c r="B931">
        <v>3</v>
      </c>
      <c r="C931" s="1" t="s">
        <v>4720</v>
      </c>
      <c r="D931" s="1" t="s">
        <v>4653</v>
      </c>
      <c r="E931" s="1" t="s">
        <v>4721</v>
      </c>
      <c r="F931">
        <v>74</v>
      </c>
      <c r="G931" t="s">
        <v>4722</v>
      </c>
      <c r="H931" t="s">
        <v>4723</v>
      </c>
      <c r="I931" t="s">
        <v>2184</v>
      </c>
    </row>
    <row r="932" spans="1:9" hidden="1" x14ac:dyDescent="0.3">
      <c r="A932">
        <v>157750</v>
      </c>
      <c r="B932">
        <v>3</v>
      </c>
      <c r="C932" s="1" t="s">
        <v>4724</v>
      </c>
      <c r="D932" s="1" t="s">
        <v>4653</v>
      </c>
      <c r="E932" s="1" t="s">
        <v>4725</v>
      </c>
      <c r="F932">
        <v>74</v>
      </c>
      <c r="G932" t="s">
        <v>4726</v>
      </c>
      <c r="H932" t="s">
        <v>4727</v>
      </c>
      <c r="I932" t="s">
        <v>2184</v>
      </c>
    </row>
    <row r="933" spans="1:9" hidden="1" x14ac:dyDescent="0.3">
      <c r="A933">
        <v>157756</v>
      </c>
      <c r="B933">
        <v>3</v>
      </c>
      <c r="C933" s="1" t="s">
        <v>4728</v>
      </c>
      <c r="D933" s="1" t="s">
        <v>4729</v>
      </c>
      <c r="E933" s="1" t="s">
        <v>4730</v>
      </c>
      <c r="F933">
        <v>75</v>
      </c>
      <c r="G933" t="s">
        <v>4731</v>
      </c>
      <c r="H933" t="s">
        <v>4732</v>
      </c>
      <c r="I933" t="s">
        <v>2184</v>
      </c>
    </row>
    <row r="934" spans="1:9" hidden="1" x14ac:dyDescent="0.3">
      <c r="A934">
        <v>157759</v>
      </c>
      <c r="B934">
        <v>3</v>
      </c>
      <c r="C934" s="1" t="s">
        <v>4733</v>
      </c>
      <c r="D934" s="1" t="s">
        <v>4729</v>
      </c>
      <c r="E934" s="1" t="s">
        <v>4734</v>
      </c>
      <c r="F934">
        <v>75</v>
      </c>
      <c r="G934" t="s">
        <v>4735</v>
      </c>
      <c r="H934" t="s">
        <v>4735</v>
      </c>
      <c r="I934" t="s">
        <v>2184</v>
      </c>
    </row>
    <row r="935" spans="1:9" hidden="1" x14ac:dyDescent="0.3">
      <c r="A935">
        <v>157762</v>
      </c>
      <c r="B935">
        <v>3</v>
      </c>
      <c r="C935" s="1" t="s">
        <v>4736</v>
      </c>
      <c r="D935" s="1" t="s">
        <v>4729</v>
      </c>
      <c r="E935" s="1" t="s">
        <v>4737</v>
      </c>
      <c r="F935">
        <v>75</v>
      </c>
      <c r="G935" t="s">
        <v>4738</v>
      </c>
      <c r="H935" t="s">
        <v>4739</v>
      </c>
      <c r="I935" t="s">
        <v>2184</v>
      </c>
    </row>
    <row r="936" spans="1:9" hidden="1" x14ac:dyDescent="0.3">
      <c r="A936">
        <v>157763</v>
      </c>
      <c r="B936">
        <v>3</v>
      </c>
      <c r="C936" s="1" t="s">
        <v>4740</v>
      </c>
      <c r="D936" s="1" t="s">
        <v>4729</v>
      </c>
      <c r="E936" s="1" t="s">
        <v>4741</v>
      </c>
      <c r="F936">
        <v>75</v>
      </c>
      <c r="G936" t="s">
        <v>4742</v>
      </c>
      <c r="H936" t="s">
        <v>4743</v>
      </c>
      <c r="I936" t="s">
        <v>2184</v>
      </c>
    </row>
    <row r="937" spans="1:9" hidden="1" x14ac:dyDescent="0.3">
      <c r="A937">
        <v>157764</v>
      </c>
      <c r="B937">
        <v>3</v>
      </c>
      <c r="C937" s="1" t="s">
        <v>4744</v>
      </c>
      <c r="D937" s="1" t="s">
        <v>4729</v>
      </c>
      <c r="E937" s="1" t="s">
        <v>4745</v>
      </c>
      <c r="F937">
        <v>75</v>
      </c>
      <c r="G937" t="s">
        <v>4746</v>
      </c>
      <c r="H937" t="s">
        <v>4747</v>
      </c>
      <c r="I937" t="s">
        <v>2184</v>
      </c>
    </row>
    <row r="938" spans="1:9" hidden="1" x14ac:dyDescent="0.3">
      <c r="A938">
        <v>157771</v>
      </c>
      <c r="B938">
        <v>3</v>
      </c>
      <c r="C938" s="1" t="s">
        <v>4748</v>
      </c>
      <c r="D938" s="1" t="s">
        <v>4729</v>
      </c>
      <c r="E938" s="1" t="s">
        <v>4749</v>
      </c>
      <c r="F938">
        <v>75</v>
      </c>
      <c r="G938" t="s">
        <v>4750</v>
      </c>
      <c r="H938" t="s">
        <v>4751</v>
      </c>
      <c r="I938" t="s">
        <v>2184</v>
      </c>
    </row>
    <row r="939" spans="1:9" hidden="1" x14ac:dyDescent="0.3">
      <c r="A939">
        <v>157774</v>
      </c>
      <c r="B939">
        <v>3</v>
      </c>
      <c r="C939" s="1" t="s">
        <v>4752</v>
      </c>
      <c r="D939" s="1" t="s">
        <v>4729</v>
      </c>
      <c r="E939" s="1" t="s">
        <v>4753</v>
      </c>
      <c r="F939">
        <v>75</v>
      </c>
      <c r="G939" t="s">
        <v>4754</v>
      </c>
      <c r="H939" t="s">
        <v>4755</v>
      </c>
      <c r="I939" t="s">
        <v>2184</v>
      </c>
    </row>
    <row r="940" spans="1:9" hidden="1" x14ac:dyDescent="0.3">
      <c r="A940">
        <v>157779</v>
      </c>
      <c r="B940">
        <v>3</v>
      </c>
      <c r="C940" s="1" t="s">
        <v>4756</v>
      </c>
      <c r="D940" s="1" t="s">
        <v>4729</v>
      </c>
      <c r="E940" s="1" t="s">
        <v>4757</v>
      </c>
      <c r="F940">
        <v>75</v>
      </c>
      <c r="G940" t="s">
        <v>4758</v>
      </c>
      <c r="H940" t="s">
        <v>4759</v>
      </c>
      <c r="I940" t="s">
        <v>2184</v>
      </c>
    </row>
    <row r="941" spans="1:9" hidden="1" x14ac:dyDescent="0.3">
      <c r="A941">
        <v>157783</v>
      </c>
      <c r="B941">
        <v>3</v>
      </c>
      <c r="C941" s="1" t="s">
        <v>4760</v>
      </c>
      <c r="D941" s="1" t="s">
        <v>4761</v>
      </c>
      <c r="E941" s="1" t="s">
        <v>4762</v>
      </c>
      <c r="F941">
        <v>76</v>
      </c>
      <c r="G941" t="s">
        <v>4763</v>
      </c>
      <c r="H941" t="s">
        <v>4763</v>
      </c>
      <c r="I941" t="s">
        <v>2184</v>
      </c>
    </row>
    <row r="942" spans="1:9" hidden="1" x14ac:dyDescent="0.3">
      <c r="A942">
        <v>157786</v>
      </c>
      <c r="B942">
        <v>3</v>
      </c>
      <c r="C942" s="1" t="s">
        <v>4764</v>
      </c>
      <c r="D942" s="1" t="s">
        <v>4761</v>
      </c>
      <c r="E942" s="1" t="s">
        <v>4765</v>
      </c>
      <c r="F942">
        <v>76</v>
      </c>
      <c r="G942" t="s">
        <v>4766</v>
      </c>
      <c r="H942" t="s">
        <v>4767</v>
      </c>
      <c r="I942" t="s">
        <v>2184</v>
      </c>
    </row>
    <row r="943" spans="1:9" hidden="1" x14ac:dyDescent="0.3">
      <c r="A943">
        <v>157787</v>
      </c>
      <c r="B943">
        <v>3</v>
      </c>
      <c r="C943" s="1" t="s">
        <v>4768</v>
      </c>
      <c r="D943" s="1" t="s">
        <v>4761</v>
      </c>
      <c r="E943" s="1" t="s">
        <v>4769</v>
      </c>
      <c r="F943">
        <v>76</v>
      </c>
      <c r="G943" t="s">
        <v>4770</v>
      </c>
      <c r="H943" t="s">
        <v>4771</v>
      </c>
      <c r="I943" t="s">
        <v>2184</v>
      </c>
    </row>
    <row r="944" spans="1:9" hidden="1" x14ac:dyDescent="0.3">
      <c r="A944">
        <v>157790</v>
      </c>
      <c r="B944">
        <v>3</v>
      </c>
      <c r="C944" s="1" t="s">
        <v>4772</v>
      </c>
      <c r="D944" s="1" t="s">
        <v>4761</v>
      </c>
      <c r="E944" s="1" t="s">
        <v>4773</v>
      </c>
      <c r="F944">
        <v>76</v>
      </c>
      <c r="G944" t="s">
        <v>4774</v>
      </c>
      <c r="H944" t="s">
        <v>4775</v>
      </c>
      <c r="I944" t="s">
        <v>2184</v>
      </c>
    </row>
    <row r="945" spans="1:9" hidden="1" x14ac:dyDescent="0.3">
      <c r="A945">
        <v>157795</v>
      </c>
      <c r="B945">
        <v>3</v>
      </c>
      <c r="C945" s="1" t="s">
        <v>4776</v>
      </c>
      <c r="D945" s="1" t="s">
        <v>4761</v>
      </c>
      <c r="E945" s="1" t="s">
        <v>4777</v>
      </c>
      <c r="F945">
        <v>76</v>
      </c>
      <c r="G945" t="s">
        <v>4778</v>
      </c>
      <c r="H945" t="s">
        <v>4779</v>
      </c>
      <c r="I945" t="s">
        <v>2184</v>
      </c>
    </row>
    <row r="946" spans="1:9" hidden="1" x14ac:dyDescent="0.3">
      <c r="A946">
        <v>157802</v>
      </c>
      <c r="B946">
        <v>3</v>
      </c>
      <c r="C946" s="1" t="s">
        <v>4780</v>
      </c>
      <c r="D946" s="1" t="s">
        <v>4761</v>
      </c>
      <c r="E946" s="1" t="s">
        <v>4781</v>
      </c>
      <c r="F946">
        <v>76</v>
      </c>
      <c r="G946" t="s">
        <v>4782</v>
      </c>
      <c r="H946" t="s">
        <v>4783</v>
      </c>
      <c r="I946" t="s">
        <v>2184</v>
      </c>
    </row>
    <row r="947" spans="1:9" hidden="1" x14ac:dyDescent="0.3">
      <c r="A947">
        <v>157809</v>
      </c>
      <c r="B947">
        <v>3</v>
      </c>
      <c r="C947" s="1" t="s">
        <v>4784</v>
      </c>
      <c r="D947" s="1" t="s">
        <v>4761</v>
      </c>
      <c r="E947" s="1" t="s">
        <v>4785</v>
      </c>
      <c r="F947">
        <v>76</v>
      </c>
      <c r="G947" t="s">
        <v>4786</v>
      </c>
      <c r="H947" t="s">
        <v>4787</v>
      </c>
      <c r="I947" t="s">
        <v>2184</v>
      </c>
    </row>
    <row r="948" spans="1:9" hidden="1" x14ac:dyDescent="0.3">
      <c r="A948">
        <v>157814</v>
      </c>
      <c r="B948">
        <v>3</v>
      </c>
      <c r="C948" s="1" t="s">
        <v>4788</v>
      </c>
      <c r="D948" s="1" t="s">
        <v>4761</v>
      </c>
      <c r="E948" s="1" t="s">
        <v>4789</v>
      </c>
      <c r="F948">
        <v>76</v>
      </c>
      <c r="G948" t="s">
        <v>4790</v>
      </c>
      <c r="H948" t="s">
        <v>4791</v>
      </c>
      <c r="I948" t="s">
        <v>2184</v>
      </c>
    </row>
    <row r="949" spans="1:9" hidden="1" x14ac:dyDescent="0.3">
      <c r="A949">
        <v>157817</v>
      </c>
      <c r="B949">
        <v>3</v>
      </c>
      <c r="C949" s="1" t="s">
        <v>4792</v>
      </c>
      <c r="D949" s="1" t="s">
        <v>4761</v>
      </c>
      <c r="E949" s="1" t="s">
        <v>4793</v>
      </c>
      <c r="F949">
        <v>76</v>
      </c>
      <c r="G949" t="s">
        <v>4794</v>
      </c>
      <c r="H949" t="s">
        <v>4795</v>
      </c>
      <c r="I949" t="s">
        <v>2184</v>
      </c>
    </row>
    <row r="950" spans="1:9" hidden="1" x14ac:dyDescent="0.3">
      <c r="A950">
        <v>157818</v>
      </c>
      <c r="B950">
        <v>3</v>
      </c>
      <c r="C950" s="1" t="s">
        <v>4796</v>
      </c>
      <c r="D950" s="1" t="s">
        <v>4761</v>
      </c>
      <c r="E950" s="1" t="s">
        <v>4797</v>
      </c>
      <c r="F950">
        <v>76</v>
      </c>
      <c r="G950" t="s">
        <v>4798</v>
      </c>
      <c r="H950" t="s">
        <v>4799</v>
      </c>
      <c r="I950" t="s">
        <v>2184</v>
      </c>
    </row>
    <row r="951" spans="1:9" hidden="1" x14ac:dyDescent="0.3">
      <c r="A951">
        <v>157821</v>
      </c>
      <c r="B951">
        <v>3</v>
      </c>
      <c r="C951" s="1" t="s">
        <v>4800</v>
      </c>
      <c r="D951" s="1" t="s">
        <v>4761</v>
      </c>
      <c r="E951" s="1" t="s">
        <v>4801</v>
      </c>
      <c r="F951">
        <v>76</v>
      </c>
      <c r="G951" t="s">
        <v>4802</v>
      </c>
      <c r="H951" t="s">
        <v>4803</v>
      </c>
      <c r="I951" t="s">
        <v>2184</v>
      </c>
    </row>
    <row r="952" spans="1:9" hidden="1" x14ac:dyDescent="0.3">
      <c r="A952">
        <v>157822</v>
      </c>
      <c r="B952">
        <v>3</v>
      </c>
      <c r="C952" s="1" t="s">
        <v>4804</v>
      </c>
      <c r="D952" s="1" t="s">
        <v>4761</v>
      </c>
      <c r="E952" s="1" t="s">
        <v>4805</v>
      </c>
      <c r="F952">
        <v>76</v>
      </c>
      <c r="G952" t="s">
        <v>4806</v>
      </c>
      <c r="H952" t="s">
        <v>4807</v>
      </c>
      <c r="I952" t="s">
        <v>2184</v>
      </c>
    </row>
    <row r="953" spans="1:9" hidden="1" x14ac:dyDescent="0.3">
      <c r="A953">
        <v>157825</v>
      </c>
      <c r="B953">
        <v>3</v>
      </c>
      <c r="C953" s="1" t="s">
        <v>4808</v>
      </c>
      <c r="D953" s="1" t="s">
        <v>4761</v>
      </c>
      <c r="E953" s="1" t="s">
        <v>4809</v>
      </c>
      <c r="F953">
        <v>76</v>
      </c>
      <c r="G953" t="s">
        <v>4810</v>
      </c>
      <c r="H953" t="s">
        <v>4810</v>
      </c>
      <c r="I953" t="s">
        <v>2184</v>
      </c>
    </row>
    <row r="954" spans="1:9" hidden="1" x14ac:dyDescent="0.3">
      <c r="A954">
        <v>157826</v>
      </c>
      <c r="B954">
        <v>3</v>
      </c>
      <c r="C954" s="1" t="s">
        <v>4811</v>
      </c>
      <c r="D954" s="1" t="s">
        <v>4761</v>
      </c>
      <c r="E954" s="1" t="s">
        <v>4812</v>
      </c>
      <c r="F954">
        <v>76</v>
      </c>
      <c r="G954" t="s">
        <v>4813</v>
      </c>
      <c r="H954" t="s">
        <v>4814</v>
      </c>
      <c r="I954" t="s">
        <v>2184</v>
      </c>
    </row>
    <row r="955" spans="1:9" hidden="1" x14ac:dyDescent="0.3">
      <c r="A955">
        <v>157829</v>
      </c>
      <c r="B955">
        <v>3</v>
      </c>
      <c r="C955" s="1" t="s">
        <v>4815</v>
      </c>
      <c r="D955" s="1" t="s">
        <v>4761</v>
      </c>
      <c r="E955" s="1" t="s">
        <v>4816</v>
      </c>
      <c r="F955">
        <v>76</v>
      </c>
      <c r="G955" t="s">
        <v>4817</v>
      </c>
      <c r="H955" t="s">
        <v>4818</v>
      </c>
      <c r="I955" t="s">
        <v>2184</v>
      </c>
    </row>
    <row r="956" spans="1:9" hidden="1" x14ac:dyDescent="0.3">
      <c r="A956">
        <v>157834</v>
      </c>
      <c r="B956">
        <v>3</v>
      </c>
      <c r="C956" s="1" t="s">
        <v>4819</v>
      </c>
      <c r="D956" s="1" t="s">
        <v>4761</v>
      </c>
      <c r="E956" s="1" t="s">
        <v>4820</v>
      </c>
      <c r="F956">
        <v>76</v>
      </c>
      <c r="G956" t="s">
        <v>4821</v>
      </c>
      <c r="H956" t="s">
        <v>4822</v>
      </c>
      <c r="I956" t="s">
        <v>2184</v>
      </c>
    </row>
    <row r="957" spans="1:9" hidden="1" x14ac:dyDescent="0.3">
      <c r="A957">
        <v>157840</v>
      </c>
      <c r="B957">
        <v>3</v>
      </c>
      <c r="C957" s="1" t="s">
        <v>4823</v>
      </c>
      <c r="D957" s="1" t="s">
        <v>4824</v>
      </c>
      <c r="E957" s="1" t="s">
        <v>4825</v>
      </c>
      <c r="F957">
        <v>78</v>
      </c>
      <c r="G957" t="s">
        <v>4826</v>
      </c>
      <c r="H957" t="s">
        <v>4827</v>
      </c>
      <c r="I957" t="s">
        <v>2184</v>
      </c>
    </row>
    <row r="958" spans="1:9" hidden="1" x14ac:dyDescent="0.3">
      <c r="A958">
        <v>157845</v>
      </c>
      <c r="B958">
        <v>3</v>
      </c>
      <c r="C958" s="1" t="s">
        <v>4828</v>
      </c>
      <c r="D958" s="1" t="s">
        <v>4824</v>
      </c>
      <c r="E958" s="1" t="s">
        <v>4829</v>
      </c>
      <c r="F958">
        <v>78</v>
      </c>
      <c r="G958" t="s">
        <v>4830</v>
      </c>
      <c r="H958" t="s">
        <v>4831</v>
      </c>
      <c r="I958" t="s">
        <v>2184</v>
      </c>
    </row>
    <row r="959" spans="1:9" hidden="1" x14ac:dyDescent="0.3">
      <c r="A959">
        <v>157846</v>
      </c>
      <c r="B959">
        <v>3</v>
      </c>
      <c r="C959" s="1" t="s">
        <v>4832</v>
      </c>
      <c r="D959" s="1" t="s">
        <v>4824</v>
      </c>
      <c r="E959" s="1" t="s">
        <v>4833</v>
      </c>
      <c r="F959">
        <v>78</v>
      </c>
      <c r="G959" t="s">
        <v>4834</v>
      </c>
      <c r="H959" t="s">
        <v>4835</v>
      </c>
      <c r="I959" t="s">
        <v>2184</v>
      </c>
    </row>
    <row r="960" spans="1:9" hidden="1" x14ac:dyDescent="0.3">
      <c r="A960">
        <v>157847</v>
      </c>
      <c r="B960">
        <v>3</v>
      </c>
      <c r="C960" s="1" t="s">
        <v>4836</v>
      </c>
      <c r="D960" s="1" t="s">
        <v>4824</v>
      </c>
      <c r="E960" s="1" t="s">
        <v>4837</v>
      </c>
      <c r="F960">
        <v>78</v>
      </c>
      <c r="G960" t="s">
        <v>4838</v>
      </c>
      <c r="H960" t="s">
        <v>4839</v>
      </c>
      <c r="I960" t="s">
        <v>2184</v>
      </c>
    </row>
    <row r="961" spans="1:9" hidden="1" x14ac:dyDescent="0.3">
      <c r="A961">
        <v>157852</v>
      </c>
      <c r="B961">
        <v>3</v>
      </c>
      <c r="C961" s="1" t="s">
        <v>4840</v>
      </c>
      <c r="D961" s="1" t="s">
        <v>4824</v>
      </c>
      <c r="E961" s="1" t="s">
        <v>4841</v>
      </c>
      <c r="F961">
        <v>78</v>
      </c>
      <c r="G961" t="s">
        <v>4842</v>
      </c>
      <c r="H961" t="s">
        <v>4843</v>
      </c>
      <c r="I961" t="s">
        <v>2184</v>
      </c>
    </row>
    <row r="962" spans="1:9" hidden="1" x14ac:dyDescent="0.3">
      <c r="A962">
        <v>157853</v>
      </c>
      <c r="B962">
        <v>3</v>
      </c>
      <c r="C962" s="1" t="s">
        <v>4844</v>
      </c>
      <c r="D962" s="1" t="s">
        <v>4824</v>
      </c>
      <c r="E962" s="1" t="s">
        <v>4845</v>
      </c>
      <c r="F962">
        <v>78</v>
      </c>
      <c r="G962" t="s">
        <v>4846</v>
      </c>
      <c r="H962" t="s">
        <v>4847</v>
      </c>
      <c r="I962" t="s">
        <v>2184</v>
      </c>
    </row>
    <row r="963" spans="1:9" hidden="1" x14ac:dyDescent="0.3">
      <c r="A963">
        <v>157855</v>
      </c>
      <c r="B963">
        <v>3</v>
      </c>
      <c r="C963" s="1" t="s">
        <v>4848</v>
      </c>
      <c r="D963" s="1" t="s">
        <v>4849</v>
      </c>
      <c r="E963" s="1" t="s">
        <v>4850</v>
      </c>
      <c r="F963">
        <v>79</v>
      </c>
      <c r="G963" t="s">
        <v>4851</v>
      </c>
      <c r="H963" t="s">
        <v>4852</v>
      </c>
      <c r="I963" t="s">
        <v>2184</v>
      </c>
    </row>
    <row r="964" spans="1:9" hidden="1" x14ac:dyDescent="0.3">
      <c r="A964">
        <v>157860</v>
      </c>
      <c r="B964">
        <v>3</v>
      </c>
      <c r="C964" s="1" t="s">
        <v>4853</v>
      </c>
      <c r="D964" s="1" t="s">
        <v>4849</v>
      </c>
      <c r="E964" s="1" t="s">
        <v>4854</v>
      </c>
      <c r="F964">
        <v>79</v>
      </c>
      <c r="G964" t="s">
        <v>4855</v>
      </c>
      <c r="H964" t="s">
        <v>4856</v>
      </c>
      <c r="I964" t="s">
        <v>2184</v>
      </c>
    </row>
    <row r="965" spans="1:9" hidden="1" x14ac:dyDescent="0.3">
      <c r="A965">
        <v>157861</v>
      </c>
      <c r="B965">
        <v>3</v>
      </c>
      <c r="C965" s="1" t="s">
        <v>4857</v>
      </c>
      <c r="D965" s="1" t="s">
        <v>4849</v>
      </c>
      <c r="E965" s="1" t="s">
        <v>4858</v>
      </c>
      <c r="F965">
        <v>79</v>
      </c>
      <c r="G965" t="s">
        <v>4859</v>
      </c>
      <c r="H965" t="s">
        <v>4860</v>
      </c>
      <c r="I965" t="s">
        <v>2184</v>
      </c>
    </row>
    <row r="966" spans="1:9" hidden="1" x14ac:dyDescent="0.3">
      <c r="A966">
        <v>157864</v>
      </c>
      <c r="B966">
        <v>3</v>
      </c>
      <c r="C966" s="1" t="s">
        <v>4861</v>
      </c>
      <c r="D966" s="1" t="s">
        <v>4849</v>
      </c>
      <c r="E966" s="1" t="s">
        <v>4862</v>
      </c>
      <c r="F966">
        <v>79</v>
      </c>
      <c r="G966" t="s">
        <v>4863</v>
      </c>
      <c r="H966" t="s">
        <v>4864</v>
      </c>
      <c r="I966" t="s">
        <v>2184</v>
      </c>
    </row>
    <row r="967" spans="1:9" hidden="1" x14ac:dyDescent="0.3">
      <c r="A967">
        <v>157865</v>
      </c>
      <c r="B967">
        <v>3</v>
      </c>
      <c r="C967" s="1" t="s">
        <v>4865</v>
      </c>
      <c r="D967" s="1" t="s">
        <v>4849</v>
      </c>
      <c r="E967" s="1" t="s">
        <v>4866</v>
      </c>
      <c r="F967">
        <v>79</v>
      </c>
      <c r="G967" t="s">
        <v>4867</v>
      </c>
      <c r="H967" t="s">
        <v>4867</v>
      </c>
      <c r="I967" t="s">
        <v>2184</v>
      </c>
    </row>
    <row r="968" spans="1:9" hidden="1" x14ac:dyDescent="0.3">
      <c r="A968">
        <v>157866</v>
      </c>
      <c r="B968">
        <v>3</v>
      </c>
      <c r="C968" s="1" t="s">
        <v>4868</v>
      </c>
      <c r="D968" s="1" t="s">
        <v>4849</v>
      </c>
      <c r="E968" s="1" t="s">
        <v>4869</v>
      </c>
      <c r="F968">
        <v>79</v>
      </c>
      <c r="G968" t="s">
        <v>4870</v>
      </c>
      <c r="H968" t="s">
        <v>4871</v>
      </c>
      <c r="I968" t="s">
        <v>2184</v>
      </c>
    </row>
    <row r="969" spans="1:9" hidden="1" x14ac:dyDescent="0.3">
      <c r="A969">
        <v>157867</v>
      </c>
      <c r="B969">
        <v>3</v>
      </c>
      <c r="C969" s="1" t="s">
        <v>4872</v>
      </c>
      <c r="D969" s="1" t="s">
        <v>4849</v>
      </c>
      <c r="E969" s="1" t="s">
        <v>4873</v>
      </c>
      <c r="F969">
        <v>79</v>
      </c>
      <c r="G969" t="s">
        <v>4874</v>
      </c>
      <c r="H969" t="s">
        <v>4875</v>
      </c>
      <c r="I969" t="s">
        <v>2184</v>
      </c>
    </row>
    <row r="970" spans="1:9" hidden="1" x14ac:dyDescent="0.3">
      <c r="A970">
        <v>157869</v>
      </c>
      <c r="B970">
        <v>3</v>
      </c>
      <c r="C970" s="1" t="s">
        <v>4876</v>
      </c>
      <c r="D970" s="1" t="s">
        <v>4877</v>
      </c>
      <c r="E970" s="1" t="s">
        <v>4878</v>
      </c>
      <c r="F970">
        <v>80</v>
      </c>
      <c r="G970" t="s">
        <v>4879</v>
      </c>
      <c r="H970" t="s">
        <v>4879</v>
      </c>
      <c r="I970" t="s">
        <v>2184</v>
      </c>
    </row>
    <row r="971" spans="1:9" hidden="1" x14ac:dyDescent="0.3">
      <c r="A971">
        <v>157872</v>
      </c>
      <c r="B971">
        <v>3</v>
      </c>
      <c r="C971" s="1" t="s">
        <v>4880</v>
      </c>
      <c r="D971" s="1" t="s">
        <v>4877</v>
      </c>
      <c r="E971" s="1" t="s">
        <v>4881</v>
      </c>
      <c r="F971">
        <v>80</v>
      </c>
      <c r="G971" t="s">
        <v>4882</v>
      </c>
      <c r="H971" t="s">
        <v>4883</v>
      </c>
      <c r="I971" t="s">
        <v>2184</v>
      </c>
    </row>
    <row r="972" spans="1:9" hidden="1" x14ac:dyDescent="0.3">
      <c r="A972">
        <v>157873</v>
      </c>
      <c r="B972">
        <v>3</v>
      </c>
      <c r="C972" s="1" t="s">
        <v>4884</v>
      </c>
      <c r="D972" s="1" t="s">
        <v>4877</v>
      </c>
      <c r="E972" s="1" t="s">
        <v>4885</v>
      </c>
      <c r="F972">
        <v>80</v>
      </c>
      <c r="G972" t="s">
        <v>4886</v>
      </c>
      <c r="H972" t="s">
        <v>4887</v>
      </c>
      <c r="I972" t="s">
        <v>2184</v>
      </c>
    </row>
    <row r="973" spans="1:9" hidden="1" x14ac:dyDescent="0.3">
      <c r="A973">
        <v>157874</v>
      </c>
      <c r="B973">
        <v>3</v>
      </c>
      <c r="C973" s="1" t="s">
        <v>4888</v>
      </c>
      <c r="D973" s="1" t="s">
        <v>4877</v>
      </c>
      <c r="E973" s="1" t="s">
        <v>4889</v>
      </c>
      <c r="F973">
        <v>80</v>
      </c>
      <c r="G973" t="s">
        <v>4890</v>
      </c>
      <c r="H973" t="s">
        <v>4891</v>
      </c>
      <c r="I973" t="s">
        <v>2184</v>
      </c>
    </row>
    <row r="974" spans="1:9" hidden="1" x14ac:dyDescent="0.3">
      <c r="A974">
        <v>157875</v>
      </c>
      <c r="B974">
        <v>3</v>
      </c>
      <c r="C974" s="1" t="s">
        <v>4892</v>
      </c>
      <c r="D974" s="1" t="s">
        <v>4877</v>
      </c>
      <c r="E974" s="1" t="s">
        <v>4893</v>
      </c>
      <c r="F974">
        <v>80</v>
      </c>
      <c r="G974" t="s">
        <v>4894</v>
      </c>
      <c r="H974" t="s">
        <v>4895</v>
      </c>
      <c r="I974" t="s">
        <v>2184</v>
      </c>
    </row>
    <row r="975" spans="1:9" hidden="1" x14ac:dyDescent="0.3">
      <c r="A975">
        <v>157876</v>
      </c>
      <c r="B975">
        <v>3</v>
      </c>
      <c r="C975" s="1" t="s">
        <v>4896</v>
      </c>
      <c r="D975" s="1" t="s">
        <v>4877</v>
      </c>
      <c r="E975" s="1" t="s">
        <v>4897</v>
      </c>
      <c r="F975">
        <v>80</v>
      </c>
      <c r="G975" t="s">
        <v>4898</v>
      </c>
      <c r="H975" t="s">
        <v>4899</v>
      </c>
      <c r="I975" t="s">
        <v>2184</v>
      </c>
    </row>
    <row r="976" spans="1:9" hidden="1" x14ac:dyDescent="0.3">
      <c r="A976">
        <v>157877</v>
      </c>
      <c r="B976">
        <v>3</v>
      </c>
      <c r="C976" s="1" t="s">
        <v>4900</v>
      </c>
      <c r="D976" s="1" t="s">
        <v>4877</v>
      </c>
      <c r="E976" s="1" t="s">
        <v>4901</v>
      </c>
      <c r="F976">
        <v>80</v>
      </c>
      <c r="G976" t="s">
        <v>4902</v>
      </c>
      <c r="H976" t="s">
        <v>4903</v>
      </c>
      <c r="I976" t="s">
        <v>2184</v>
      </c>
    </row>
    <row r="977" spans="1:9" hidden="1" x14ac:dyDescent="0.3">
      <c r="A977">
        <v>157879</v>
      </c>
      <c r="B977">
        <v>3</v>
      </c>
      <c r="C977" s="1" t="s">
        <v>4904</v>
      </c>
      <c r="D977" s="1" t="s">
        <v>4905</v>
      </c>
      <c r="E977" s="1" t="s">
        <v>4906</v>
      </c>
      <c r="F977">
        <v>81</v>
      </c>
      <c r="G977" t="s">
        <v>4907</v>
      </c>
      <c r="H977" t="s">
        <v>4908</v>
      </c>
      <c r="I977" t="s">
        <v>2184</v>
      </c>
    </row>
    <row r="978" spans="1:9" hidden="1" x14ac:dyDescent="0.3">
      <c r="A978">
        <v>157887</v>
      </c>
      <c r="B978">
        <v>3</v>
      </c>
      <c r="C978" s="1" t="s">
        <v>4909</v>
      </c>
      <c r="D978" s="1" t="s">
        <v>4905</v>
      </c>
      <c r="E978" s="1" t="s">
        <v>4910</v>
      </c>
      <c r="F978">
        <v>81</v>
      </c>
      <c r="G978" t="s">
        <v>4911</v>
      </c>
      <c r="H978" t="s">
        <v>4912</v>
      </c>
      <c r="I978" t="s">
        <v>2184</v>
      </c>
    </row>
    <row r="979" spans="1:9" hidden="1" x14ac:dyDescent="0.3">
      <c r="A979">
        <v>157895</v>
      </c>
      <c r="B979">
        <v>3</v>
      </c>
      <c r="C979" s="1" t="s">
        <v>4913</v>
      </c>
      <c r="D979" s="1" t="s">
        <v>4905</v>
      </c>
      <c r="E979" s="1" t="s">
        <v>4914</v>
      </c>
      <c r="F979">
        <v>81</v>
      </c>
      <c r="G979" t="s">
        <v>4915</v>
      </c>
      <c r="H979" t="s">
        <v>4916</v>
      </c>
      <c r="I979" t="s">
        <v>2184</v>
      </c>
    </row>
    <row r="980" spans="1:9" hidden="1" x14ac:dyDescent="0.3">
      <c r="A980">
        <v>157899</v>
      </c>
      <c r="B980">
        <v>3</v>
      </c>
      <c r="C980" s="1" t="s">
        <v>4917</v>
      </c>
      <c r="D980" s="1" t="s">
        <v>4905</v>
      </c>
      <c r="E980" s="1" t="s">
        <v>4918</v>
      </c>
      <c r="F980">
        <v>81</v>
      </c>
      <c r="G980" t="s">
        <v>4919</v>
      </c>
      <c r="H980" t="s">
        <v>4920</v>
      </c>
      <c r="I980" t="s">
        <v>2184</v>
      </c>
    </row>
    <row r="981" spans="1:9" hidden="1" x14ac:dyDescent="0.3">
      <c r="A981">
        <v>157906</v>
      </c>
      <c r="B981">
        <v>3</v>
      </c>
      <c r="C981" s="1" t="s">
        <v>4921</v>
      </c>
      <c r="D981" s="1" t="s">
        <v>4905</v>
      </c>
      <c r="E981" s="1" t="s">
        <v>4922</v>
      </c>
      <c r="F981">
        <v>81</v>
      </c>
      <c r="G981" t="s">
        <v>4923</v>
      </c>
      <c r="H981" t="s">
        <v>4924</v>
      </c>
      <c r="I981" t="s">
        <v>2184</v>
      </c>
    </row>
    <row r="982" spans="1:9" hidden="1" x14ac:dyDescent="0.3">
      <c r="A982">
        <v>157910</v>
      </c>
      <c r="B982">
        <v>3</v>
      </c>
      <c r="C982" s="1" t="s">
        <v>4925</v>
      </c>
      <c r="D982" s="1" t="s">
        <v>4905</v>
      </c>
      <c r="E982" s="1" t="s">
        <v>4926</v>
      </c>
      <c r="F982">
        <v>81</v>
      </c>
      <c r="G982" t="s">
        <v>4927</v>
      </c>
      <c r="H982" t="s">
        <v>4928</v>
      </c>
      <c r="I982" t="s">
        <v>2184</v>
      </c>
    </row>
    <row r="983" spans="1:9" hidden="1" x14ac:dyDescent="0.3">
      <c r="A983">
        <v>157911</v>
      </c>
      <c r="B983">
        <v>3</v>
      </c>
      <c r="C983" s="1" t="s">
        <v>4929</v>
      </c>
      <c r="D983" s="1" t="s">
        <v>4905</v>
      </c>
      <c r="E983" s="1" t="s">
        <v>4930</v>
      </c>
      <c r="F983">
        <v>81</v>
      </c>
      <c r="G983" t="s">
        <v>4931</v>
      </c>
      <c r="H983" t="s">
        <v>4932</v>
      </c>
      <c r="I983" t="s">
        <v>2184</v>
      </c>
    </row>
    <row r="984" spans="1:9" hidden="1" x14ac:dyDescent="0.3">
      <c r="A984">
        <v>157915</v>
      </c>
      <c r="B984">
        <v>3</v>
      </c>
      <c r="C984" s="1" t="s">
        <v>4933</v>
      </c>
      <c r="D984" s="1" t="s">
        <v>4905</v>
      </c>
      <c r="E984" s="1" t="s">
        <v>4934</v>
      </c>
      <c r="F984">
        <v>81</v>
      </c>
      <c r="G984" t="s">
        <v>4935</v>
      </c>
      <c r="H984" t="s">
        <v>4936</v>
      </c>
      <c r="I984" t="s">
        <v>2184</v>
      </c>
    </row>
    <row r="985" spans="1:9" hidden="1" x14ac:dyDescent="0.3">
      <c r="A985">
        <v>157919</v>
      </c>
      <c r="B985">
        <v>3</v>
      </c>
      <c r="C985" s="1" t="s">
        <v>4937</v>
      </c>
      <c r="D985" s="1" t="s">
        <v>4905</v>
      </c>
      <c r="E985" s="1" t="s">
        <v>4938</v>
      </c>
      <c r="F985">
        <v>81</v>
      </c>
      <c r="G985" t="s">
        <v>4939</v>
      </c>
      <c r="H985" t="s">
        <v>4940</v>
      </c>
      <c r="I985" t="s">
        <v>2184</v>
      </c>
    </row>
    <row r="986" spans="1:9" hidden="1" x14ac:dyDescent="0.3">
      <c r="A986">
        <v>157923</v>
      </c>
      <c r="B986">
        <v>3</v>
      </c>
      <c r="C986" s="1" t="s">
        <v>4941</v>
      </c>
      <c r="D986" s="1" t="s">
        <v>4905</v>
      </c>
      <c r="E986" s="1" t="s">
        <v>4942</v>
      </c>
      <c r="F986">
        <v>81</v>
      </c>
      <c r="G986" t="s">
        <v>4943</v>
      </c>
      <c r="H986" t="s">
        <v>4944</v>
      </c>
      <c r="I986" t="s">
        <v>2184</v>
      </c>
    </row>
    <row r="987" spans="1:9" hidden="1" x14ac:dyDescent="0.3">
      <c r="A987">
        <v>157927</v>
      </c>
      <c r="B987">
        <v>3</v>
      </c>
      <c r="C987" s="1" t="s">
        <v>4945</v>
      </c>
      <c r="D987" s="1" t="s">
        <v>4905</v>
      </c>
      <c r="E987" s="1" t="s">
        <v>4946</v>
      </c>
      <c r="F987">
        <v>81</v>
      </c>
      <c r="G987" t="s">
        <v>4947</v>
      </c>
      <c r="H987" t="s">
        <v>4948</v>
      </c>
      <c r="I987" t="s">
        <v>2184</v>
      </c>
    </row>
    <row r="988" spans="1:9" hidden="1" x14ac:dyDescent="0.3">
      <c r="A988">
        <v>157928</v>
      </c>
      <c r="B988">
        <v>3</v>
      </c>
      <c r="C988" s="1" t="s">
        <v>4949</v>
      </c>
      <c r="D988" s="1" t="s">
        <v>4905</v>
      </c>
      <c r="E988" s="1" t="s">
        <v>4950</v>
      </c>
      <c r="F988">
        <v>81</v>
      </c>
      <c r="G988" t="s">
        <v>4951</v>
      </c>
      <c r="H988" t="s">
        <v>4952</v>
      </c>
      <c r="I988" t="s">
        <v>2184</v>
      </c>
    </row>
    <row r="989" spans="1:9" hidden="1" x14ac:dyDescent="0.3">
      <c r="A989">
        <v>157946</v>
      </c>
      <c r="B989">
        <v>3</v>
      </c>
      <c r="C989" s="1" t="s">
        <v>4953</v>
      </c>
      <c r="D989" s="1" t="s">
        <v>4905</v>
      </c>
      <c r="E989" s="1" t="s">
        <v>4954</v>
      </c>
      <c r="F989">
        <v>81</v>
      </c>
      <c r="G989" t="s">
        <v>4955</v>
      </c>
      <c r="H989" t="s">
        <v>4956</v>
      </c>
      <c r="I989" t="s">
        <v>2184</v>
      </c>
    </row>
    <row r="990" spans="1:9" hidden="1" x14ac:dyDescent="0.3">
      <c r="A990">
        <v>157948</v>
      </c>
      <c r="B990">
        <v>3</v>
      </c>
      <c r="C990" s="1" t="s">
        <v>4957</v>
      </c>
      <c r="D990" s="1" t="s">
        <v>4958</v>
      </c>
      <c r="E990" s="1" t="s">
        <v>4959</v>
      </c>
      <c r="F990">
        <v>82</v>
      </c>
      <c r="G990" t="s">
        <v>4960</v>
      </c>
      <c r="H990" t="s">
        <v>4961</v>
      </c>
      <c r="I990" t="s">
        <v>2184</v>
      </c>
    </row>
    <row r="991" spans="1:9" hidden="1" x14ac:dyDescent="0.3">
      <c r="A991">
        <v>157956</v>
      </c>
      <c r="B991">
        <v>3</v>
      </c>
      <c r="C991" s="1" t="s">
        <v>4962</v>
      </c>
      <c r="D991" s="1" t="s">
        <v>4958</v>
      </c>
      <c r="E991" s="1" t="s">
        <v>4963</v>
      </c>
      <c r="F991">
        <v>82</v>
      </c>
      <c r="G991" t="s">
        <v>4964</v>
      </c>
      <c r="H991" t="s">
        <v>4965</v>
      </c>
      <c r="I991" t="s">
        <v>2184</v>
      </c>
    </row>
    <row r="992" spans="1:9" hidden="1" x14ac:dyDescent="0.3">
      <c r="A992">
        <v>157966</v>
      </c>
      <c r="B992">
        <v>3</v>
      </c>
      <c r="C992" s="1" t="s">
        <v>4966</v>
      </c>
      <c r="D992" s="1" t="s">
        <v>4958</v>
      </c>
      <c r="E992" s="1" t="s">
        <v>4967</v>
      </c>
      <c r="F992">
        <v>82</v>
      </c>
      <c r="G992" t="s">
        <v>4968</v>
      </c>
      <c r="H992" t="s">
        <v>4969</v>
      </c>
      <c r="I992" t="s">
        <v>2184</v>
      </c>
    </row>
    <row r="993" spans="1:9" hidden="1" x14ac:dyDescent="0.3">
      <c r="A993">
        <v>157971</v>
      </c>
      <c r="B993">
        <v>3</v>
      </c>
      <c r="C993" s="1" t="s">
        <v>4970</v>
      </c>
      <c r="D993" s="1" t="s">
        <v>4958</v>
      </c>
      <c r="E993" s="1" t="s">
        <v>4971</v>
      </c>
      <c r="F993">
        <v>82</v>
      </c>
      <c r="G993" t="s">
        <v>4972</v>
      </c>
      <c r="H993" t="s">
        <v>4973</v>
      </c>
      <c r="I993" t="s">
        <v>2184</v>
      </c>
    </row>
    <row r="994" spans="1:9" hidden="1" x14ac:dyDescent="0.3">
      <c r="A994">
        <v>157976</v>
      </c>
      <c r="B994">
        <v>3</v>
      </c>
      <c r="C994" s="1" t="s">
        <v>4974</v>
      </c>
      <c r="D994" s="1" t="s">
        <v>4958</v>
      </c>
      <c r="E994" s="1" t="s">
        <v>4975</v>
      </c>
      <c r="F994">
        <v>82</v>
      </c>
      <c r="G994" t="s">
        <v>4976</v>
      </c>
      <c r="H994" t="s">
        <v>4977</v>
      </c>
      <c r="I994" t="s">
        <v>2184</v>
      </c>
    </row>
    <row r="995" spans="1:9" hidden="1" x14ac:dyDescent="0.3">
      <c r="A995">
        <v>157988</v>
      </c>
      <c r="B995">
        <v>3</v>
      </c>
      <c r="C995" s="1" t="s">
        <v>4978</v>
      </c>
      <c r="D995" s="1" t="s">
        <v>4958</v>
      </c>
      <c r="E995" s="1" t="s">
        <v>4979</v>
      </c>
      <c r="F995">
        <v>82</v>
      </c>
      <c r="G995" t="s">
        <v>4980</v>
      </c>
      <c r="H995" t="s">
        <v>4981</v>
      </c>
      <c r="I995" t="s">
        <v>2184</v>
      </c>
    </row>
    <row r="996" spans="1:9" hidden="1" x14ac:dyDescent="0.3">
      <c r="A996">
        <v>157989</v>
      </c>
      <c r="B996">
        <v>3</v>
      </c>
      <c r="C996" s="1" t="s">
        <v>4982</v>
      </c>
      <c r="D996" s="1" t="s">
        <v>4958</v>
      </c>
      <c r="E996" s="1" t="s">
        <v>4983</v>
      </c>
      <c r="F996">
        <v>82</v>
      </c>
      <c r="G996" t="s">
        <v>4984</v>
      </c>
      <c r="H996" t="s">
        <v>4985</v>
      </c>
      <c r="I996" t="s">
        <v>2184</v>
      </c>
    </row>
    <row r="997" spans="1:9" hidden="1" x14ac:dyDescent="0.3">
      <c r="A997">
        <v>158001</v>
      </c>
      <c r="B997">
        <v>3</v>
      </c>
      <c r="C997" s="1" t="s">
        <v>4986</v>
      </c>
      <c r="D997" s="1" t="s">
        <v>4958</v>
      </c>
      <c r="E997" s="1" t="s">
        <v>4987</v>
      </c>
      <c r="F997">
        <v>82</v>
      </c>
      <c r="G997" t="s">
        <v>4988</v>
      </c>
      <c r="H997" t="s">
        <v>4989</v>
      </c>
      <c r="I997" t="s">
        <v>2184</v>
      </c>
    </row>
    <row r="998" spans="1:9" hidden="1" x14ac:dyDescent="0.3">
      <c r="A998">
        <v>158007</v>
      </c>
      <c r="B998">
        <v>3</v>
      </c>
      <c r="C998" s="1" t="s">
        <v>4990</v>
      </c>
      <c r="D998" s="1" t="s">
        <v>4958</v>
      </c>
      <c r="E998" s="1" t="s">
        <v>4991</v>
      </c>
      <c r="F998">
        <v>82</v>
      </c>
      <c r="G998" t="s">
        <v>4992</v>
      </c>
      <c r="H998" t="s">
        <v>4993</v>
      </c>
      <c r="I998" t="s">
        <v>2184</v>
      </c>
    </row>
    <row r="999" spans="1:9" hidden="1" x14ac:dyDescent="0.3">
      <c r="A999">
        <v>158008</v>
      </c>
      <c r="B999">
        <v>3</v>
      </c>
      <c r="C999" s="1" t="s">
        <v>4994</v>
      </c>
      <c r="D999" s="1" t="s">
        <v>4958</v>
      </c>
      <c r="E999" s="1" t="s">
        <v>4995</v>
      </c>
      <c r="F999">
        <v>82</v>
      </c>
      <c r="G999" t="s">
        <v>4996</v>
      </c>
      <c r="H999" t="s">
        <v>4997</v>
      </c>
      <c r="I999" t="s">
        <v>2184</v>
      </c>
    </row>
    <row r="1000" spans="1:9" hidden="1" x14ac:dyDescent="0.3">
      <c r="A1000">
        <v>158009</v>
      </c>
      <c r="B1000">
        <v>3</v>
      </c>
      <c r="C1000" s="1" t="s">
        <v>4998</v>
      </c>
      <c r="D1000" s="1" t="s">
        <v>4958</v>
      </c>
      <c r="E1000" s="1" t="s">
        <v>4999</v>
      </c>
      <c r="F1000">
        <v>82</v>
      </c>
      <c r="G1000" t="s">
        <v>5000</v>
      </c>
      <c r="H1000" t="s">
        <v>5001</v>
      </c>
      <c r="I1000" t="s">
        <v>2184</v>
      </c>
    </row>
    <row r="1001" spans="1:9" hidden="1" x14ac:dyDescent="0.3">
      <c r="A1001">
        <v>158017</v>
      </c>
      <c r="B1001">
        <v>3</v>
      </c>
      <c r="C1001" s="1" t="s">
        <v>5002</v>
      </c>
      <c r="D1001" s="1" t="s">
        <v>4958</v>
      </c>
      <c r="E1001" s="1" t="s">
        <v>5003</v>
      </c>
      <c r="F1001">
        <v>82</v>
      </c>
      <c r="G1001" t="s">
        <v>5004</v>
      </c>
      <c r="H1001" t="s">
        <v>5005</v>
      </c>
      <c r="I1001" t="s">
        <v>2184</v>
      </c>
    </row>
    <row r="1002" spans="1:9" hidden="1" x14ac:dyDescent="0.3">
      <c r="A1002">
        <v>158021</v>
      </c>
      <c r="B1002">
        <v>3</v>
      </c>
      <c r="C1002" s="1" t="s">
        <v>5006</v>
      </c>
      <c r="D1002" s="1" t="s">
        <v>4958</v>
      </c>
      <c r="E1002" s="1" t="s">
        <v>5007</v>
      </c>
      <c r="F1002">
        <v>82</v>
      </c>
      <c r="G1002" t="s">
        <v>5008</v>
      </c>
      <c r="H1002" t="s">
        <v>5009</v>
      </c>
      <c r="I1002" t="s">
        <v>2184</v>
      </c>
    </row>
    <row r="1003" spans="1:9" hidden="1" x14ac:dyDescent="0.3">
      <c r="A1003">
        <v>158022</v>
      </c>
      <c r="B1003">
        <v>3</v>
      </c>
      <c r="C1003" s="1" t="s">
        <v>5010</v>
      </c>
      <c r="D1003" s="1" t="s">
        <v>4958</v>
      </c>
      <c r="E1003" s="1" t="s">
        <v>5011</v>
      </c>
      <c r="F1003">
        <v>82</v>
      </c>
      <c r="G1003" t="s">
        <v>5012</v>
      </c>
      <c r="H1003" t="s">
        <v>5013</v>
      </c>
      <c r="I1003" t="s">
        <v>2184</v>
      </c>
    </row>
    <row r="1004" spans="1:9" hidden="1" x14ac:dyDescent="0.3">
      <c r="A1004">
        <v>158026</v>
      </c>
      <c r="B1004">
        <v>3</v>
      </c>
      <c r="C1004" s="1" t="s">
        <v>5014</v>
      </c>
      <c r="D1004" s="1" t="s">
        <v>4958</v>
      </c>
      <c r="E1004" s="1" t="s">
        <v>5015</v>
      </c>
      <c r="F1004">
        <v>82</v>
      </c>
      <c r="G1004" t="s">
        <v>5016</v>
      </c>
      <c r="H1004" t="s">
        <v>5017</v>
      </c>
      <c r="I1004" t="s">
        <v>2184</v>
      </c>
    </row>
    <row r="1005" spans="1:9" hidden="1" x14ac:dyDescent="0.3">
      <c r="A1005">
        <v>158033</v>
      </c>
      <c r="B1005">
        <v>3</v>
      </c>
      <c r="C1005" s="1" t="s">
        <v>5018</v>
      </c>
      <c r="D1005" s="1" t="s">
        <v>5019</v>
      </c>
      <c r="E1005" s="1" t="s">
        <v>5020</v>
      </c>
      <c r="F1005">
        <v>83</v>
      </c>
      <c r="G1005" t="s">
        <v>5021</v>
      </c>
      <c r="H1005" t="s">
        <v>5022</v>
      </c>
      <c r="I1005" t="s">
        <v>2184</v>
      </c>
    </row>
    <row r="1006" spans="1:9" hidden="1" x14ac:dyDescent="0.3">
      <c r="A1006">
        <v>158041</v>
      </c>
      <c r="B1006">
        <v>3</v>
      </c>
      <c r="C1006" s="1" t="s">
        <v>5023</v>
      </c>
      <c r="D1006" s="1" t="s">
        <v>5019</v>
      </c>
      <c r="E1006" s="1" t="s">
        <v>5024</v>
      </c>
      <c r="F1006">
        <v>83</v>
      </c>
      <c r="G1006" t="s">
        <v>5025</v>
      </c>
      <c r="H1006" t="s">
        <v>5025</v>
      </c>
      <c r="I1006" t="s">
        <v>2184</v>
      </c>
    </row>
    <row r="1007" spans="1:9" hidden="1" x14ac:dyDescent="0.3">
      <c r="A1007">
        <v>158051</v>
      </c>
      <c r="B1007">
        <v>3</v>
      </c>
      <c r="C1007" s="1" t="s">
        <v>5026</v>
      </c>
      <c r="D1007" s="1" t="s">
        <v>5019</v>
      </c>
      <c r="E1007" s="1" t="s">
        <v>5027</v>
      </c>
      <c r="F1007">
        <v>83</v>
      </c>
      <c r="G1007" t="s">
        <v>5028</v>
      </c>
      <c r="H1007" t="s">
        <v>5028</v>
      </c>
      <c r="I1007" t="s">
        <v>2184</v>
      </c>
    </row>
    <row r="1008" spans="1:9" hidden="1" x14ac:dyDescent="0.3">
      <c r="A1008">
        <v>158052</v>
      </c>
      <c r="B1008">
        <v>3</v>
      </c>
      <c r="C1008" s="1" t="s">
        <v>5029</v>
      </c>
      <c r="D1008" s="1" t="s">
        <v>5019</v>
      </c>
      <c r="E1008" s="1" t="s">
        <v>5030</v>
      </c>
      <c r="F1008">
        <v>83</v>
      </c>
      <c r="G1008" t="s">
        <v>5031</v>
      </c>
      <c r="H1008" t="s">
        <v>5032</v>
      </c>
      <c r="I1008" t="s">
        <v>2184</v>
      </c>
    </row>
    <row r="1009" spans="1:9" hidden="1" x14ac:dyDescent="0.3">
      <c r="A1009">
        <v>158053</v>
      </c>
      <c r="B1009">
        <v>3</v>
      </c>
      <c r="C1009" s="1" t="s">
        <v>5033</v>
      </c>
      <c r="D1009" s="1" t="s">
        <v>5019</v>
      </c>
      <c r="E1009" s="1" t="s">
        <v>5034</v>
      </c>
      <c r="F1009">
        <v>83</v>
      </c>
      <c r="G1009" t="s">
        <v>5035</v>
      </c>
      <c r="H1009" t="s">
        <v>5036</v>
      </c>
      <c r="I1009" t="s">
        <v>2184</v>
      </c>
    </row>
    <row r="1010" spans="1:9" hidden="1" x14ac:dyDescent="0.3">
      <c r="A1010">
        <v>158057</v>
      </c>
      <c r="B1010">
        <v>3</v>
      </c>
      <c r="C1010" s="1" t="s">
        <v>5037</v>
      </c>
      <c r="D1010" s="1" t="s">
        <v>5019</v>
      </c>
      <c r="E1010" s="1" t="s">
        <v>5038</v>
      </c>
      <c r="F1010">
        <v>83</v>
      </c>
      <c r="G1010" t="s">
        <v>5039</v>
      </c>
      <c r="H1010" t="s">
        <v>5040</v>
      </c>
      <c r="I1010" t="s">
        <v>2184</v>
      </c>
    </row>
    <row r="1011" spans="1:9" hidden="1" x14ac:dyDescent="0.3">
      <c r="A1011">
        <v>158063</v>
      </c>
      <c r="B1011">
        <v>3</v>
      </c>
      <c r="C1011" s="1" t="s">
        <v>5041</v>
      </c>
      <c r="D1011" s="1" t="s">
        <v>5019</v>
      </c>
      <c r="E1011" s="1" t="s">
        <v>5042</v>
      </c>
      <c r="F1011">
        <v>83</v>
      </c>
      <c r="G1011" t="s">
        <v>5043</v>
      </c>
      <c r="H1011" t="s">
        <v>5043</v>
      </c>
      <c r="I1011" t="s">
        <v>2184</v>
      </c>
    </row>
    <row r="1012" spans="1:9" hidden="1" x14ac:dyDescent="0.3">
      <c r="A1012">
        <v>158066</v>
      </c>
      <c r="B1012">
        <v>3</v>
      </c>
      <c r="C1012" s="1" t="s">
        <v>5044</v>
      </c>
      <c r="D1012" s="1" t="s">
        <v>5019</v>
      </c>
      <c r="E1012" s="1" t="s">
        <v>5045</v>
      </c>
      <c r="F1012">
        <v>83</v>
      </c>
      <c r="G1012" t="s">
        <v>5046</v>
      </c>
      <c r="H1012" t="s">
        <v>5046</v>
      </c>
      <c r="I1012" t="s">
        <v>2184</v>
      </c>
    </row>
    <row r="1013" spans="1:9" hidden="1" x14ac:dyDescent="0.3">
      <c r="A1013">
        <v>158070</v>
      </c>
      <c r="B1013">
        <v>3</v>
      </c>
      <c r="C1013" s="1" t="s">
        <v>5047</v>
      </c>
      <c r="D1013" s="1" t="s">
        <v>5019</v>
      </c>
      <c r="E1013" s="1" t="s">
        <v>5048</v>
      </c>
      <c r="F1013">
        <v>83</v>
      </c>
      <c r="G1013" t="s">
        <v>5049</v>
      </c>
      <c r="H1013" t="s">
        <v>5050</v>
      </c>
      <c r="I1013" t="s">
        <v>2184</v>
      </c>
    </row>
    <row r="1014" spans="1:9" hidden="1" x14ac:dyDescent="0.3">
      <c r="A1014">
        <v>158073</v>
      </c>
      <c r="B1014">
        <v>3</v>
      </c>
      <c r="C1014" s="1" t="s">
        <v>5051</v>
      </c>
      <c r="D1014" s="1" t="s">
        <v>5019</v>
      </c>
      <c r="E1014" s="1" t="s">
        <v>5052</v>
      </c>
      <c r="F1014">
        <v>83</v>
      </c>
      <c r="G1014" t="s">
        <v>5053</v>
      </c>
      <c r="H1014" t="s">
        <v>5054</v>
      </c>
      <c r="I1014" t="s">
        <v>2184</v>
      </c>
    </row>
    <row r="1015" spans="1:9" hidden="1" x14ac:dyDescent="0.3">
      <c r="A1015">
        <v>158074</v>
      </c>
      <c r="B1015">
        <v>3</v>
      </c>
      <c r="C1015" s="1" t="s">
        <v>5055</v>
      </c>
      <c r="D1015" s="1" t="s">
        <v>5019</v>
      </c>
      <c r="E1015" s="1" t="s">
        <v>5056</v>
      </c>
      <c r="F1015">
        <v>83</v>
      </c>
      <c r="G1015" t="s">
        <v>5057</v>
      </c>
      <c r="H1015" t="s">
        <v>5057</v>
      </c>
      <c r="I1015" t="s">
        <v>2184</v>
      </c>
    </row>
    <row r="1016" spans="1:9" hidden="1" x14ac:dyDescent="0.3">
      <c r="A1016">
        <v>158081</v>
      </c>
      <c r="B1016">
        <v>3</v>
      </c>
      <c r="C1016" s="1" t="s">
        <v>5058</v>
      </c>
      <c r="D1016" s="1" t="s">
        <v>5059</v>
      </c>
      <c r="E1016" s="1" t="s">
        <v>5060</v>
      </c>
      <c r="F1016">
        <v>84</v>
      </c>
      <c r="G1016" t="s">
        <v>5061</v>
      </c>
      <c r="H1016" t="s">
        <v>5062</v>
      </c>
      <c r="I1016" t="s">
        <v>2184</v>
      </c>
    </row>
    <row r="1017" spans="1:9" hidden="1" x14ac:dyDescent="0.3">
      <c r="A1017">
        <v>158086</v>
      </c>
      <c r="B1017">
        <v>3</v>
      </c>
      <c r="C1017" s="1" t="s">
        <v>5063</v>
      </c>
      <c r="D1017" s="1" t="s">
        <v>5059</v>
      </c>
      <c r="E1017" s="1" t="s">
        <v>5064</v>
      </c>
      <c r="F1017">
        <v>84</v>
      </c>
      <c r="G1017" t="s">
        <v>5065</v>
      </c>
      <c r="H1017" t="s">
        <v>5066</v>
      </c>
      <c r="I1017" t="s">
        <v>2184</v>
      </c>
    </row>
    <row r="1018" spans="1:9" hidden="1" x14ac:dyDescent="0.3">
      <c r="A1018">
        <v>158093</v>
      </c>
      <c r="B1018">
        <v>3</v>
      </c>
      <c r="C1018" s="1" t="s">
        <v>5067</v>
      </c>
      <c r="D1018" s="1" t="s">
        <v>5059</v>
      </c>
      <c r="E1018" s="1" t="s">
        <v>5068</v>
      </c>
      <c r="F1018">
        <v>84</v>
      </c>
      <c r="G1018" t="s">
        <v>5069</v>
      </c>
      <c r="H1018" t="s">
        <v>5070</v>
      </c>
      <c r="I1018" t="s">
        <v>2184</v>
      </c>
    </row>
    <row r="1019" spans="1:9" hidden="1" x14ac:dyDescent="0.3">
      <c r="A1019">
        <v>158096</v>
      </c>
      <c r="B1019">
        <v>3</v>
      </c>
      <c r="C1019" s="1" t="s">
        <v>5071</v>
      </c>
      <c r="D1019" s="1" t="s">
        <v>5059</v>
      </c>
      <c r="E1019" s="1" t="s">
        <v>5072</v>
      </c>
      <c r="F1019">
        <v>84</v>
      </c>
      <c r="G1019" t="s">
        <v>5073</v>
      </c>
      <c r="H1019" t="s">
        <v>5074</v>
      </c>
      <c r="I1019" t="s">
        <v>2184</v>
      </c>
    </row>
    <row r="1020" spans="1:9" hidden="1" x14ac:dyDescent="0.3">
      <c r="A1020">
        <v>158100</v>
      </c>
      <c r="B1020">
        <v>3</v>
      </c>
      <c r="C1020" s="1" t="s">
        <v>5075</v>
      </c>
      <c r="D1020" s="1" t="s">
        <v>5059</v>
      </c>
      <c r="E1020" s="1" t="s">
        <v>5076</v>
      </c>
      <c r="F1020">
        <v>84</v>
      </c>
      <c r="G1020" t="s">
        <v>5077</v>
      </c>
      <c r="H1020" t="s">
        <v>5078</v>
      </c>
      <c r="I1020" t="s">
        <v>2184</v>
      </c>
    </row>
    <row r="1021" spans="1:9" hidden="1" x14ac:dyDescent="0.3">
      <c r="A1021">
        <v>158103</v>
      </c>
      <c r="B1021">
        <v>3</v>
      </c>
      <c r="C1021" s="1" t="s">
        <v>5079</v>
      </c>
      <c r="D1021" s="1" t="s">
        <v>5059</v>
      </c>
      <c r="E1021" s="1" t="s">
        <v>5080</v>
      </c>
      <c r="F1021">
        <v>84</v>
      </c>
      <c r="G1021" t="s">
        <v>5081</v>
      </c>
      <c r="H1021" t="s">
        <v>5082</v>
      </c>
      <c r="I1021" t="s">
        <v>2184</v>
      </c>
    </row>
    <row r="1022" spans="1:9" hidden="1" x14ac:dyDescent="0.3">
      <c r="A1022">
        <v>158109</v>
      </c>
      <c r="B1022">
        <v>3</v>
      </c>
      <c r="C1022" s="1" t="s">
        <v>5083</v>
      </c>
      <c r="D1022" s="1" t="s">
        <v>5059</v>
      </c>
      <c r="E1022" s="1" t="s">
        <v>5084</v>
      </c>
      <c r="F1022">
        <v>84</v>
      </c>
      <c r="G1022" t="s">
        <v>5085</v>
      </c>
      <c r="H1022" t="s">
        <v>5086</v>
      </c>
      <c r="I1022" t="s">
        <v>2184</v>
      </c>
    </row>
    <row r="1023" spans="1:9" hidden="1" x14ac:dyDescent="0.3">
      <c r="A1023">
        <v>158120</v>
      </c>
      <c r="B1023">
        <v>3</v>
      </c>
      <c r="C1023" s="1" t="s">
        <v>5087</v>
      </c>
      <c r="D1023" s="1" t="s">
        <v>5059</v>
      </c>
      <c r="E1023" s="1" t="s">
        <v>5088</v>
      </c>
      <c r="F1023">
        <v>84</v>
      </c>
      <c r="G1023" t="s">
        <v>5089</v>
      </c>
      <c r="H1023" t="s">
        <v>5090</v>
      </c>
      <c r="I1023" t="s">
        <v>2184</v>
      </c>
    </row>
    <row r="1024" spans="1:9" hidden="1" x14ac:dyDescent="0.3">
      <c r="A1024">
        <v>158124</v>
      </c>
      <c r="B1024">
        <v>3</v>
      </c>
      <c r="C1024" s="1" t="s">
        <v>5091</v>
      </c>
      <c r="D1024" s="1" t="s">
        <v>5059</v>
      </c>
      <c r="E1024" s="1" t="s">
        <v>5092</v>
      </c>
      <c r="F1024">
        <v>84</v>
      </c>
      <c r="G1024" t="s">
        <v>5093</v>
      </c>
      <c r="H1024" t="s">
        <v>5094</v>
      </c>
      <c r="I1024" t="s">
        <v>2184</v>
      </c>
    </row>
    <row r="1025" spans="1:9" hidden="1" x14ac:dyDescent="0.3">
      <c r="A1025">
        <v>158129</v>
      </c>
      <c r="B1025">
        <v>3</v>
      </c>
      <c r="C1025" s="1" t="s">
        <v>5095</v>
      </c>
      <c r="D1025" s="1" t="s">
        <v>5059</v>
      </c>
      <c r="E1025" s="1" t="s">
        <v>5096</v>
      </c>
      <c r="F1025">
        <v>84</v>
      </c>
      <c r="G1025" t="s">
        <v>5097</v>
      </c>
      <c r="H1025" t="s">
        <v>5098</v>
      </c>
      <c r="I1025" t="s">
        <v>2184</v>
      </c>
    </row>
    <row r="1026" spans="1:9" hidden="1" x14ac:dyDescent="0.3">
      <c r="A1026">
        <v>158135</v>
      </c>
      <c r="B1026">
        <v>3</v>
      </c>
      <c r="C1026" s="1" t="s">
        <v>5099</v>
      </c>
      <c r="D1026" s="1" t="s">
        <v>5059</v>
      </c>
      <c r="E1026" s="1" t="s">
        <v>5100</v>
      </c>
      <c r="F1026">
        <v>84</v>
      </c>
      <c r="G1026" t="s">
        <v>5101</v>
      </c>
      <c r="H1026" t="s">
        <v>5101</v>
      </c>
      <c r="I1026" t="s">
        <v>2184</v>
      </c>
    </row>
    <row r="1027" spans="1:9" hidden="1" x14ac:dyDescent="0.3">
      <c r="A1027">
        <v>158148</v>
      </c>
      <c r="B1027">
        <v>3</v>
      </c>
      <c r="C1027" s="1" t="s">
        <v>5102</v>
      </c>
      <c r="D1027" s="1" t="s">
        <v>5059</v>
      </c>
      <c r="E1027" s="1" t="s">
        <v>5103</v>
      </c>
      <c r="F1027">
        <v>84</v>
      </c>
      <c r="G1027" t="s">
        <v>5104</v>
      </c>
      <c r="H1027" t="s">
        <v>5105</v>
      </c>
      <c r="I1027" t="s">
        <v>2184</v>
      </c>
    </row>
    <row r="1028" spans="1:9" hidden="1" x14ac:dyDescent="0.3">
      <c r="A1028">
        <v>158158</v>
      </c>
      <c r="B1028">
        <v>3</v>
      </c>
      <c r="C1028" s="1" t="s">
        <v>5106</v>
      </c>
      <c r="D1028" s="1" t="s">
        <v>5059</v>
      </c>
      <c r="E1028" s="1" t="s">
        <v>5107</v>
      </c>
      <c r="F1028">
        <v>84</v>
      </c>
      <c r="G1028" t="s">
        <v>5108</v>
      </c>
      <c r="H1028" t="s">
        <v>5109</v>
      </c>
      <c r="I1028" t="s">
        <v>2184</v>
      </c>
    </row>
    <row r="1029" spans="1:9" hidden="1" x14ac:dyDescent="0.3">
      <c r="A1029">
        <v>158174</v>
      </c>
      <c r="B1029">
        <v>3</v>
      </c>
      <c r="C1029" s="1" t="s">
        <v>5110</v>
      </c>
      <c r="D1029" s="1" t="s">
        <v>5059</v>
      </c>
      <c r="E1029" s="1" t="s">
        <v>5111</v>
      </c>
      <c r="F1029">
        <v>84</v>
      </c>
      <c r="G1029" t="s">
        <v>5112</v>
      </c>
      <c r="H1029" t="s">
        <v>5113</v>
      </c>
      <c r="I1029" t="s">
        <v>2184</v>
      </c>
    </row>
    <row r="1030" spans="1:9" hidden="1" x14ac:dyDescent="0.3">
      <c r="A1030">
        <v>158185</v>
      </c>
      <c r="B1030">
        <v>3</v>
      </c>
      <c r="C1030" s="1" t="s">
        <v>5114</v>
      </c>
      <c r="D1030" s="1" t="s">
        <v>5059</v>
      </c>
      <c r="E1030" s="1" t="s">
        <v>5115</v>
      </c>
      <c r="F1030">
        <v>84</v>
      </c>
      <c r="G1030" t="s">
        <v>5116</v>
      </c>
      <c r="H1030" t="s">
        <v>5117</v>
      </c>
      <c r="I1030" t="s">
        <v>2184</v>
      </c>
    </row>
    <row r="1031" spans="1:9" hidden="1" x14ac:dyDescent="0.3">
      <c r="A1031">
        <v>158193</v>
      </c>
      <c r="B1031">
        <v>3</v>
      </c>
      <c r="C1031" s="1" t="s">
        <v>5118</v>
      </c>
      <c r="D1031" s="1" t="s">
        <v>5059</v>
      </c>
      <c r="E1031" s="1" t="s">
        <v>5119</v>
      </c>
      <c r="F1031">
        <v>84</v>
      </c>
      <c r="G1031" t="s">
        <v>5120</v>
      </c>
      <c r="H1031" t="s">
        <v>5121</v>
      </c>
      <c r="I1031" t="s">
        <v>2184</v>
      </c>
    </row>
    <row r="1032" spans="1:9" hidden="1" x14ac:dyDescent="0.3">
      <c r="A1032">
        <v>158198</v>
      </c>
      <c r="B1032">
        <v>3</v>
      </c>
      <c r="C1032" s="1" t="s">
        <v>5122</v>
      </c>
      <c r="D1032" s="1" t="s">
        <v>5059</v>
      </c>
      <c r="E1032" s="1" t="s">
        <v>5123</v>
      </c>
      <c r="F1032">
        <v>84</v>
      </c>
      <c r="G1032" t="s">
        <v>5124</v>
      </c>
      <c r="H1032" t="s">
        <v>5125</v>
      </c>
      <c r="I1032" t="s">
        <v>2184</v>
      </c>
    </row>
    <row r="1033" spans="1:9" hidden="1" x14ac:dyDescent="0.3">
      <c r="A1033">
        <v>158203</v>
      </c>
      <c r="B1033">
        <v>3</v>
      </c>
      <c r="C1033" s="1" t="s">
        <v>5126</v>
      </c>
      <c r="D1033" s="1" t="s">
        <v>5059</v>
      </c>
      <c r="E1033" s="1" t="s">
        <v>5127</v>
      </c>
      <c r="F1033">
        <v>84</v>
      </c>
      <c r="G1033" t="s">
        <v>5128</v>
      </c>
      <c r="H1033" t="s">
        <v>5129</v>
      </c>
      <c r="I1033" t="s">
        <v>2184</v>
      </c>
    </row>
    <row r="1034" spans="1:9" hidden="1" x14ac:dyDescent="0.3">
      <c r="A1034">
        <v>158218</v>
      </c>
      <c r="B1034">
        <v>3</v>
      </c>
      <c r="C1034" s="1" t="s">
        <v>5130</v>
      </c>
      <c r="D1034" s="1" t="s">
        <v>5059</v>
      </c>
      <c r="E1034" s="1" t="s">
        <v>5131</v>
      </c>
      <c r="F1034">
        <v>84</v>
      </c>
      <c r="G1034" t="s">
        <v>5132</v>
      </c>
      <c r="H1034" t="s">
        <v>5133</v>
      </c>
      <c r="I1034" t="s">
        <v>2184</v>
      </c>
    </row>
    <row r="1035" spans="1:9" hidden="1" x14ac:dyDescent="0.3">
      <c r="A1035">
        <v>158234</v>
      </c>
      <c r="B1035">
        <v>3</v>
      </c>
      <c r="C1035" s="1" t="s">
        <v>5134</v>
      </c>
      <c r="D1035" s="1" t="s">
        <v>5059</v>
      </c>
      <c r="E1035" s="1" t="s">
        <v>5135</v>
      </c>
      <c r="F1035">
        <v>84</v>
      </c>
      <c r="G1035" t="s">
        <v>5136</v>
      </c>
      <c r="H1035" t="s">
        <v>5137</v>
      </c>
      <c r="I1035" t="s">
        <v>2184</v>
      </c>
    </row>
    <row r="1036" spans="1:9" hidden="1" x14ac:dyDescent="0.3">
      <c r="A1036">
        <v>158239</v>
      </c>
      <c r="B1036">
        <v>3</v>
      </c>
      <c r="C1036" s="1" t="s">
        <v>5138</v>
      </c>
      <c r="D1036" s="1" t="s">
        <v>5059</v>
      </c>
      <c r="E1036" s="1" t="s">
        <v>5139</v>
      </c>
      <c r="F1036">
        <v>84</v>
      </c>
      <c r="G1036" t="s">
        <v>5140</v>
      </c>
      <c r="H1036" t="s">
        <v>5141</v>
      </c>
      <c r="I1036" t="s">
        <v>2184</v>
      </c>
    </row>
    <row r="1037" spans="1:9" hidden="1" x14ac:dyDescent="0.3">
      <c r="A1037">
        <v>158255</v>
      </c>
      <c r="B1037">
        <v>3</v>
      </c>
      <c r="C1037" s="1" t="s">
        <v>5142</v>
      </c>
      <c r="D1037" s="1" t="s">
        <v>5059</v>
      </c>
      <c r="E1037" s="1" t="s">
        <v>5143</v>
      </c>
      <c r="F1037">
        <v>84</v>
      </c>
      <c r="G1037" t="s">
        <v>5144</v>
      </c>
      <c r="H1037" t="s">
        <v>5145</v>
      </c>
      <c r="I1037" t="s">
        <v>2184</v>
      </c>
    </row>
    <row r="1038" spans="1:9" hidden="1" x14ac:dyDescent="0.3">
      <c r="A1038">
        <v>158263</v>
      </c>
      <c r="B1038">
        <v>3</v>
      </c>
      <c r="C1038" s="1" t="s">
        <v>5146</v>
      </c>
      <c r="D1038" s="1" t="s">
        <v>5059</v>
      </c>
      <c r="E1038" s="1" t="s">
        <v>5147</v>
      </c>
      <c r="F1038">
        <v>84</v>
      </c>
      <c r="G1038" t="s">
        <v>5148</v>
      </c>
      <c r="H1038" t="s">
        <v>5149</v>
      </c>
      <c r="I1038" t="s">
        <v>2184</v>
      </c>
    </row>
    <row r="1039" spans="1:9" hidden="1" x14ac:dyDescent="0.3">
      <c r="A1039">
        <v>158272</v>
      </c>
      <c r="B1039">
        <v>3</v>
      </c>
      <c r="C1039" s="1" t="s">
        <v>5150</v>
      </c>
      <c r="D1039" s="1" t="s">
        <v>5059</v>
      </c>
      <c r="E1039" s="1" t="s">
        <v>5151</v>
      </c>
      <c r="F1039">
        <v>84</v>
      </c>
      <c r="G1039" t="s">
        <v>5152</v>
      </c>
      <c r="H1039" t="s">
        <v>5153</v>
      </c>
      <c r="I1039" t="s">
        <v>2184</v>
      </c>
    </row>
    <row r="1040" spans="1:9" hidden="1" x14ac:dyDescent="0.3">
      <c r="A1040">
        <v>158280</v>
      </c>
      <c r="B1040">
        <v>3</v>
      </c>
      <c r="C1040" s="1" t="s">
        <v>5154</v>
      </c>
      <c r="D1040" s="1" t="s">
        <v>5059</v>
      </c>
      <c r="E1040" s="1" t="s">
        <v>5155</v>
      </c>
      <c r="F1040">
        <v>84</v>
      </c>
      <c r="G1040" t="s">
        <v>5156</v>
      </c>
      <c r="H1040" t="s">
        <v>5157</v>
      </c>
      <c r="I1040" t="s">
        <v>2184</v>
      </c>
    </row>
    <row r="1041" spans="1:9" hidden="1" x14ac:dyDescent="0.3">
      <c r="A1041">
        <v>158292</v>
      </c>
      <c r="B1041">
        <v>3</v>
      </c>
      <c r="C1041" s="1" t="s">
        <v>5158</v>
      </c>
      <c r="D1041" s="1" t="s">
        <v>5059</v>
      </c>
      <c r="E1041" s="1" t="s">
        <v>5159</v>
      </c>
      <c r="F1041">
        <v>84</v>
      </c>
      <c r="G1041" t="s">
        <v>5160</v>
      </c>
      <c r="H1041" t="s">
        <v>5161</v>
      </c>
      <c r="I1041" t="s">
        <v>2184</v>
      </c>
    </row>
    <row r="1042" spans="1:9" hidden="1" x14ac:dyDescent="0.3">
      <c r="A1042">
        <v>158305</v>
      </c>
      <c r="B1042">
        <v>3</v>
      </c>
      <c r="C1042" s="1" t="s">
        <v>5162</v>
      </c>
      <c r="D1042" s="1" t="s">
        <v>5059</v>
      </c>
      <c r="E1042" s="1" t="s">
        <v>5163</v>
      </c>
      <c r="F1042">
        <v>84</v>
      </c>
      <c r="G1042" t="s">
        <v>5164</v>
      </c>
      <c r="H1042" t="s">
        <v>5165</v>
      </c>
      <c r="I1042" t="s">
        <v>2184</v>
      </c>
    </row>
    <row r="1043" spans="1:9" hidden="1" x14ac:dyDescent="0.3">
      <c r="A1043">
        <v>158309</v>
      </c>
      <c r="B1043">
        <v>3</v>
      </c>
      <c r="C1043" s="1" t="s">
        <v>5166</v>
      </c>
      <c r="D1043" s="1" t="s">
        <v>5059</v>
      </c>
      <c r="E1043" s="1" t="s">
        <v>5167</v>
      </c>
      <c r="F1043">
        <v>84</v>
      </c>
      <c r="G1043" t="s">
        <v>5168</v>
      </c>
      <c r="H1043" t="s">
        <v>5169</v>
      </c>
      <c r="I1043" t="s">
        <v>2184</v>
      </c>
    </row>
    <row r="1044" spans="1:9" hidden="1" x14ac:dyDescent="0.3">
      <c r="A1044">
        <v>158321</v>
      </c>
      <c r="B1044">
        <v>3</v>
      </c>
      <c r="C1044" s="1" t="s">
        <v>5170</v>
      </c>
      <c r="D1044" s="1" t="s">
        <v>5059</v>
      </c>
      <c r="E1044" s="1" t="s">
        <v>5171</v>
      </c>
      <c r="F1044">
        <v>84</v>
      </c>
      <c r="G1044" t="s">
        <v>5172</v>
      </c>
      <c r="H1044" t="s">
        <v>5172</v>
      </c>
      <c r="I1044" t="s">
        <v>2184</v>
      </c>
    </row>
    <row r="1045" spans="1:9" hidden="1" x14ac:dyDescent="0.3">
      <c r="A1045">
        <v>158332</v>
      </c>
      <c r="B1045">
        <v>3</v>
      </c>
      <c r="C1045" s="1" t="s">
        <v>5173</v>
      </c>
      <c r="D1045" s="1" t="s">
        <v>5059</v>
      </c>
      <c r="E1045" s="1" t="s">
        <v>5174</v>
      </c>
      <c r="F1045">
        <v>84</v>
      </c>
      <c r="G1045" t="s">
        <v>5175</v>
      </c>
      <c r="H1045" t="s">
        <v>5176</v>
      </c>
      <c r="I1045" t="s">
        <v>2184</v>
      </c>
    </row>
    <row r="1046" spans="1:9" hidden="1" x14ac:dyDescent="0.3">
      <c r="A1046">
        <v>158345</v>
      </c>
      <c r="B1046">
        <v>3</v>
      </c>
      <c r="C1046" s="1" t="s">
        <v>5177</v>
      </c>
      <c r="D1046" s="1" t="s">
        <v>5059</v>
      </c>
      <c r="E1046" s="1" t="s">
        <v>5178</v>
      </c>
      <c r="F1046">
        <v>84</v>
      </c>
      <c r="G1046" t="s">
        <v>5179</v>
      </c>
      <c r="H1046" t="s">
        <v>5180</v>
      </c>
      <c r="I1046" t="s">
        <v>2184</v>
      </c>
    </row>
    <row r="1047" spans="1:9" hidden="1" x14ac:dyDescent="0.3">
      <c r="A1047">
        <v>158356</v>
      </c>
      <c r="B1047">
        <v>3</v>
      </c>
      <c r="C1047" s="1" t="s">
        <v>5181</v>
      </c>
      <c r="D1047" s="1" t="s">
        <v>5059</v>
      </c>
      <c r="E1047" s="1" t="s">
        <v>5182</v>
      </c>
      <c r="F1047">
        <v>84</v>
      </c>
      <c r="G1047" t="s">
        <v>5183</v>
      </c>
      <c r="H1047" t="s">
        <v>5184</v>
      </c>
      <c r="I1047" t="s">
        <v>2184</v>
      </c>
    </row>
    <row r="1048" spans="1:9" hidden="1" x14ac:dyDescent="0.3">
      <c r="A1048">
        <v>158365</v>
      </c>
      <c r="B1048">
        <v>3</v>
      </c>
      <c r="C1048" s="1" t="s">
        <v>5185</v>
      </c>
      <c r="D1048" s="1" t="s">
        <v>5059</v>
      </c>
      <c r="E1048" s="1" t="s">
        <v>5186</v>
      </c>
      <c r="F1048">
        <v>84</v>
      </c>
      <c r="G1048" t="s">
        <v>5187</v>
      </c>
      <c r="H1048" t="s">
        <v>5188</v>
      </c>
      <c r="I1048" t="s">
        <v>2184</v>
      </c>
    </row>
    <row r="1049" spans="1:9" hidden="1" x14ac:dyDescent="0.3">
      <c r="A1049">
        <v>158379</v>
      </c>
      <c r="B1049">
        <v>3</v>
      </c>
      <c r="C1049" s="1" t="s">
        <v>5189</v>
      </c>
      <c r="D1049" s="1" t="s">
        <v>5059</v>
      </c>
      <c r="E1049" s="1" t="s">
        <v>5190</v>
      </c>
      <c r="F1049">
        <v>84</v>
      </c>
      <c r="G1049" t="s">
        <v>5191</v>
      </c>
      <c r="H1049" t="s">
        <v>5192</v>
      </c>
      <c r="I1049" t="s">
        <v>2184</v>
      </c>
    </row>
    <row r="1050" spans="1:9" hidden="1" x14ac:dyDescent="0.3">
      <c r="A1050">
        <v>158383</v>
      </c>
      <c r="B1050">
        <v>3</v>
      </c>
      <c r="C1050" s="1" t="s">
        <v>5193</v>
      </c>
      <c r="D1050" s="1" t="s">
        <v>5059</v>
      </c>
      <c r="E1050" s="1" t="s">
        <v>5194</v>
      </c>
      <c r="F1050">
        <v>84</v>
      </c>
      <c r="G1050" t="s">
        <v>5195</v>
      </c>
      <c r="H1050" t="s">
        <v>5196</v>
      </c>
      <c r="I1050" t="s">
        <v>2184</v>
      </c>
    </row>
    <row r="1051" spans="1:9" hidden="1" x14ac:dyDescent="0.3">
      <c r="A1051">
        <v>158386</v>
      </c>
      <c r="B1051">
        <v>3</v>
      </c>
      <c r="C1051" s="1" t="s">
        <v>5197</v>
      </c>
      <c r="D1051" s="1" t="s">
        <v>5059</v>
      </c>
      <c r="E1051" s="1" t="s">
        <v>5198</v>
      </c>
      <c r="F1051">
        <v>84</v>
      </c>
      <c r="G1051" t="s">
        <v>5199</v>
      </c>
      <c r="H1051" t="s">
        <v>5200</v>
      </c>
      <c r="I1051" t="s">
        <v>2184</v>
      </c>
    </row>
    <row r="1052" spans="1:9" hidden="1" x14ac:dyDescent="0.3">
      <c r="A1052">
        <v>158395</v>
      </c>
      <c r="B1052">
        <v>3</v>
      </c>
      <c r="C1052" s="1" t="s">
        <v>5201</v>
      </c>
      <c r="D1052" s="1" t="s">
        <v>5059</v>
      </c>
      <c r="E1052" s="1" t="s">
        <v>5202</v>
      </c>
      <c r="F1052">
        <v>84</v>
      </c>
      <c r="G1052" t="s">
        <v>5203</v>
      </c>
      <c r="H1052" t="s">
        <v>5204</v>
      </c>
      <c r="I1052" t="s">
        <v>2184</v>
      </c>
    </row>
    <row r="1053" spans="1:9" hidden="1" x14ac:dyDescent="0.3">
      <c r="A1053">
        <v>158399</v>
      </c>
      <c r="B1053">
        <v>3</v>
      </c>
      <c r="C1053" s="1" t="s">
        <v>5205</v>
      </c>
      <c r="D1053" s="1" t="s">
        <v>5059</v>
      </c>
      <c r="E1053" s="1" t="s">
        <v>5206</v>
      </c>
      <c r="F1053">
        <v>84</v>
      </c>
      <c r="G1053" t="s">
        <v>5207</v>
      </c>
      <c r="H1053" t="s">
        <v>5208</v>
      </c>
      <c r="I1053" t="s">
        <v>2184</v>
      </c>
    </row>
    <row r="1054" spans="1:9" hidden="1" x14ac:dyDescent="0.3">
      <c r="A1054">
        <v>158408</v>
      </c>
      <c r="B1054">
        <v>3</v>
      </c>
      <c r="C1054" s="1" t="s">
        <v>5209</v>
      </c>
      <c r="D1054" s="1" t="s">
        <v>5059</v>
      </c>
      <c r="E1054" s="1" t="s">
        <v>5210</v>
      </c>
      <c r="F1054">
        <v>84</v>
      </c>
      <c r="G1054" t="s">
        <v>5211</v>
      </c>
      <c r="H1054" t="s">
        <v>5212</v>
      </c>
      <c r="I1054" t="s">
        <v>2184</v>
      </c>
    </row>
    <row r="1055" spans="1:9" hidden="1" x14ac:dyDescent="0.3">
      <c r="A1055">
        <v>158415</v>
      </c>
      <c r="B1055">
        <v>3</v>
      </c>
      <c r="C1055" s="1" t="s">
        <v>5213</v>
      </c>
      <c r="D1055" s="1" t="s">
        <v>5059</v>
      </c>
      <c r="E1055" s="1" t="s">
        <v>5214</v>
      </c>
      <c r="F1055">
        <v>84</v>
      </c>
      <c r="G1055" t="s">
        <v>5215</v>
      </c>
      <c r="H1055" t="s">
        <v>5216</v>
      </c>
      <c r="I1055" t="s">
        <v>2184</v>
      </c>
    </row>
    <row r="1056" spans="1:9" hidden="1" x14ac:dyDescent="0.3">
      <c r="A1056">
        <v>158418</v>
      </c>
      <c r="B1056">
        <v>3</v>
      </c>
      <c r="C1056" s="1" t="s">
        <v>5217</v>
      </c>
      <c r="D1056" s="1" t="s">
        <v>5059</v>
      </c>
      <c r="E1056" s="1" t="s">
        <v>5218</v>
      </c>
      <c r="F1056">
        <v>84</v>
      </c>
      <c r="G1056" t="s">
        <v>5219</v>
      </c>
      <c r="H1056" t="s">
        <v>5220</v>
      </c>
      <c r="I1056" t="s">
        <v>2184</v>
      </c>
    </row>
    <row r="1057" spans="1:9" hidden="1" x14ac:dyDescent="0.3">
      <c r="A1057">
        <v>158425</v>
      </c>
      <c r="B1057">
        <v>3</v>
      </c>
      <c r="C1057" s="1" t="s">
        <v>5221</v>
      </c>
      <c r="D1057" s="1" t="s">
        <v>5059</v>
      </c>
      <c r="E1057" s="1" t="s">
        <v>5222</v>
      </c>
      <c r="F1057">
        <v>84</v>
      </c>
      <c r="G1057" t="s">
        <v>5223</v>
      </c>
      <c r="H1057" t="s">
        <v>5224</v>
      </c>
      <c r="I1057" t="s">
        <v>2184</v>
      </c>
    </row>
    <row r="1058" spans="1:9" hidden="1" x14ac:dyDescent="0.3">
      <c r="A1058">
        <v>158431</v>
      </c>
      <c r="B1058">
        <v>3</v>
      </c>
      <c r="C1058" s="1" t="s">
        <v>5225</v>
      </c>
      <c r="D1058" s="1" t="s">
        <v>5059</v>
      </c>
      <c r="E1058" s="1" t="s">
        <v>5226</v>
      </c>
      <c r="F1058">
        <v>84</v>
      </c>
      <c r="G1058" t="s">
        <v>5227</v>
      </c>
      <c r="H1058" t="s">
        <v>5228</v>
      </c>
      <c r="I1058" t="s">
        <v>2184</v>
      </c>
    </row>
    <row r="1059" spans="1:9" hidden="1" x14ac:dyDescent="0.3">
      <c r="A1059">
        <v>158446</v>
      </c>
      <c r="B1059">
        <v>3</v>
      </c>
      <c r="C1059" s="1" t="s">
        <v>5229</v>
      </c>
      <c r="D1059" s="1" t="s">
        <v>5059</v>
      </c>
      <c r="E1059" s="1" t="s">
        <v>5230</v>
      </c>
      <c r="F1059">
        <v>84</v>
      </c>
      <c r="G1059" t="s">
        <v>5231</v>
      </c>
      <c r="H1059" t="s">
        <v>5231</v>
      </c>
      <c r="I1059" t="s">
        <v>2184</v>
      </c>
    </row>
    <row r="1060" spans="1:9" hidden="1" x14ac:dyDescent="0.3">
      <c r="A1060">
        <v>158447</v>
      </c>
      <c r="B1060">
        <v>3</v>
      </c>
      <c r="C1060" s="1" t="s">
        <v>5232</v>
      </c>
      <c r="D1060" s="1" t="s">
        <v>5059</v>
      </c>
      <c r="E1060" s="1" t="s">
        <v>5233</v>
      </c>
      <c r="F1060">
        <v>84</v>
      </c>
      <c r="G1060" t="s">
        <v>5234</v>
      </c>
      <c r="H1060" t="s">
        <v>5235</v>
      </c>
      <c r="I1060" t="s">
        <v>2184</v>
      </c>
    </row>
    <row r="1061" spans="1:9" hidden="1" x14ac:dyDescent="0.3">
      <c r="A1061">
        <v>158457</v>
      </c>
      <c r="B1061">
        <v>3</v>
      </c>
      <c r="C1061" s="1" t="s">
        <v>5236</v>
      </c>
      <c r="D1061" s="1" t="s">
        <v>5059</v>
      </c>
      <c r="E1061" s="1" t="s">
        <v>5237</v>
      </c>
      <c r="F1061">
        <v>84</v>
      </c>
      <c r="G1061" t="s">
        <v>5238</v>
      </c>
      <c r="H1061" t="s">
        <v>5239</v>
      </c>
      <c r="I1061" t="s">
        <v>2184</v>
      </c>
    </row>
    <row r="1062" spans="1:9" hidden="1" x14ac:dyDescent="0.3">
      <c r="A1062">
        <v>158463</v>
      </c>
      <c r="B1062">
        <v>3</v>
      </c>
      <c r="C1062" s="1" t="s">
        <v>5240</v>
      </c>
      <c r="D1062" s="1" t="s">
        <v>5059</v>
      </c>
      <c r="E1062" s="1" t="s">
        <v>5241</v>
      </c>
      <c r="F1062">
        <v>84</v>
      </c>
      <c r="G1062" t="s">
        <v>5242</v>
      </c>
      <c r="H1062" t="s">
        <v>5243</v>
      </c>
      <c r="I1062" t="s">
        <v>2184</v>
      </c>
    </row>
    <row r="1063" spans="1:9" hidden="1" x14ac:dyDescent="0.3">
      <c r="A1063">
        <v>158469</v>
      </c>
      <c r="B1063">
        <v>3</v>
      </c>
      <c r="C1063" s="1" t="s">
        <v>5244</v>
      </c>
      <c r="D1063" s="1" t="s">
        <v>5059</v>
      </c>
      <c r="E1063" s="1" t="s">
        <v>5245</v>
      </c>
      <c r="F1063">
        <v>84</v>
      </c>
      <c r="G1063" t="s">
        <v>5246</v>
      </c>
      <c r="H1063" t="s">
        <v>5247</v>
      </c>
      <c r="I1063" t="s">
        <v>2184</v>
      </c>
    </row>
    <row r="1064" spans="1:9" hidden="1" x14ac:dyDescent="0.3">
      <c r="A1064">
        <v>158486</v>
      </c>
      <c r="B1064">
        <v>3</v>
      </c>
      <c r="C1064" s="1" t="s">
        <v>5248</v>
      </c>
      <c r="D1064" s="1" t="s">
        <v>5059</v>
      </c>
      <c r="E1064" s="1" t="s">
        <v>5249</v>
      </c>
      <c r="F1064">
        <v>84</v>
      </c>
      <c r="G1064" t="s">
        <v>5250</v>
      </c>
      <c r="H1064" t="s">
        <v>5251</v>
      </c>
      <c r="I1064" t="s">
        <v>2184</v>
      </c>
    </row>
    <row r="1065" spans="1:9" hidden="1" x14ac:dyDescent="0.3">
      <c r="A1065">
        <v>158487</v>
      </c>
      <c r="B1065">
        <v>3</v>
      </c>
      <c r="C1065" s="1" t="s">
        <v>5252</v>
      </c>
      <c r="D1065" s="1" t="s">
        <v>5059</v>
      </c>
      <c r="E1065" s="1" t="s">
        <v>5253</v>
      </c>
      <c r="F1065">
        <v>84</v>
      </c>
      <c r="G1065" t="s">
        <v>5254</v>
      </c>
      <c r="H1065" t="s">
        <v>5255</v>
      </c>
      <c r="I1065" t="s">
        <v>2184</v>
      </c>
    </row>
    <row r="1066" spans="1:9" hidden="1" x14ac:dyDescent="0.3">
      <c r="A1066">
        <v>158494</v>
      </c>
      <c r="B1066">
        <v>3</v>
      </c>
      <c r="C1066" s="1" t="s">
        <v>5256</v>
      </c>
      <c r="D1066" s="1" t="s">
        <v>5059</v>
      </c>
      <c r="E1066" s="1" t="s">
        <v>5257</v>
      </c>
      <c r="F1066">
        <v>84</v>
      </c>
      <c r="G1066" t="s">
        <v>5258</v>
      </c>
      <c r="H1066" t="s">
        <v>5259</v>
      </c>
      <c r="I1066" t="s">
        <v>2184</v>
      </c>
    </row>
    <row r="1067" spans="1:9" hidden="1" x14ac:dyDescent="0.3">
      <c r="A1067">
        <v>158504</v>
      </c>
      <c r="B1067">
        <v>3</v>
      </c>
      <c r="C1067" s="1" t="s">
        <v>5260</v>
      </c>
      <c r="D1067" s="1" t="s">
        <v>5059</v>
      </c>
      <c r="E1067" s="1" t="s">
        <v>5261</v>
      </c>
      <c r="F1067">
        <v>84</v>
      </c>
      <c r="G1067" t="s">
        <v>5262</v>
      </c>
      <c r="H1067" t="s">
        <v>5263</v>
      </c>
      <c r="I1067" t="s">
        <v>2184</v>
      </c>
    </row>
    <row r="1068" spans="1:9" hidden="1" x14ac:dyDescent="0.3">
      <c r="A1068">
        <v>158512</v>
      </c>
      <c r="B1068">
        <v>3</v>
      </c>
      <c r="C1068" s="1" t="s">
        <v>5264</v>
      </c>
      <c r="D1068" s="1" t="s">
        <v>5059</v>
      </c>
      <c r="E1068" s="1" t="s">
        <v>5265</v>
      </c>
      <c r="F1068">
        <v>84</v>
      </c>
      <c r="G1068" t="s">
        <v>5266</v>
      </c>
      <c r="H1068" t="s">
        <v>5267</v>
      </c>
      <c r="I1068" t="s">
        <v>2184</v>
      </c>
    </row>
    <row r="1069" spans="1:9" hidden="1" x14ac:dyDescent="0.3">
      <c r="A1069">
        <v>158517</v>
      </c>
      <c r="B1069">
        <v>3</v>
      </c>
      <c r="C1069" s="1" t="s">
        <v>5268</v>
      </c>
      <c r="D1069" s="1" t="s">
        <v>5059</v>
      </c>
      <c r="E1069" s="1" t="s">
        <v>5269</v>
      </c>
      <c r="F1069">
        <v>84</v>
      </c>
      <c r="G1069" t="s">
        <v>5270</v>
      </c>
      <c r="H1069" t="s">
        <v>5271</v>
      </c>
      <c r="I1069" t="s">
        <v>2184</v>
      </c>
    </row>
    <row r="1070" spans="1:9" hidden="1" x14ac:dyDescent="0.3">
      <c r="A1070">
        <v>158522</v>
      </c>
      <c r="B1070">
        <v>3</v>
      </c>
      <c r="C1070" s="1" t="s">
        <v>5272</v>
      </c>
      <c r="D1070" s="1" t="s">
        <v>5059</v>
      </c>
      <c r="E1070" s="1" t="s">
        <v>5273</v>
      </c>
      <c r="F1070">
        <v>84</v>
      </c>
      <c r="G1070" t="s">
        <v>5274</v>
      </c>
      <c r="H1070" t="s">
        <v>5275</v>
      </c>
      <c r="I1070" t="s">
        <v>2184</v>
      </c>
    </row>
    <row r="1071" spans="1:9" hidden="1" x14ac:dyDescent="0.3">
      <c r="A1071">
        <v>158529</v>
      </c>
      <c r="B1071">
        <v>3</v>
      </c>
      <c r="C1071" s="1" t="s">
        <v>5276</v>
      </c>
      <c r="D1071" s="1" t="s">
        <v>5059</v>
      </c>
      <c r="E1071" s="1" t="s">
        <v>5277</v>
      </c>
      <c r="F1071">
        <v>84</v>
      </c>
      <c r="G1071" t="s">
        <v>5278</v>
      </c>
      <c r="H1071" t="s">
        <v>5279</v>
      </c>
      <c r="I1071" t="s">
        <v>2184</v>
      </c>
    </row>
    <row r="1072" spans="1:9" hidden="1" x14ac:dyDescent="0.3">
      <c r="A1072">
        <v>158536</v>
      </c>
      <c r="B1072">
        <v>3</v>
      </c>
      <c r="C1072" s="1" t="s">
        <v>5280</v>
      </c>
      <c r="D1072" s="1" t="s">
        <v>5059</v>
      </c>
      <c r="E1072" s="1" t="s">
        <v>5281</v>
      </c>
      <c r="F1072">
        <v>84</v>
      </c>
      <c r="G1072" t="s">
        <v>5282</v>
      </c>
      <c r="H1072" t="s">
        <v>5283</v>
      </c>
      <c r="I1072" t="s">
        <v>2184</v>
      </c>
    </row>
    <row r="1073" spans="1:9" hidden="1" x14ac:dyDescent="0.3">
      <c r="A1073">
        <v>158540</v>
      </c>
      <c r="B1073">
        <v>3</v>
      </c>
      <c r="C1073" s="1" t="s">
        <v>5284</v>
      </c>
      <c r="D1073" s="1" t="s">
        <v>5059</v>
      </c>
      <c r="E1073" s="1" t="s">
        <v>5285</v>
      </c>
      <c r="F1073">
        <v>84</v>
      </c>
      <c r="G1073" t="s">
        <v>5286</v>
      </c>
      <c r="H1073" t="s">
        <v>5287</v>
      </c>
      <c r="I1073" t="s">
        <v>2184</v>
      </c>
    </row>
    <row r="1074" spans="1:9" hidden="1" x14ac:dyDescent="0.3">
      <c r="A1074">
        <v>158547</v>
      </c>
      <c r="B1074">
        <v>3</v>
      </c>
      <c r="C1074" s="1" t="s">
        <v>5288</v>
      </c>
      <c r="D1074" s="1" t="s">
        <v>5059</v>
      </c>
      <c r="E1074" s="1" t="s">
        <v>5289</v>
      </c>
      <c r="F1074">
        <v>84</v>
      </c>
      <c r="G1074" t="s">
        <v>5290</v>
      </c>
      <c r="H1074" t="s">
        <v>5291</v>
      </c>
      <c r="I1074" t="s">
        <v>2184</v>
      </c>
    </row>
    <row r="1075" spans="1:9" hidden="1" x14ac:dyDescent="0.3">
      <c r="A1075">
        <v>158563</v>
      </c>
      <c r="B1075">
        <v>3</v>
      </c>
      <c r="C1075" s="1" t="s">
        <v>5292</v>
      </c>
      <c r="D1075" s="1" t="s">
        <v>5059</v>
      </c>
      <c r="E1075" s="1" t="s">
        <v>5293</v>
      </c>
      <c r="F1075">
        <v>84</v>
      </c>
      <c r="G1075" t="s">
        <v>5294</v>
      </c>
      <c r="H1075" t="s">
        <v>5295</v>
      </c>
      <c r="I1075" t="s">
        <v>2184</v>
      </c>
    </row>
    <row r="1076" spans="1:9" hidden="1" x14ac:dyDescent="0.3">
      <c r="A1076">
        <v>158575</v>
      </c>
      <c r="B1076">
        <v>3</v>
      </c>
      <c r="C1076" s="1" t="s">
        <v>5296</v>
      </c>
      <c r="D1076" s="1" t="s">
        <v>5059</v>
      </c>
      <c r="E1076" s="1" t="s">
        <v>5297</v>
      </c>
      <c r="F1076">
        <v>84</v>
      </c>
      <c r="G1076" t="s">
        <v>5298</v>
      </c>
      <c r="H1076" t="s">
        <v>5299</v>
      </c>
      <c r="I1076" t="s">
        <v>2184</v>
      </c>
    </row>
    <row r="1077" spans="1:9" hidden="1" x14ac:dyDescent="0.3">
      <c r="A1077">
        <v>158581</v>
      </c>
      <c r="B1077">
        <v>3</v>
      </c>
      <c r="C1077" s="1" t="s">
        <v>5300</v>
      </c>
      <c r="D1077" s="1" t="s">
        <v>5059</v>
      </c>
      <c r="E1077" s="1" t="s">
        <v>5301</v>
      </c>
      <c r="F1077">
        <v>84</v>
      </c>
      <c r="G1077" t="s">
        <v>5302</v>
      </c>
      <c r="H1077" t="s">
        <v>5303</v>
      </c>
      <c r="I1077" t="s">
        <v>2184</v>
      </c>
    </row>
    <row r="1078" spans="1:9" hidden="1" x14ac:dyDescent="0.3">
      <c r="A1078">
        <v>158595</v>
      </c>
      <c r="B1078">
        <v>3</v>
      </c>
      <c r="C1078" s="1" t="s">
        <v>5304</v>
      </c>
      <c r="D1078" s="1" t="s">
        <v>5059</v>
      </c>
      <c r="E1078" s="1" t="s">
        <v>5305</v>
      </c>
      <c r="F1078">
        <v>84</v>
      </c>
      <c r="G1078" t="s">
        <v>5306</v>
      </c>
      <c r="H1078" t="s">
        <v>5307</v>
      </c>
      <c r="I1078" t="s">
        <v>2184</v>
      </c>
    </row>
    <row r="1079" spans="1:9" hidden="1" x14ac:dyDescent="0.3">
      <c r="A1079">
        <v>158600</v>
      </c>
      <c r="B1079">
        <v>3</v>
      </c>
      <c r="C1079" s="1" t="s">
        <v>5308</v>
      </c>
      <c r="D1079" s="1" t="s">
        <v>5059</v>
      </c>
      <c r="E1079" s="1" t="s">
        <v>5309</v>
      </c>
      <c r="F1079">
        <v>84</v>
      </c>
      <c r="G1079" t="s">
        <v>5310</v>
      </c>
      <c r="H1079" t="s">
        <v>5311</v>
      </c>
      <c r="I1079" t="s">
        <v>2184</v>
      </c>
    </row>
    <row r="1080" spans="1:9" hidden="1" x14ac:dyDescent="0.3">
      <c r="A1080">
        <v>158604</v>
      </c>
      <c r="B1080">
        <v>3</v>
      </c>
      <c r="C1080" s="1" t="s">
        <v>5312</v>
      </c>
      <c r="D1080" s="1" t="s">
        <v>5059</v>
      </c>
      <c r="E1080" s="1" t="s">
        <v>5313</v>
      </c>
      <c r="F1080">
        <v>84</v>
      </c>
      <c r="G1080" t="s">
        <v>5314</v>
      </c>
      <c r="H1080" t="s">
        <v>5315</v>
      </c>
      <c r="I1080" t="s">
        <v>2184</v>
      </c>
    </row>
    <row r="1081" spans="1:9" hidden="1" x14ac:dyDescent="0.3">
      <c r="A1081">
        <v>158614</v>
      </c>
      <c r="B1081">
        <v>3</v>
      </c>
      <c r="C1081" s="1" t="s">
        <v>5316</v>
      </c>
      <c r="D1081" s="1" t="s">
        <v>5059</v>
      </c>
      <c r="E1081" s="1" t="s">
        <v>5317</v>
      </c>
      <c r="F1081">
        <v>84</v>
      </c>
      <c r="G1081" t="s">
        <v>5318</v>
      </c>
      <c r="H1081" t="s">
        <v>5319</v>
      </c>
      <c r="I1081" t="s">
        <v>2184</v>
      </c>
    </row>
    <row r="1082" spans="1:9" hidden="1" x14ac:dyDescent="0.3">
      <c r="A1082">
        <v>158623</v>
      </c>
      <c r="B1082">
        <v>3</v>
      </c>
      <c r="C1082" s="1" t="s">
        <v>5320</v>
      </c>
      <c r="D1082" s="1" t="s">
        <v>5059</v>
      </c>
      <c r="E1082" s="1" t="s">
        <v>5321</v>
      </c>
      <c r="F1082">
        <v>84</v>
      </c>
      <c r="G1082" t="s">
        <v>5322</v>
      </c>
      <c r="H1082" t="s">
        <v>5323</v>
      </c>
      <c r="I1082" t="s">
        <v>2184</v>
      </c>
    </row>
    <row r="1083" spans="1:9" hidden="1" x14ac:dyDescent="0.3">
      <c r="A1083">
        <v>158638</v>
      </c>
      <c r="B1083">
        <v>3</v>
      </c>
      <c r="C1083" s="1" t="s">
        <v>5324</v>
      </c>
      <c r="D1083" s="1" t="s">
        <v>5059</v>
      </c>
      <c r="E1083" s="1" t="s">
        <v>5325</v>
      </c>
      <c r="F1083">
        <v>84</v>
      </c>
      <c r="G1083" t="s">
        <v>5326</v>
      </c>
      <c r="H1083" t="s">
        <v>5327</v>
      </c>
      <c r="I1083" t="s">
        <v>2184</v>
      </c>
    </row>
    <row r="1084" spans="1:9" hidden="1" x14ac:dyDescent="0.3">
      <c r="A1084">
        <v>158643</v>
      </c>
      <c r="B1084">
        <v>3</v>
      </c>
      <c r="C1084" s="1" t="s">
        <v>5328</v>
      </c>
      <c r="D1084" s="1" t="s">
        <v>5059</v>
      </c>
      <c r="E1084" s="1" t="s">
        <v>5329</v>
      </c>
      <c r="F1084">
        <v>84</v>
      </c>
      <c r="G1084" t="s">
        <v>5330</v>
      </c>
      <c r="H1084" t="s">
        <v>5331</v>
      </c>
      <c r="I1084" t="s">
        <v>2184</v>
      </c>
    </row>
    <row r="1085" spans="1:9" hidden="1" x14ac:dyDescent="0.3">
      <c r="A1085">
        <v>158649</v>
      </c>
      <c r="B1085">
        <v>3</v>
      </c>
      <c r="C1085" s="1" t="s">
        <v>5332</v>
      </c>
      <c r="D1085" s="1" t="s">
        <v>5059</v>
      </c>
      <c r="E1085" s="1" t="s">
        <v>5333</v>
      </c>
      <c r="F1085">
        <v>84</v>
      </c>
      <c r="G1085" t="s">
        <v>5334</v>
      </c>
      <c r="H1085" t="s">
        <v>5335</v>
      </c>
      <c r="I1085" t="s">
        <v>2184</v>
      </c>
    </row>
    <row r="1086" spans="1:9" hidden="1" x14ac:dyDescent="0.3">
      <c r="A1086">
        <v>158658</v>
      </c>
      <c r="B1086">
        <v>3</v>
      </c>
      <c r="C1086" s="1" t="s">
        <v>5336</v>
      </c>
      <c r="D1086" s="1" t="s">
        <v>5059</v>
      </c>
      <c r="E1086" s="1" t="s">
        <v>5337</v>
      </c>
      <c r="F1086">
        <v>84</v>
      </c>
      <c r="G1086" t="s">
        <v>5338</v>
      </c>
      <c r="H1086" t="s">
        <v>5339</v>
      </c>
      <c r="I1086" t="s">
        <v>2184</v>
      </c>
    </row>
    <row r="1087" spans="1:9" hidden="1" x14ac:dyDescent="0.3">
      <c r="A1087">
        <v>158669</v>
      </c>
      <c r="B1087">
        <v>3</v>
      </c>
      <c r="C1087" s="1" t="s">
        <v>5340</v>
      </c>
      <c r="D1087" s="1" t="s">
        <v>5059</v>
      </c>
      <c r="E1087" s="1" t="s">
        <v>5341</v>
      </c>
      <c r="F1087">
        <v>84</v>
      </c>
      <c r="G1087" t="s">
        <v>5342</v>
      </c>
      <c r="H1087" t="s">
        <v>5343</v>
      </c>
      <c r="I1087" t="s">
        <v>2184</v>
      </c>
    </row>
    <row r="1088" spans="1:9" hidden="1" x14ac:dyDescent="0.3">
      <c r="A1088">
        <v>158674</v>
      </c>
      <c r="B1088">
        <v>3</v>
      </c>
      <c r="C1088" s="1" t="s">
        <v>5344</v>
      </c>
      <c r="D1088" s="1" t="s">
        <v>5059</v>
      </c>
      <c r="E1088" s="1" t="s">
        <v>5345</v>
      </c>
      <c r="F1088">
        <v>84</v>
      </c>
      <c r="G1088" t="s">
        <v>5346</v>
      </c>
      <c r="H1088" t="s">
        <v>5347</v>
      </c>
      <c r="I1088" t="s">
        <v>2184</v>
      </c>
    </row>
    <row r="1089" spans="1:9" hidden="1" x14ac:dyDescent="0.3">
      <c r="A1089">
        <v>158682</v>
      </c>
      <c r="B1089">
        <v>3</v>
      </c>
      <c r="C1089" s="1" t="s">
        <v>5348</v>
      </c>
      <c r="D1089" s="1" t="s">
        <v>5059</v>
      </c>
      <c r="E1089" s="1" t="s">
        <v>5349</v>
      </c>
      <c r="F1089">
        <v>84</v>
      </c>
      <c r="G1089" t="s">
        <v>5350</v>
      </c>
      <c r="H1089" t="s">
        <v>5351</v>
      </c>
      <c r="I1089" t="s">
        <v>2184</v>
      </c>
    </row>
    <row r="1090" spans="1:9" hidden="1" x14ac:dyDescent="0.3">
      <c r="A1090">
        <v>158691</v>
      </c>
      <c r="B1090">
        <v>3</v>
      </c>
      <c r="C1090" s="1" t="s">
        <v>5352</v>
      </c>
      <c r="D1090" s="1" t="s">
        <v>5059</v>
      </c>
      <c r="E1090" s="1" t="s">
        <v>5353</v>
      </c>
      <c r="F1090">
        <v>84</v>
      </c>
      <c r="G1090" t="s">
        <v>5354</v>
      </c>
      <c r="H1090" t="s">
        <v>5355</v>
      </c>
      <c r="I1090" t="s">
        <v>2184</v>
      </c>
    </row>
    <row r="1091" spans="1:9" hidden="1" x14ac:dyDescent="0.3">
      <c r="A1091">
        <v>158697</v>
      </c>
      <c r="B1091">
        <v>3</v>
      </c>
      <c r="C1091" s="1" t="s">
        <v>5356</v>
      </c>
      <c r="D1091" s="1" t="s">
        <v>5059</v>
      </c>
      <c r="E1091" s="1" t="s">
        <v>5357</v>
      </c>
      <c r="F1091">
        <v>84</v>
      </c>
      <c r="G1091" t="s">
        <v>5358</v>
      </c>
      <c r="H1091" t="s">
        <v>5359</v>
      </c>
      <c r="I1091" t="s">
        <v>2184</v>
      </c>
    </row>
    <row r="1092" spans="1:9" hidden="1" x14ac:dyDescent="0.3">
      <c r="A1092">
        <v>158705</v>
      </c>
      <c r="B1092">
        <v>3</v>
      </c>
      <c r="C1092" s="1" t="s">
        <v>5360</v>
      </c>
      <c r="D1092" s="1" t="s">
        <v>5059</v>
      </c>
      <c r="E1092" s="1" t="s">
        <v>5361</v>
      </c>
      <c r="F1092">
        <v>84</v>
      </c>
      <c r="G1092" t="s">
        <v>5362</v>
      </c>
      <c r="H1092" t="s">
        <v>5363</v>
      </c>
      <c r="I1092" t="s">
        <v>2184</v>
      </c>
    </row>
    <row r="1093" spans="1:9" hidden="1" x14ac:dyDescent="0.3">
      <c r="A1093">
        <v>158715</v>
      </c>
      <c r="B1093">
        <v>3</v>
      </c>
      <c r="C1093" s="1" t="s">
        <v>5364</v>
      </c>
      <c r="D1093" s="1" t="s">
        <v>5059</v>
      </c>
      <c r="E1093" s="1" t="s">
        <v>5365</v>
      </c>
      <c r="F1093">
        <v>84</v>
      </c>
      <c r="G1093" t="s">
        <v>5366</v>
      </c>
      <c r="H1093" t="s">
        <v>5367</v>
      </c>
      <c r="I1093" t="s">
        <v>2184</v>
      </c>
    </row>
    <row r="1094" spans="1:9" hidden="1" x14ac:dyDescent="0.3">
      <c r="A1094">
        <v>158718</v>
      </c>
      <c r="B1094">
        <v>3</v>
      </c>
      <c r="C1094" s="1" t="s">
        <v>5368</v>
      </c>
      <c r="D1094" s="1" t="s">
        <v>5059</v>
      </c>
      <c r="E1094" s="1" t="s">
        <v>5369</v>
      </c>
      <c r="F1094">
        <v>84</v>
      </c>
      <c r="G1094" t="s">
        <v>5370</v>
      </c>
      <c r="H1094" t="s">
        <v>5371</v>
      </c>
      <c r="I1094" t="s">
        <v>2184</v>
      </c>
    </row>
    <row r="1095" spans="1:9" hidden="1" x14ac:dyDescent="0.3">
      <c r="A1095">
        <v>158730</v>
      </c>
      <c r="B1095">
        <v>3</v>
      </c>
      <c r="C1095" s="1" t="s">
        <v>5372</v>
      </c>
      <c r="D1095" s="1" t="s">
        <v>5059</v>
      </c>
      <c r="E1095" s="1" t="s">
        <v>5373</v>
      </c>
      <c r="F1095">
        <v>84</v>
      </c>
      <c r="G1095" t="s">
        <v>5374</v>
      </c>
      <c r="H1095" t="s">
        <v>5375</v>
      </c>
      <c r="I1095" t="s">
        <v>2184</v>
      </c>
    </row>
    <row r="1096" spans="1:9" hidden="1" x14ac:dyDescent="0.3">
      <c r="A1096">
        <v>158742</v>
      </c>
      <c r="B1096">
        <v>3</v>
      </c>
      <c r="C1096" s="1" t="s">
        <v>5376</v>
      </c>
      <c r="D1096" s="1" t="s">
        <v>5059</v>
      </c>
      <c r="E1096" s="1" t="s">
        <v>5377</v>
      </c>
      <c r="F1096">
        <v>84</v>
      </c>
      <c r="G1096" t="s">
        <v>5378</v>
      </c>
      <c r="H1096" t="s">
        <v>5379</v>
      </c>
      <c r="I1096" t="s">
        <v>2184</v>
      </c>
    </row>
    <row r="1097" spans="1:9" hidden="1" x14ac:dyDescent="0.3">
      <c r="A1097">
        <v>158749</v>
      </c>
      <c r="B1097">
        <v>3</v>
      </c>
      <c r="C1097" s="1" t="s">
        <v>5380</v>
      </c>
      <c r="D1097" s="1" t="s">
        <v>5059</v>
      </c>
      <c r="E1097" s="1" t="s">
        <v>5381</v>
      </c>
      <c r="F1097">
        <v>84</v>
      </c>
      <c r="G1097" t="s">
        <v>5382</v>
      </c>
      <c r="H1097" t="s">
        <v>5383</v>
      </c>
      <c r="I1097" t="s">
        <v>2184</v>
      </c>
    </row>
    <row r="1098" spans="1:9" hidden="1" x14ac:dyDescent="0.3">
      <c r="A1098">
        <v>158759</v>
      </c>
      <c r="B1098">
        <v>3</v>
      </c>
      <c r="C1098" s="1" t="s">
        <v>5384</v>
      </c>
      <c r="D1098" s="1" t="s">
        <v>5059</v>
      </c>
      <c r="E1098" s="1" t="s">
        <v>5385</v>
      </c>
      <c r="F1098">
        <v>84</v>
      </c>
      <c r="G1098" t="s">
        <v>5386</v>
      </c>
      <c r="H1098" t="s">
        <v>5387</v>
      </c>
      <c r="I1098" t="s">
        <v>2184</v>
      </c>
    </row>
    <row r="1099" spans="1:9" hidden="1" x14ac:dyDescent="0.3">
      <c r="A1099">
        <v>158767</v>
      </c>
      <c r="B1099">
        <v>3</v>
      </c>
      <c r="C1099" s="1" t="s">
        <v>5388</v>
      </c>
      <c r="D1099" s="1" t="s">
        <v>5059</v>
      </c>
      <c r="E1099" s="1" t="s">
        <v>5389</v>
      </c>
      <c r="F1099">
        <v>84</v>
      </c>
      <c r="G1099" t="s">
        <v>5390</v>
      </c>
      <c r="H1099" t="s">
        <v>5390</v>
      </c>
      <c r="I1099" t="s">
        <v>2184</v>
      </c>
    </row>
    <row r="1100" spans="1:9" hidden="1" x14ac:dyDescent="0.3">
      <c r="A1100">
        <v>158771</v>
      </c>
      <c r="B1100">
        <v>3</v>
      </c>
      <c r="C1100" s="1" t="s">
        <v>5391</v>
      </c>
      <c r="D1100" s="1" t="s">
        <v>5059</v>
      </c>
      <c r="E1100" s="1" t="s">
        <v>5392</v>
      </c>
      <c r="F1100">
        <v>84</v>
      </c>
      <c r="G1100" t="s">
        <v>5393</v>
      </c>
      <c r="H1100" t="s">
        <v>5394</v>
      </c>
      <c r="I1100" t="s">
        <v>2184</v>
      </c>
    </row>
    <row r="1101" spans="1:9" hidden="1" x14ac:dyDescent="0.3">
      <c r="A1101">
        <v>158775</v>
      </c>
      <c r="B1101">
        <v>3</v>
      </c>
      <c r="C1101" s="1" t="s">
        <v>5395</v>
      </c>
      <c r="D1101" s="1" t="s">
        <v>5396</v>
      </c>
      <c r="E1101" s="1" t="s">
        <v>5397</v>
      </c>
      <c r="F1101">
        <v>85</v>
      </c>
      <c r="G1101" t="s">
        <v>5398</v>
      </c>
      <c r="H1101" t="s">
        <v>5399</v>
      </c>
      <c r="I1101" t="s">
        <v>2184</v>
      </c>
    </row>
    <row r="1102" spans="1:9" hidden="1" x14ac:dyDescent="0.3">
      <c r="A1102">
        <v>158793</v>
      </c>
      <c r="B1102">
        <v>3</v>
      </c>
      <c r="C1102" s="1" t="s">
        <v>5400</v>
      </c>
      <c r="D1102" s="1" t="s">
        <v>5396</v>
      </c>
      <c r="E1102" s="1" t="s">
        <v>5401</v>
      </c>
      <c r="F1102">
        <v>85</v>
      </c>
      <c r="G1102" t="s">
        <v>5402</v>
      </c>
      <c r="H1102" t="s">
        <v>5402</v>
      </c>
      <c r="I1102" t="s">
        <v>2184</v>
      </c>
    </row>
    <row r="1103" spans="1:9" hidden="1" x14ac:dyDescent="0.3">
      <c r="A1103">
        <v>158803</v>
      </c>
      <c r="B1103">
        <v>3</v>
      </c>
      <c r="C1103" s="1" t="s">
        <v>5403</v>
      </c>
      <c r="D1103" s="1" t="s">
        <v>5396</v>
      </c>
      <c r="E1103" s="1" t="s">
        <v>5404</v>
      </c>
      <c r="F1103">
        <v>85</v>
      </c>
      <c r="G1103" t="s">
        <v>5405</v>
      </c>
      <c r="H1103" t="s">
        <v>5406</v>
      </c>
      <c r="I1103" t="s">
        <v>2184</v>
      </c>
    </row>
    <row r="1104" spans="1:9" hidden="1" x14ac:dyDescent="0.3">
      <c r="A1104">
        <v>158804</v>
      </c>
      <c r="B1104">
        <v>3</v>
      </c>
      <c r="C1104" s="1" t="s">
        <v>5407</v>
      </c>
      <c r="D1104" s="1" t="s">
        <v>5396</v>
      </c>
      <c r="E1104" s="1" t="s">
        <v>5408</v>
      </c>
      <c r="F1104">
        <v>85</v>
      </c>
      <c r="G1104" t="s">
        <v>5409</v>
      </c>
      <c r="H1104" t="s">
        <v>5410</v>
      </c>
      <c r="I1104" t="s">
        <v>2184</v>
      </c>
    </row>
    <row r="1105" spans="1:9" hidden="1" x14ac:dyDescent="0.3">
      <c r="A1105">
        <v>158818</v>
      </c>
      <c r="B1105">
        <v>3</v>
      </c>
      <c r="C1105" s="1" t="s">
        <v>5411</v>
      </c>
      <c r="D1105" s="1" t="s">
        <v>5396</v>
      </c>
      <c r="E1105" s="1" t="s">
        <v>5412</v>
      </c>
      <c r="F1105">
        <v>85</v>
      </c>
      <c r="G1105" t="s">
        <v>5413</v>
      </c>
      <c r="H1105" t="s">
        <v>5414</v>
      </c>
      <c r="I1105" t="s">
        <v>2184</v>
      </c>
    </row>
    <row r="1106" spans="1:9" hidden="1" x14ac:dyDescent="0.3">
      <c r="A1106">
        <v>158825</v>
      </c>
      <c r="B1106">
        <v>3</v>
      </c>
      <c r="C1106" s="1" t="s">
        <v>5415</v>
      </c>
      <c r="D1106" s="1" t="s">
        <v>5396</v>
      </c>
      <c r="E1106" s="1" t="s">
        <v>5416</v>
      </c>
      <c r="F1106">
        <v>85</v>
      </c>
      <c r="G1106" t="s">
        <v>5417</v>
      </c>
      <c r="H1106" t="s">
        <v>5418</v>
      </c>
      <c r="I1106" t="s">
        <v>2184</v>
      </c>
    </row>
    <row r="1107" spans="1:9" hidden="1" x14ac:dyDescent="0.3">
      <c r="A1107">
        <v>158833</v>
      </c>
      <c r="B1107">
        <v>3</v>
      </c>
      <c r="C1107" s="1" t="s">
        <v>5419</v>
      </c>
      <c r="D1107" s="1" t="s">
        <v>5396</v>
      </c>
      <c r="E1107" s="1" t="s">
        <v>5420</v>
      </c>
      <c r="F1107">
        <v>85</v>
      </c>
      <c r="G1107" t="s">
        <v>5421</v>
      </c>
      <c r="H1107" t="s">
        <v>5422</v>
      </c>
      <c r="I1107" t="s">
        <v>2184</v>
      </c>
    </row>
    <row r="1108" spans="1:9" hidden="1" x14ac:dyDescent="0.3">
      <c r="A1108">
        <v>158840</v>
      </c>
      <c r="B1108">
        <v>3</v>
      </c>
      <c r="C1108" s="1" t="s">
        <v>5423</v>
      </c>
      <c r="D1108" s="1" t="s">
        <v>5396</v>
      </c>
      <c r="E1108" s="1" t="s">
        <v>5424</v>
      </c>
      <c r="F1108">
        <v>85</v>
      </c>
      <c r="G1108" t="s">
        <v>5425</v>
      </c>
      <c r="H1108" t="s">
        <v>5426</v>
      </c>
      <c r="I1108" t="s">
        <v>2184</v>
      </c>
    </row>
    <row r="1109" spans="1:9" hidden="1" x14ac:dyDescent="0.3">
      <c r="A1109">
        <v>158847</v>
      </c>
      <c r="B1109">
        <v>3</v>
      </c>
      <c r="C1109" s="1" t="s">
        <v>5427</v>
      </c>
      <c r="D1109" s="1" t="s">
        <v>5396</v>
      </c>
      <c r="E1109" s="1" t="s">
        <v>5428</v>
      </c>
      <c r="F1109">
        <v>85</v>
      </c>
      <c r="G1109" t="s">
        <v>5429</v>
      </c>
      <c r="H1109" t="s">
        <v>5430</v>
      </c>
      <c r="I1109" t="s">
        <v>2184</v>
      </c>
    </row>
    <row r="1110" spans="1:9" hidden="1" x14ac:dyDescent="0.3">
      <c r="A1110">
        <v>158852</v>
      </c>
      <c r="B1110">
        <v>3</v>
      </c>
      <c r="C1110" s="1" t="s">
        <v>5431</v>
      </c>
      <c r="D1110" s="1" t="s">
        <v>5396</v>
      </c>
      <c r="E1110" s="1" t="s">
        <v>5432</v>
      </c>
      <c r="F1110">
        <v>85</v>
      </c>
      <c r="G1110" t="s">
        <v>5433</v>
      </c>
      <c r="H1110" t="s">
        <v>5434</v>
      </c>
      <c r="I1110" t="s">
        <v>2184</v>
      </c>
    </row>
    <row r="1111" spans="1:9" hidden="1" x14ac:dyDescent="0.3">
      <c r="A1111">
        <v>158860</v>
      </c>
      <c r="B1111">
        <v>3</v>
      </c>
      <c r="C1111" s="1" t="s">
        <v>5435</v>
      </c>
      <c r="D1111" s="1" t="s">
        <v>5396</v>
      </c>
      <c r="E1111" s="1" t="s">
        <v>5436</v>
      </c>
      <c r="F1111">
        <v>85</v>
      </c>
      <c r="G1111" t="s">
        <v>5437</v>
      </c>
      <c r="H1111" t="s">
        <v>5438</v>
      </c>
      <c r="I1111" t="s">
        <v>2184</v>
      </c>
    </row>
    <row r="1112" spans="1:9" hidden="1" x14ac:dyDescent="0.3">
      <c r="A1112">
        <v>158866</v>
      </c>
      <c r="B1112">
        <v>3</v>
      </c>
      <c r="C1112" s="1" t="s">
        <v>5439</v>
      </c>
      <c r="D1112" s="1" t="s">
        <v>5396</v>
      </c>
      <c r="E1112" s="1" t="s">
        <v>5440</v>
      </c>
      <c r="F1112">
        <v>85</v>
      </c>
      <c r="G1112" t="s">
        <v>5441</v>
      </c>
      <c r="H1112" t="s">
        <v>5442</v>
      </c>
      <c r="I1112" t="s">
        <v>2184</v>
      </c>
    </row>
    <row r="1113" spans="1:9" hidden="1" x14ac:dyDescent="0.3">
      <c r="A1113">
        <v>158869</v>
      </c>
      <c r="B1113">
        <v>3</v>
      </c>
      <c r="C1113" s="1" t="s">
        <v>5443</v>
      </c>
      <c r="D1113" s="1" t="s">
        <v>5396</v>
      </c>
      <c r="E1113" s="1" t="s">
        <v>5444</v>
      </c>
      <c r="F1113">
        <v>85</v>
      </c>
      <c r="G1113" t="s">
        <v>5445</v>
      </c>
      <c r="H1113" t="s">
        <v>5446</v>
      </c>
      <c r="I1113" t="s">
        <v>2184</v>
      </c>
    </row>
    <row r="1114" spans="1:9" hidden="1" x14ac:dyDescent="0.3">
      <c r="A1114">
        <v>158875</v>
      </c>
      <c r="B1114">
        <v>3</v>
      </c>
      <c r="C1114" s="1" t="s">
        <v>5447</v>
      </c>
      <c r="D1114" s="1" t="s">
        <v>5396</v>
      </c>
      <c r="E1114" s="1" t="s">
        <v>5448</v>
      </c>
      <c r="F1114">
        <v>85</v>
      </c>
      <c r="G1114" t="s">
        <v>5449</v>
      </c>
      <c r="H1114" t="s">
        <v>5450</v>
      </c>
      <c r="I1114" t="s">
        <v>2184</v>
      </c>
    </row>
    <row r="1115" spans="1:9" hidden="1" x14ac:dyDescent="0.3">
      <c r="A1115">
        <v>158887</v>
      </c>
      <c r="B1115">
        <v>3</v>
      </c>
      <c r="C1115" s="1" t="s">
        <v>5451</v>
      </c>
      <c r="D1115" s="1" t="s">
        <v>5396</v>
      </c>
      <c r="E1115" s="1" t="s">
        <v>5452</v>
      </c>
      <c r="F1115">
        <v>85</v>
      </c>
      <c r="G1115" t="s">
        <v>5453</v>
      </c>
      <c r="H1115" t="s">
        <v>5454</v>
      </c>
      <c r="I1115" t="s">
        <v>2184</v>
      </c>
    </row>
    <row r="1116" spans="1:9" hidden="1" x14ac:dyDescent="0.3">
      <c r="A1116">
        <v>158905</v>
      </c>
      <c r="B1116">
        <v>3</v>
      </c>
      <c r="C1116" s="1" t="s">
        <v>5455</v>
      </c>
      <c r="D1116" s="1" t="s">
        <v>5396</v>
      </c>
      <c r="E1116" s="1" t="s">
        <v>5456</v>
      </c>
      <c r="F1116">
        <v>85</v>
      </c>
      <c r="G1116" t="s">
        <v>5457</v>
      </c>
      <c r="H1116" t="s">
        <v>5458</v>
      </c>
      <c r="I1116" t="s">
        <v>2184</v>
      </c>
    </row>
    <row r="1117" spans="1:9" hidden="1" x14ac:dyDescent="0.3">
      <c r="A1117">
        <v>158916</v>
      </c>
      <c r="B1117">
        <v>3</v>
      </c>
      <c r="C1117" s="1" t="s">
        <v>5459</v>
      </c>
      <c r="D1117" s="1" t="s">
        <v>5396</v>
      </c>
      <c r="E1117" s="1" t="s">
        <v>5460</v>
      </c>
      <c r="F1117">
        <v>85</v>
      </c>
      <c r="G1117" t="s">
        <v>5461</v>
      </c>
      <c r="H1117" t="s">
        <v>5462</v>
      </c>
      <c r="I1117" t="s">
        <v>2184</v>
      </c>
    </row>
    <row r="1118" spans="1:9" hidden="1" x14ac:dyDescent="0.3">
      <c r="A1118">
        <v>158926</v>
      </c>
      <c r="B1118">
        <v>3</v>
      </c>
      <c r="C1118" s="1" t="s">
        <v>5463</v>
      </c>
      <c r="D1118" s="1" t="s">
        <v>5396</v>
      </c>
      <c r="E1118" s="1" t="s">
        <v>5464</v>
      </c>
      <c r="F1118">
        <v>85</v>
      </c>
      <c r="G1118" t="s">
        <v>5465</v>
      </c>
      <c r="H1118" t="s">
        <v>5466</v>
      </c>
      <c r="I1118" t="s">
        <v>2184</v>
      </c>
    </row>
    <row r="1119" spans="1:9" hidden="1" x14ac:dyDescent="0.3">
      <c r="A1119">
        <v>158939</v>
      </c>
      <c r="B1119">
        <v>3</v>
      </c>
      <c r="C1119" s="1" t="s">
        <v>5467</v>
      </c>
      <c r="D1119" s="1" t="s">
        <v>5396</v>
      </c>
      <c r="E1119" s="1" t="s">
        <v>5468</v>
      </c>
      <c r="F1119">
        <v>85</v>
      </c>
      <c r="G1119" t="s">
        <v>5469</v>
      </c>
      <c r="H1119" t="s">
        <v>5470</v>
      </c>
      <c r="I1119" t="s">
        <v>2184</v>
      </c>
    </row>
    <row r="1120" spans="1:9" hidden="1" x14ac:dyDescent="0.3">
      <c r="A1120">
        <v>158947</v>
      </c>
      <c r="B1120">
        <v>3</v>
      </c>
      <c r="C1120" s="1" t="s">
        <v>5471</v>
      </c>
      <c r="D1120" s="1" t="s">
        <v>5396</v>
      </c>
      <c r="E1120" s="1" t="s">
        <v>5472</v>
      </c>
      <c r="F1120">
        <v>85</v>
      </c>
      <c r="G1120" t="s">
        <v>5473</v>
      </c>
      <c r="H1120" t="s">
        <v>5474</v>
      </c>
      <c r="I1120" t="s">
        <v>2184</v>
      </c>
    </row>
    <row r="1121" spans="1:9" hidden="1" x14ac:dyDescent="0.3">
      <c r="A1121">
        <v>158950</v>
      </c>
      <c r="B1121">
        <v>3</v>
      </c>
      <c r="C1121" s="1" t="s">
        <v>5475</v>
      </c>
      <c r="D1121" s="1" t="s">
        <v>5396</v>
      </c>
      <c r="E1121" s="1" t="s">
        <v>5476</v>
      </c>
      <c r="F1121">
        <v>85</v>
      </c>
      <c r="G1121" t="s">
        <v>5477</v>
      </c>
      <c r="H1121" t="s">
        <v>5478</v>
      </c>
      <c r="I1121" t="s">
        <v>2184</v>
      </c>
    </row>
    <row r="1122" spans="1:9" hidden="1" x14ac:dyDescent="0.3">
      <c r="A1122">
        <v>158953</v>
      </c>
      <c r="B1122">
        <v>3</v>
      </c>
      <c r="C1122" s="1" t="s">
        <v>5479</v>
      </c>
      <c r="D1122" s="1" t="s">
        <v>5396</v>
      </c>
      <c r="E1122" s="1" t="s">
        <v>5480</v>
      </c>
      <c r="F1122">
        <v>85</v>
      </c>
      <c r="G1122" t="s">
        <v>5481</v>
      </c>
      <c r="H1122" t="s">
        <v>5482</v>
      </c>
      <c r="I1122" t="s">
        <v>2184</v>
      </c>
    </row>
    <row r="1123" spans="1:9" hidden="1" x14ac:dyDescent="0.3">
      <c r="A1123">
        <v>158961</v>
      </c>
      <c r="B1123">
        <v>3</v>
      </c>
      <c r="C1123" s="1" t="s">
        <v>5483</v>
      </c>
      <c r="D1123" s="1" t="s">
        <v>5396</v>
      </c>
      <c r="E1123" s="1" t="s">
        <v>5484</v>
      </c>
      <c r="F1123">
        <v>85</v>
      </c>
      <c r="G1123" t="s">
        <v>5485</v>
      </c>
      <c r="H1123" t="s">
        <v>5486</v>
      </c>
      <c r="I1123" t="s">
        <v>2184</v>
      </c>
    </row>
    <row r="1124" spans="1:9" hidden="1" x14ac:dyDescent="0.3">
      <c r="A1124">
        <v>158976</v>
      </c>
      <c r="B1124">
        <v>3</v>
      </c>
      <c r="C1124" s="1" t="s">
        <v>5487</v>
      </c>
      <c r="D1124" s="1" t="s">
        <v>5396</v>
      </c>
      <c r="E1124" s="1" t="s">
        <v>5488</v>
      </c>
      <c r="F1124">
        <v>85</v>
      </c>
      <c r="G1124" t="s">
        <v>5489</v>
      </c>
      <c r="H1124" t="s">
        <v>5489</v>
      </c>
      <c r="I1124" t="s">
        <v>2184</v>
      </c>
    </row>
    <row r="1125" spans="1:9" hidden="1" x14ac:dyDescent="0.3">
      <c r="A1125">
        <v>158981</v>
      </c>
      <c r="B1125">
        <v>3</v>
      </c>
      <c r="C1125" s="1" t="s">
        <v>5490</v>
      </c>
      <c r="D1125" s="1" t="s">
        <v>5396</v>
      </c>
      <c r="E1125" s="1" t="s">
        <v>5491</v>
      </c>
      <c r="F1125">
        <v>85</v>
      </c>
      <c r="G1125" t="s">
        <v>5492</v>
      </c>
      <c r="H1125" t="s">
        <v>5492</v>
      </c>
      <c r="I1125" t="s">
        <v>2184</v>
      </c>
    </row>
    <row r="1126" spans="1:9" hidden="1" x14ac:dyDescent="0.3">
      <c r="A1126">
        <v>158986</v>
      </c>
      <c r="B1126">
        <v>3</v>
      </c>
      <c r="C1126" s="1" t="s">
        <v>5493</v>
      </c>
      <c r="D1126" s="1" t="s">
        <v>5396</v>
      </c>
      <c r="E1126" s="1" t="s">
        <v>5494</v>
      </c>
      <c r="F1126">
        <v>85</v>
      </c>
      <c r="G1126" t="s">
        <v>5495</v>
      </c>
      <c r="H1126" t="s">
        <v>5495</v>
      </c>
      <c r="I1126" t="s">
        <v>2184</v>
      </c>
    </row>
    <row r="1127" spans="1:9" hidden="1" x14ac:dyDescent="0.3">
      <c r="A1127">
        <v>158999</v>
      </c>
      <c r="B1127">
        <v>3</v>
      </c>
      <c r="C1127" s="1" t="s">
        <v>5496</v>
      </c>
      <c r="D1127" s="1" t="s">
        <v>5396</v>
      </c>
      <c r="E1127" s="1" t="s">
        <v>5497</v>
      </c>
      <c r="F1127">
        <v>85</v>
      </c>
      <c r="G1127" t="s">
        <v>5498</v>
      </c>
      <c r="H1127" t="s">
        <v>5499</v>
      </c>
      <c r="I1127" t="s">
        <v>2184</v>
      </c>
    </row>
    <row r="1128" spans="1:9" hidden="1" x14ac:dyDescent="0.3">
      <c r="A1128">
        <v>159007</v>
      </c>
      <c r="B1128">
        <v>3</v>
      </c>
      <c r="C1128" s="1" t="s">
        <v>5500</v>
      </c>
      <c r="D1128" s="1" t="s">
        <v>5396</v>
      </c>
      <c r="E1128" s="1" t="s">
        <v>5501</v>
      </c>
      <c r="F1128">
        <v>85</v>
      </c>
      <c r="G1128" t="s">
        <v>5502</v>
      </c>
      <c r="H1128" t="s">
        <v>5503</v>
      </c>
      <c r="I1128" t="s">
        <v>2184</v>
      </c>
    </row>
    <row r="1129" spans="1:9" hidden="1" x14ac:dyDescent="0.3">
      <c r="A1129">
        <v>159010</v>
      </c>
      <c r="B1129">
        <v>3</v>
      </c>
      <c r="C1129" s="1" t="s">
        <v>5504</v>
      </c>
      <c r="D1129" s="1" t="s">
        <v>5396</v>
      </c>
      <c r="E1129" s="1" t="s">
        <v>5505</v>
      </c>
      <c r="F1129">
        <v>85</v>
      </c>
      <c r="G1129" t="s">
        <v>5506</v>
      </c>
      <c r="H1129" t="s">
        <v>5507</v>
      </c>
      <c r="I1129" t="s">
        <v>2184</v>
      </c>
    </row>
    <row r="1130" spans="1:9" hidden="1" x14ac:dyDescent="0.3">
      <c r="A1130">
        <v>159014</v>
      </c>
      <c r="B1130">
        <v>3</v>
      </c>
      <c r="C1130" s="1" t="s">
        <v>5508</v>
      </c>
      <c r="D1130" s="1" t="s">
        <v>5396</v>
      </c>
      <c r="E1130" s="1" t="s">
        <v>5509</v>
      </c>
      <c r="F1130">
        <v>85</v>
      </c>
      <c r="G1130" t="s">
        <v>5510</v>
      </c>
      <c r="H1130" t="s">
        <v>5511</v>
      </c>
      <c r="I1130" t="s">
        <v>2184</v>
      </c>
    </row>
    <row r="1131" spans="1:9" hidden="1" x14ac:dyDescent="0.3">
      <c r="A1131">
        <v>159019</v>
      </c>
      <c r="B1131">
        <v>3</v>
      </c>
      <c r="C1131" s="1" t="s">
        <v>5512</v>
      </c>
      <c r="D1131" s="1" t="s">
        <v>5396</v>
      </c>
      <c r="E1131" s="1" t="s">
        <v>5513</v>
      </c>
      <c r="F1131">
        <v>85</v>
      </c>
      <c r="G1131" t="s">
        <v>5514</v>
      </c>
      <c r="H1131" t="s">
        <v>5515</v>
      </c>
      <c r="I1131" t="s">
        <v>2184</v>
      </c>
    </row>
    <row r="1132" spans="1:9" hidden="1" x14ac:dyDescent="0.3">
      <c r="A1132">
        <v>159030</v>
      </c>
      <c r="B1132">
        <v>3</v>
      </c>
      <c r="C1132" s="1" t="s">
        <v>5516</v>
      </c>
      <c r="D1132" s="1" t="s">
        <v>5396</v>
      </c>
      <c r="E1132" s="1" t="s">
        <v>5517</v>
      </c>
      <c r="F1132">
        <v>85</v>
      </c>
      <c r="G1132" t="s">
        <v>5518</v>
      </c>
      <c r="H1132" t="s">
        <v>5519</v>
      </c>
      <c r="I1132" t="s">
        <v>2184</v>
      </c>
    </row>
    <row r="1133" spans="1:9" hidden="1" x14ac:dyDescent="0.3">
      <c r="A1133">
        <v>159040</v>
      </c>
      <c r="B1133">
        <v>3</v>
      </c>
      <c r="C1133" s="1" t="s">
        <v>5520</v>
      </c>
      <c r="D1133" s="1" t="s">
        <v>5396</v>
      </c>
      <c r="E1133" s="1" t="s">
        <v>5521</v>
      </c>
      <c r="F1133">
        <v>85</v>
      </c>
      <c r="G1133" t="s">
        <v>5522</v>
      </c>
      <c r="H1133" t="s">
        <v>5522</v>
      </c>
      <c r="I1133" t="s">
        <v>2184</v>
      </c>
    </row>
    <row r="1134" spans="1:9" hidden="1" x14ac:dyDescent="0.3">
      <c r="A1134">
        <v>159041</v>
      </c>
      <c r="B1134">
        <v>3</v>
      </c>
      <c r="C1134" s="1" t="s">
        <v>5523</v>
      </c>
      <c r="D1134" s="1" t="s">
        <v>5396</v>
      </c>
      <c r="E1134" s="1" t="s">
        <v>5524</v>
      </c>
      <c r="F1134">
        <v>85</v>
      </c>
      <c r="G1134" t="s">
        <v>5525</v>
      </c>
      <c r="H1134" t="s">
        <v>5526</v>
      </c>
      <c r="I1134" t="s">
        <v>2184</v>
      </c>
    </row>
    <row r="1135" spans="1:9" hidden="1" x14ac:dyDescent="0.3">
      <c r="A1135">
        <v>159049</v>
      </c>
      <c r="B1135">
        <v>3</v>
      </c>
      <c r="C1135" s="1" t="s">
        <v>5527</v>
      </c>
      <c r="D1135" s="1" t="s">
        <v>5396</v>
      </c>
      <c r="E1135" s="1" t="s">
        <v>5528</v>
      </c>
      <c r="F1135">
        <v>85</v>
      </c>
      <c r="G1135" t="s">
        <v>5529</v>
      </c>
      <c r="H1135" t="s">
        <v>5530</v>
      </c>
      <c r="I1135" t="s">
        <v>2184</v>
      </c>
    </row>
    <row r="1136" spans="1:9" hidden="1" x14ac:dyDescent="0.3">
      <c r="A1136">
        <v>159061</v>
      </c>
      <c r="B1136">
        <v>3</v>
      </c>
      <c r="C1136" s="1" t="s">
        <v>5531</v>
      </c>
      <c r="D1136" s="1" t="s">
        <v>5396</v>
      </c>
      <c r="E1136" s="1" t="s">
        <v>5532</v>
      </c>
      <c r="F1136">
        <v>85</v>
      </c>
      <c r="G1136" t="s">
        <v>5533</v>
      </c>
      <c r="H1136" t="s">
        <v>5534</v>
      </c>
      <c r="I1136" t="s">
        <v>2184</v>
      </c>
    </row>
    <row r="1137" spans="1:9" hidden="1" x14ac:dyDescent="0.3">
      <c r="A1137">
        <v>159064</v>
      </c>
      <c r="B1137">
        <v>3</v>
      </c>
      <c r="C1137" s="1" t="s">
        <v>5535</v>
      </c>
      <c r="D1137" s="1" t="s">
        <v>5396</v>
      </c>
      <c r="E1137" s="1" t="s">
        <v>5536</v>
      </c>
      <c r="F1137">
        <v>85</v>
      </c>
      <c r="G1137" t="s">
        <v>5537</v>
      </c>
      <c r="H1137" t="s">
        <v>5538</v>
      </c>
      <c r="I1137" t="s">
        <v>2184</v>
      </c>
    </row>
    <row r="1138" spans="1:9" hidden="1" x14ac:dyDescent="0.3">
      <c r="A1138">
        <v>159067</v>
      </c>
      <c r="B1138">
        <v>3</v>
      </c>
      <c r="C1138" s="1" t="s">
        <v>5539</v>
      </c>
      <c r="D1138" s="1" t="s">
        <v>5396</v>
      </c>
      <c r="E1138" s="1" t="s">
        <v>5540</v>
      </c>
      <c r="F1138">
        <v>85</v>
      </c>
      <c r="G1138" t="s">
        <v>5541</v>
      </c>
      <c r="H1138" t="s">
        <v>5542</v>
      </c>
      <c r="I1138" t="s">
        <v>2184</v>
      </c>
    </row>
    <row r="1139" spans="1:9" hidden="1" x14ac:dyDescent="0.3">
      <c r="A1139">
        <v>159081</v>
      </c>
      <c r="B1139">
        <v>3</v>
      </c>
      <c r="C1139" s="1" t="s">
        <v>5543</v>
      </c>
      <c r="D1139" s="1" t="s">
        <v>5396</v>
      </c>
      <c r="E1139" s="1" t="s">
        <v>5544</v>
      </c>
      <c r="F1139">
        <v>85</v>
      </c>
      <c r="G1139" t="s">
        <v>5545</v>
      </c>
      <c r="H1139" t="s">
        <v>5546</v>
      </c>
      <c r="I1139" t="s">
        <v>2184</v>
      </c>
    </row>
    <row r="1140" spans="1:9" hidden="1" x14ac:dyDescent="0.3">
      <c r="A1140">
        <v>159099</v>
      </c>
      <c r="B1140">
        <v>3</v>
      </c>
      <c r="C1140" s="1" t="s">
        <v>5547</v>
      </c>
      <c r="D1140" s="1" t="s">
        <v>5396</v>
      </c>
      <c r="E1140" s="1" t="s">
        <v>5548</v>
      </c>
      <c r="F1140">
        <v>85</v>
      </c>
      <c r="G1140" t="s">
        <v>5549</v>
      </c>
      <c r="H1140" t="s">
        <v>5550</v>
      </c>
      <c r="I1140" t="s">
        <v>2184</v>
      </c>
    </row>
    <row r="1141" spans="1:9" hidden="1" x14ac:dyDescent="0.3">
      <c r="A1141">
        <v>159109</v>
      </c>
      <c r="B1141">
        <v>3</v>
      </c>
      <c r="C1141" s="1" t="s">
        <v>5551</v>
      </c>
      <c r="D1141" s="1" t="s">
        <v>5396</v>
      </c>
      <c r="E1141" s="1" t="s">
        <v>5552</v>
      </c>
      <c r="F1141">
        <v>85</v>
      </c>
      <c r="G1141" t="s">
        <v>5553</v>
      </c>
      <c r="H1141" t="s">
        <v>5553</v>
      </c>
      <c r="I1141" t="s">
        <v>2184</v>
      </c>
    </row>
    <row r="1142" spans="1:9" hidden="1" x14ac:dyDescent="0.3">
      <c r="A1142">
        <v>159117</v>
      </c>
      <c r="B1142">
        <v>3</v>
      </c>
      <c r="C1142" s="1" t="s">
        <v>5554</v>
      </c>
      <c r="D1142" s="1" t="s">
        <v>5396</v>
      </c>
      <c r="E1142" s="1" t="s">
        <v>5555</v>
      </c>
      <c r="F1142">
        <v>85</v>
      </c>
      <c r="G1142" t="s">
        <v>5556</v>
      </c>
      <c r="H1142" t="s">
        <v>5557</v>
      </c>
      <c r="I1142" t="s">
        <v>2184</v>
      </c>
    </row>
    <row r="1143" spans="1:9" hidden="1" x14ac:dyDescent="0.3">
      <c r="A1143">
        <v>159128</v>
      </c>
      <c r="B1143">
        <v>3</v>
      </c>
      <c r="C1143" s="1" t="s">
        <v>5558</v>
      </c>
      <c r="D1143" s="1" t="s">
        <v>5396</v>
      </c>
      <c r="E1143" s="1" t="s">
        <v>5559</v>
      </c>
      <c r="F1143">
        <v>85</v>
      </c>
      <c r="G1143" t="s">
        <v>5560</v>
      </c>
      <c r="H1143" t="s">
        <v>5561</v>
      </c>
      <c r="I1143" t="s">
        <v>2184</v>
      </c>
    </row>
    <row r="1144" spans="1:9" hidden="1" x14ac:dyDescent="0.3">
      <c r="A1144">
        <v>159142</v>
      </c>
      <c r="B1144">
        <v>3</v>
      </c>
      <c r="C1144" s="1" t="s">
        <v>5562</v>
      </c>
      <c r="D1144" s="1" t="s">
        <v>5396</v>
      </c>
      <c r="E1144" s="1" t="s">
        <v>5563</v>
      </c>
      <c r="F1144">
        <v>85</v>
      </c>
      <c r="G1144" t="s">
        <v>5564</v>
      </c>
      <c r="H1144" t="s">
        <v>5564</v>
      </c>
      <c r="I1144" t="s">
        <v>2184</v>
      </c>
    </row>
    <row r="1145" spans="1:9" hidden="1" x14ac:dyDescent="0.3">
      <c r="A1145">
        <v>159148</v>
      </c>
      <c r="B1145">
        <v>3</v>
      </c>
      <c r="C1145" s="1" t="s">
        <v>5565</v>
      </c>
      <c r="D1145" s="1" t="s">
        <v>5396</v>
      </c>
      <c r="E1145" s="1" t="s">
        <v>5566</v>
      </c>
      <c r="F1145">
        <v>85</v>
      </c>
      <c r="G1145" t="s">
        <v>5567</v>
      </c>
      <c r="H1145" t="s">
        <v>5568</v>
      </c>
      <c r="I1145" t="s">
        <v>2184</v>
      </c>
    </row>
    <row r="1146" spans="1:9" hidden="1" x14ac:dyDescent="0.3">
      <c r="A1146">
        <v>159152</v>
      </c>
      <c r="B1146">
        <v>3</v>
      </c>
      <c r="C1146" s="1" t="s">
        <v>5569</v>
      </c>
      <c r="D1146" s="1" t="s">
        <v>5396</v>
      </c>
      <c r="E1146" s="1" t="s">
        <v>5570</v>
      </c>
      <c r="F1146">
        <v>85</v>
      </c>
      <c r="G1146" t="s">
        <v>5571</v>
      </c>
      <c r="H1146" t="s">
        <v>5572</v>
      </c>
      <c r="I1146" t="s">
        <v>2184</v>
      </c>
    </row>
    <row r="1147" spans="1:9" hidden="1" x14ac:dyDescent="0.3">
      <c r="A1147">
        <v>159156</v>
      </c>
      <c r="B1147">
        <v>3</v>
      </c>
      <c r="C1147" s="1" t="s">
        <v>5573</v>
      </c>
      <c r="D1147" s="1" t="s">
        <v>5396</v>
      </c>
      <c r="E1147" s="1" t="s">
        <v>5574</v>
      </c>
      <c r="F1147">
        <v>85</v>
      </c>
      <c r="G1147" t="s">
        <v>5575</v>
      </c>
      <c r="H1147" t="s">
        <v>5576</v>
      </c>
      <c r="I1147" t="s">
        <v>2184</v>
      </c>
    </row>
    <row r="1148" spans="1:9" hidden="1" x14ac:dyDescent="0.3">
      <c r="A1148">
        <v>159161</v>
      </c>
      <c r="B1148">
        <v>3</v>
      </c>
      <c r="C1148" s="1" t="s">
        <v>5577</v>
      </c>
      <c r="D1148" s="1" t="s">
        <v>5578</v>
      </c>
      <c r="E1148" s="1" t="s">
        <v>5579</v>
      </c>
      <c r="F1148">
        <v>86</v>
      </c>
      <c r="G1148" t="s">
        <v>5580</v>
      </c>
      <c r="H1148" t="s">
        <v>5580</v>
      </c>
      <c r="I1148" t="s">
        <v>2184</v>
      </c>
    </row>
    <row r="1149" spans="1:9" hidden="1" x14ac:dyDescent="0.3">
      <c r="A1149">
        <v>159164</v>
      </c>
      <c r="B1149">
        <v>3</v>
      </c>
      <c r="C1149" s="1" t="s">
        <v>5581</v>
      </c>
      <c r="D1149" s="1" t="s">
        <v>5578</v>
      </c>
      <c r="E1149" s="1" t="s">
        <v>5582</v>
      </c>
      <c r="F1149">
        <v>86</v>
      </c>
      <c r="G1149" t="s">
        <v>5583</v>
      </c>
      <c r="H1149" t="s">
        <v>5584</v>
      </c>
      <c r="I1149" t="s">
        <v>2184</v>
      </c>
    </row>
    <row r="1150" spans="1:9" hidden="1" x14ac:dyDescent="0.3">
      <c r="A1150">
        <v>159167</v>
      </c>
      <c r="B1150">
        <v>3</v>
      </c>
      <c r="C1150" s="1" t="s">
        <v>5585</v>
      </c>
      <c r="D1150" s="1" t="s">
        <v>5578</v>
      </c>
      <c r="E1150" s="1" t="s">
        <v>5586</v>
      </c>
      <c r="F1150">
        <v>86</v>
      </c>
      <c r="G1150" t="s">
        <v>5587</v>
      </c>
      <c r="H1150" t="s">
        <v>5588</v>
      </c>
      <c r="I1150" t="s">
        <v>2184</v>
      </c>
    </row>
    <row r="1151" spans="1:9" hidden="1" x14ac:dyDescent="0.3">
      <c r="A1151">
        <v>159170</v>
      </c>
      <c r="B1151">
        <v>3</v>
      </c>
      <c r="C1151" s="1" t="s">
        <v>5589</v>
      </c>
      <c r="D1151" s="1" t="s">
        <v>5578</v>
      </c>
      <c r="E1151" s="1" t="s">
        <v>5590</v>
      </c>
      <c r="F1151">
        <v>86</v>
      </c>
      <c r="G1151" t="s">
        <v>5591</v>
      </c>
      <c r="H1151" t="s">
        <v>5592</v>
      </c>
      <c r="I1151" t="s">
        <v>2184</v>
      </c>
    </row>
    <row r="1152" spans="1:9" hidden="1" x14ac:dyDescent="0.3">
      <c r="A1152">
        <v>159171</v>
      </c>
      <c r="B1152">
        <v>3</v>
      </c>
      <c r="C1152" s="1" t="s">
        <v>5593</v>
      </c>
      <c r="D1152" s="1" t="s">
        <v>5578</v>
      </c>
      <c r="E1152" s="1" t="s">
        <v>5594</v>
      </c>
      <c r="F1152">
        <v>86</v>
      </c>
      <c r="G1152" t="s">
        <v>5595</v>
      </c>
      <c r="H1152" t="s">
        <v>5596</v>
      </c>
      <c r="I1152" t="s">
        <v>2184</v>
      </c>
    </row>
    <row r="1153" spans="1:9" hidden="1" x14ac:dyDescent="0.3">
      <c r="A1153">
        <v>159172</v>
      </c>
      <c r="B1153">
        <v>3</v>
      </c>
      <c r="C1153" s="1" t="s">
        <v>5597</v>
      </c>
      <c r="D1153" s="1" t="s">
        <v>5578</v>
      </c>
      <c r="E1153" s="1" t="s">
        <v>5598</v>
      </c>
      <c r="F1153">
        <v>86</v>
      </c>
      <c r="G1153" t="s">
        <v>5599</v>
      </c>
      <c r="H1153" t="s">
        <v>5600</v>
      </c>
      <c r="I1153" t="s">
        <v>2184</v>
      </c>
    </row>
    <row r="1154" spans="1:9" hidden="1" x14ac:dyDescent="0.3">
      <c r="A1154">
        <v>159180</v>
      </c>
      <c r="B1154">
        <v>3</v>
      </c>
      <c r="C1154" s="1" t="s">
        <v>5601</v>
      </c>
      <c r="D1154" s="1" t="s">
        <v>5578</v>
      </c>
      <c r="E1154" s="1" t="s">
        <v>5602</v>
      </c>
      <c r="F1154">
        <v>86</v>
      </c>
      <c r="G1154" t="s">
        <v>5603</v>
      </c>
      <c r="H1154" t="s">
        <v>5604</v>
      </c>
      <c r="I1154" t="s">
        <v>2184</v>
      </c>
    </row>
    <row r="1155" spans="1:9" hidden="1" x14ac:dyDescent="0.3">
      <c r="A1155">
        <v>159192</v>
      </c>
      <c r="B1155">
        <v>3</v>
      </c>
      <c r="C1155" s="1" t="s">
        <v>5605</v>
      </c>
      <c r="D1155" s="1" t="s">
        <v>5578</v>
      </c>
      <c r="E1155" s="1" t="s">
        <v>5606</v>
      </c>
      <c r="F1155">
        <v>86</v>
      </c>
      <c r="G1155" t="s">
        <v>5607</v>
      </c>
      <c r="H1155" t="s">
        <v>5608</v>
      </c>
      <c r="I1155" t="s">
        <v>2184</v>
      </c>
    </row>
    <row r="1156" spans="1:9" hidden="1" x14ac:dyDescent="0.3">
      <c r="A1156">
        <v>159193</v>
      </c>
      <c r="B1156">
        <v>3</v>
      </c>
      <c r="C1156" s="1" t="s">
        <v>5609</v>
      </c>
      <c r="D1156" s="1" t="s">
        <v>5578</v>
      </c>
      <c r="E1156" s="1" t="s">
        <v>5610</v>
      </c>
      <c r="F1156">
        <v>86</v>
      </c>
      <c r="G1156" t="s">
        <v>5611</v>
      </c>
      <c r="H1156" t="s">
        <v>5612</v>
      </c>
      <c r="I1156" t="s">
        <v>2184</v>
      </c>
    </row>
    <row r="1157" spans="1:9" hidden="1" x14ac:dyDescent="0.3">
      <c r="A1157">
        <v>159195</v>
      </c>
      <c r="B1157">
        <v>3</v>
      </c>
      <c r="C1157" s="1" t="s">
        <v>5613</v>
      </c>
      <c r="D1157" s="1" t="s">
        <v>5614</v>
      </c>
      <c r="E1157" s="1" t="s">
        <v>5615</v>
      </c>
      <c r="F1157">
        <v>87</v>
      </c>
      <c r="G1157" t="s">
        <v>5616</v>
      </c>
      <c r="H1157" t="s">
        <v>5616</v>
      </c>
      <c r="I1157" t="s">
        <v>2184</v>
      </c>
    </row>
    <row r="1158" spans="1:9" hidden="1" x14ac:dyDescent="0.3">
      <c r="A1158">
        <v>159200</v>
      </c>
      <c r="B1158">
        <v>3</v>
      </c>
      <c r="C1158" s="1" t="s">
        <v>5617</v>
      </c>
      <c r="D1158" s="1" t="s">
        <v>5614</v>
      </c>
      <c r="E1158" s="1" t="s">
        <v>5618</v>
      </c>
      <c r="F1158">
        <v>87</v>
      </c>
      <c r="G1158" t="s">
        <v>5619</v>
      </c>
      <c r="H1158" t="s">
        <v>5620</v>
      </c>
      <c r="I1158" t="s">
        <v>2184</v>
      </c>
    </row>
    <row r="1159" spans="1:9" hidden="1" x14ac:dyDescent="0.3">
      <c r="A1159">
        <v>159203</v>
      </c>
      <c r="B1159">
        <v>3</v>
      </c>
      <c r="C1159" s="1" t="s">
        <v>5621</v>
      </c>
      <c r="D1159" s="1" t="s">
        <v>5614</v>
      </c>
      <c r="E1159" s="1" t="s">
        <v>5622</v>
      </c>
      <c r="F1159">
        <v>87</v>
      </c>
      <c r="G1159" t="s">
        <v>5623</v>
      </c>
      <c r="H1159" t="s">
        <v>5624</v>
      </c>
      <c r="I1159" t="s">
        <v>2184</v>
      </c>
    </row>
    <row r="1160" spans="1:9" hidden="1" x14ac:dyDescent="0.3">
      <c r="A1160">
        <v>159215</v>
      </c>
      <c r="B1160">
        <v>3</v>
      </c>
      <c r="C1160" s="1" t="s">
        <v>5625</v>
      </c>
      <c r="D1160" s="1" t="s">
        <v>5614</v>
      </c>
      <c r="E1160" s="1" t="s">
        <v>5626</v>
      </c>
      <c r="F1160">
        <v>87</v>
      </c>
      <c r="G1160" t="s">
        <v>5627</v>
      </c>
      <c r="H1160" t="s">
        <v>5628</v>
      </c>
      <c r="I1160" t="s">
        <v>2184</v>
      </c>
    </row>
    <row r="1161" spans="1:9" hidden="1" x14ac:dyDescent="0.3">
      <c r="A1161">
        <v>159225</v>
      </c>
      <c r="B1161">
        <v>3</v>
      </c>
      <c r="C1161" s="1" t="s">
        <v>5629</v>
      </c>
      <c r="D1161" s="1" t="s">
        <v>5614</v>
      </c>
      <c r="E1161" s="1" t="s">
        <v>5630</v>
      </c>
      <c r="F1161">
        <v>87</v>
      </c>
      <c r="G1161" t="s">
        <v>5631</v>
      </c>
      <c r="H1161" t="s">
        <v>5632</v>
      </c>
      <c r="I1161" t="s">
        <v>2184</v>
      </c>
    </row>
    <row r="1162" spans="1:9" hidden="1" x14ac:dyDescent="0.3">
      <c r="A1162">
        <v>159231</v>
      </c>
      <c r="B1162">
        <v>3</v>
      </c>
      <c r="C1162" s="1" t="s">
        <v>5633</v>
      </c>
      <c r="D1162" s="1" t="s">
        <v>5614</v>
      </c>
      <c r="E1162" s="1" t="s">
        <v>5634</v>
      </c>
      <c r="F1162">
        <v>87</v>
      </c>
      <c r="G1162" t="s">
        <v>5635</v>
      </c>
      <c r="H1162" t="s">
        <v>5636</v>
      </c>
      <c r="I1162" t="s">
        <v>2184</v>
      </c>
    </row>
    <row r="1163" spans="1:9" hidden="1" x14ac:dyDescent="0.3">
      <c r="A1163">
        <v>159232</v>
      </c>
      <c r="B1163">
        <v>3</v>
      </c>
      <c r="C1163" s="1" t="s">
        <v>5637</v>
      </c>
      <c r="D1163" s="1" t="s">
        <v>5614</v>
      </c>
      <c r="E1163" s="1" t="s">
        <v>5638</v>
      </c>
      <c r="F1163">
        <v>87</v>
      </c>
      <c r="G1163" t="s">
        <v>5639</v>
      </c>
      <c r="H1163" t="s">
        <v>5640</v>
      </c>
      <c r="I1163" t="s">
        <v>2184</v>
      </c>
    </row>
    <row r="1164" spans="1:9" hidden="1" x14ac:dyDescent="0.3">
      <c r="A1164">
        <v>159235</v>
      </c>
      <c r="B1164">
        <v>3</v>
      </c>
      <c r="C1164" s="1" t="s">
        <v>5641</v>
      </c>
      <c r="D1164" s="1" t="s">
        <v>5614</v>
      </c>
      <c r="E1164" s="1" t="s">
        <v>5642</v>
      </c>
      <c r="F1164">
        <v>87</v>
      </c>
      <c r="G1164" t="s">
        <v>5643</v>
      </c>
      <c r="H1164" t="s">
        <v>5644</v>
      </c>
      <c r="I1164" t="s">
        <v>2184</v>
      </c>
    </row>
    <row r="1165" spans="1:9" hidden="1" x14ac:dyDescent="0.3">
      <c r="A1165">
        <v>159254</v>
      </c>
      <c r="B1165">
        <v>3</v>
      </c>
      <c r="C1165" s="1" t="s">
        <v>5645</v>
      </c>
      <c r="D1165" s="1" t="s">
        <v>5614</v>
      </c>
      <c r="E1165" s="1" t="s">
        <v>5646</v>
      </c>
      <c r="F1165">
        <v>87</v>
      </c>
      <c r="G1165" t="s">
        <v>5647</v>
      </c>
      <c r="H1165" t="s">
        <v>5648</v>
      </c>
      <c r="I1165" t="s">
        <v>2184</v>
      </c>
    </row>
    <row r="1166" spans="1:9" hidden="1" x14ac:dyDescent="0.3">
      <c r="A1166">
        <v>159259</v>
      </c>
      <c r="B1166">
        <v>3</v>
      </c>
      <c r="C1166" s="1" t="s">
        <v>5649</v>
      </c>
      <c r="D1166" s="1" t="s">
        <v>5614</v>
      </c>
      <c r="E1166" s="1" t="s">
        <v>5650</v>
      </c>
      <c r="F1166">
        <v>87</v>
      </c>
      <c r="G1166" t="s">
        <v>5651</v>
      </c>
      <c r="H1166" t="s">
        <v>5652</v>
      </c>
      <c r="I1166" t="s">
        <v>2184</v>
      </c>
    </row>
    <row r="1167" spans="1:9" hidden="1" x14ac:dyDescent="0.3">
      <c r="A1167">
        <v>159260</v>
      </c>
      <c r="B1167">
        <v>3</v>
      </c>
      <c r="C1167" s="1" t="s">
        <v>5653</v>
      </c>
      <c r="D1167" s="1" t="s">
        <v>5614</v>
      </c>
      <c r="E1167" s="1" t="s">
        <v>5654</v>
      </c>
      <c r="F1167">
        <v>87</v>
      </c>
      <c r="G1167" t="s">
        <v>5655</v>
      </c>
      <c r="H1167" t="s">
        <v>5656</v>
      </c>
      <c r="I1167" t="s">
        <v>2184</v>
      </c>
    </row>
    <row r="1168" spans="1:9" hidden="1" x14ac:dyDescent="0.3">
      <c r="A1168">
        <v>159267</v>
      </c>
      <c r="B1168">
        <v>3</v>
      </c>
      <c r="C1168" s="1" t="s">
        <v>5657</v>
      </c>
      <c r="D1168" s="1" t="s">
        <v>5614</v>
      </c>
      <c r="E1168" s="1" t="s">
        <v>5658</v>
      </c>
      <c r="F1168">
        <v>87</v>
      </c>
      <c r="G1168" t="s">
        <v>5659</v>
      </c>
      <c r="H1168" t="s">
        <v>5660</v>
      </c>
      <c r="I1168" t="s">
        <v>2184</v>
      </c>
    </row>
    <row r="1169" spans="1:9" hidden="1" x14ac:dyDescent="0.3">
      <c r="A1169">
        <v>159268</v>
      </c>
      <c r="B1169">
        <v>3</v>
      </c>
      <c r="C1169" s="1" t="s">
        <v>5661</v>
      </c>
      <c r="D1169" s="1" t="s">
        <v>5614</v>
      </c>
      <c r="E1169" s="1" t="s">
        <v>5662</v>
      </c>
      <c r="F1169">
        <v>87</v>
      </c>
      <c r="G1169" t="s">
        <v>5663</v>
      </c>
      <c r="H1169" t="s">
        <v>5664</v>
      </c>
      <c r="I1169" t="s">
        <v>2184</v>
      </c>
    </row>
    <row r="1170" spans="1:9" hidden="1" x14ac:dyDescent="0.3">
      <c r="A1170">
        <v>159271</v>
      </c>
      <c r="B1170">
        <v>3</v>
      </c>
      <c r="C1170" s="1" t="s">
        <v>5665</v>
      </c>
      <c r="D1170" s="1" t="s">
        <v>5614</v>
      </c>
      <c r="E1170" s="1" t="s">
        <v>5666</v>
      </c>
      <c r="F1170">
        <v>87</v>
      </c>
      <c r="G1170" t="s">
        <v>5667</v>
      </c>
      <c r="H1170" t="s">
        <v>5668</v>
      </c>
      <c r="I1170" t="s">
        <v>2184</v>
      </c>
    </row>
    <row r="1171" spans="1:9" hidden="1" x14ac:dyDescent="0.3">
      <c r="A1171">
        <v>159284</v>
      </c>
      <c r="B1171">
        <v>3</v>
      </c>
      <c r="C1171" s="1" t="s">
        <v>5669</v>
      </c>
      <c r="D1171" s="1" t="s">
        <v>5614</v>
      </c>
      <c r="E1171" s="1" t="s">
        <v>5670</v>
      </c>
      <c r="F1171">
        <v>87</v>
      </c>
      <c r="G1171" t="s">
        <v>5671</v>
      </c>
      <c r="H1171" t="s">
        <v>5672</v>
      </c>
      <c r="I1171" t="s">
        <v>2184</v>
      </c>
    </row>
    <row r="1172" spans="1:9" hidden="1" x14ac:dyDescent="0.3">
      <c r="A1172">
        <v>159285</v>
      </c>
      <c r="B1172">
        <v>3</v>
      </c>
      <c r="C1172" s="1" t="s">
        <v>5673</v>
      </c>
      <c r="D1172" s="1" t="s">
        <v>5614</v>
      </c>
      <c r="E1172" s="1" t="s">
        <v>5674</v>
      </c>
      <c r="F1172">
        <v>87</v>
      </c>
      <c r="G1172" t="s">
        <v>5675</v>
      </c>
      <c r="H1172" t="s">
        <v>5676</v>
      </c>
      <c r="I1172" t="s">
        <v>2184</v>
      </c>
    </row>
    <row r="1173" spans="1:9" hidden="1" x14ac:dyDescent="0.3">
      <c r="A1173">
        <v>159295</v>
      </c>
      <c r="B1173">
        <v>3</v>
      </c>
      <c r="C1173" s="1" t="s">
        <v>5677</v>
      </c>
      <c r="D1173" s="1" t="s">
        <v>5678</v>
      </c>
      <c r="E1173" s="1" t="s">
        <v>5679</v>
      </c>
      <c r="F1173">
        <v>88</v>
      </c>
      <c r="G1173" t="s">
        <v>5680</v>
      </c>
      <c r="H1173" t="s">
        <v>5680</v>
      </c>
      <c r="I1173" t="s">
        <v>2184</v>
      </c>
    </row>
    <row r="1174" spans="1:9" hidden="1" x14ac:dyDescent="0.3">
      <c r="A1174">
        <v>159298</v>
      </c>
      <c r="B1174">
        <v>3</v>
      </c>
      <c r="C1174" s="1" t="s">
        <v>5681</v>
      </c>
      <c r="D1174" s="1" t="s">
        <v>5678</v>
      </c>
      <c r="E1174" s="1" t="s">
        <v>5682</v>
      </c>
      <c r="F1174">
        <v>88</v>
      </c>
      <c r="G1174" t="s">
        <v>5683</v>
      </c>
      <c r="H1174" t="s">
        <v>5684</v>
      </c>
      <c r="I1174" t="s">
        <v>2184</v>
      </c>
    </row>
    <row r="1175" spans="1:9" hidden="1" x14ac:dyDescent="0.3">
      <c r="A1175">
        <v>159306</v>
      </c>
      <c r="B1175">
        <v>3</v>
      </c>
      <c r="C1175" s="1" t="s">
        <v>5685</v>
      </c>
      <c r="D1175" s="1" t="s">
        <v>5678</v>
      </c>
      <c r="E1175" s="1" t="s">
        <v>5686</v>
      </c>
      <c r="F1175">
        <v>88</v>
      </c>
      <c r="G1175" t="s">
        <v>5687</v>
      </c>
      <c r="H1175" t="s">
        <v>5688</v>
      </c>
      <c r="I1175" t="s">
        <v>2184</v>
      </c>
    </row>
    <row r="1176" spans="1:9" hidden="1" x14ac:dyDescent="0.3">
      <c r="A1176">
        <v>159311</v>
      </c>
      <c r="B1176">
        <v>3</v>
      </c>
      <c r="C1176" s="1" t="s">
        <v>5689</v>
      </c>
      <c r="D1176" s="1" t="s">
        <v>5678</v>
      </c>
      <c r="E1176" s="1" t="s">
        <v>5690</v>
      </c>
      <c r="F1176">
        <v>88</v>
      </c>
      <c r="G1176" t="s">
        <v>5691</v>
      </c>
      <c r="H1176" t="s">
        <v>5692</v>
      </c>
      <c r="I1176" t="s">
        <v>2184</v>
      </c>
    </row>
    <row r="1177" spans="1:9" hidden="1" x14ac:dyDescent="0.3">
      <c r="A1177">
        <v>159312</v>
      </c>
      <c r="B1177">
        <v>3</v>
      </c>
      <c r="C1177" s="1" t="s">
        <v>5693</v>
      </c>
      <c r="D1177" s="1" t="s">
        <v>5678</v>
      </c>
      <c r="E1177" s="1" t="s">
        <v>5694</v>
      </c>
      <c r="F1177">
        <v>88</v>
      </c>
      <c r="G1177" t="s">
        <v>5695</v>
      </c>
      <c r="H1177" t="s">
        <v>5696</v>
      </c>
      <c r="I1177" t="s">
        <v>2184</v>
      </c>
    </row>
    <row r="1178" spans="1:9" hidden="1" x14ac:dyDescent="0.3">
      <c r="A1178">
        <v>159318</v>
      </c>
      <c r="B1178">
        <v>3</v>
      </c>
      <c r="C1178" s="1" t="s">
        <v>5697</v>
      </c>
      <c r="D1178" s="1" t="s">
        <v>5698</v>
      </c>
      <c r="E1178" s="1" t="s">
        <v>5699</v>
      </c>
      <c r="F1178">
        <v>89</v>
      </c>
      <c r="G1178" t="s">
        <v>5700</v>
      </c>
      <c r="H1178" t="s">
        <v>5700</v>
      </c>
      <c r="I1178" t="s">
        <v>2184</v>
      </c>
    </row>
    <row r="1179" spans="1:9" hidden="1" x14ac:dyDescent="0.3">
      <c r="A1179">
        <v>159323</v>
      </c>
      <c r="B1179">
        <v>3</v>
      </c>
      <c r="C1179" s="1" t="s">
        <v>5701</v>
      </c>
      <c r="D1179" s="1" t="s">
        <v>5698</v>
      </c>
      <c r="E1179" s="1" t="s">
        <v>5702</v>
      </c>
      <c r="F1179">
        <v>89</v>
      </c>
      <c r="G1179" t="s">
        <v>5703</v>
      </c>
      <c r="H1179" t="s">
        <v>5704</v>
      </c>
      <c r="I1179" t="s">
        <v>2184</v>
      </c>
    </row>
    <row r="1180" spans="1:9" hidden="1" x14ac:dyDescent="0.3">
      <c r="A1180">
        <v>159324</v>
      </c>
      <c r="B1180">
        <v>3</v>
      </c>
      <c r="C1180" s="1" t="s">
        <v>5705</v>
      </c>
      <c r="D1180" s="1" t="s">
        <v>5698</v>
      </c>
      <c r="E1180" s="1" t="s">
        <v>5706</v>
      </c>
      <c r="F1180">
        <v>89</v>
      </c>
      <c r="G1180" t="s">
        <v>5707</v>
      </c>
      <c r="H1180" t="s">
        <v>5707</v>
      </c>
      <c r="I1180" t="s">
        <v>2184</v>
      </c>
    </row>
    <row r="1181" spans="1:9" hidden="1" x14ac:dyDescent="0.3">
      <c r="A1181">
        <v>159330</v>
      </c>
      <c r="B1181">
        <v>3</v>
      </c>
      <c r="C1181" s="1" t="s">
        <v>5708</v>
      </c>
      <c r="D1181" s="1" t="s">
        <v>5698</v>
      </c>
      <c r="E1181" s="1" t="s">
        <v>5709</v>
      </c>
      <c r="F1181">
        <v>89</v>
      </c>
      <c r="G1181" t="s">
        <v>5710</v>
      </c>
      <c r="H1181" t="s">
        <v>5710</v>
      </c>
      <c r="I1181" t="s">
        <v>2184</v>
      </c>
    </row>
    <row r="1182" spans="1:9" hidden="1" x14ac:dyDescent="0.3">
      <c r="A1182">
        <v>159331</v>
      </c>
      <c r="B1182">
        <v>3</v>
      </c>
      <c r="C1182" s="1" t="s">
        <v>5711</v>
      </c>
      <c r="D1182" s="1" t="s">
        <v>5698</v>
      </c>
      <c r="E1182" s="1" t="s">
        <v>5712</v>
      </c>
      <c r="F1182">
        <v>89</v>
      </c>
      <c r="G1182" t="s">
        <v>5713</v>
      </c>
      <c r="H1182" t="s">
        <v>5714</v>
      </c>
      <c r="I1182" t="s">
        <v>2184</v>
      </c>
    </row>
    <row r="1183" spans="1:9" hidden="1" x14ac:dyDescent="0.3">
      <c r="A1183">
        <v>159335</v>
      </c>
      <c r="B1183">
        <v>3</v>
      </c>
      <c r="C1183" s="1" t="s">
        <v>5715</v>
      </c>
      <c r="D1183" s="1" t="s">
        <v>5698</v>
      </c>
      <c r="E1183" s="1" t="s">
        <v>5716</v>
      </c>
      <c r="F1183">
        <v>89</v>
      </c>
      <c r="G1183" t="s">
        <v>5717</v>
      </c>
      <c r="H1183" t="s">
        <v>5718</v>
      </c>
      <c r="I1183" t="s">
        <v>2184</v>
      </c>
    </row>
    <row r="1184" spans="1:9" hidden="1" x14ac:dyDescent="0.3">
      <c r="A1184">
        <v>159338</v>
      </c>
      <c r="B1184">
        <v>3</v>
      </c>
      <c r="C1184" s="1" t="s">
        <v>5719</v>
      </c>
      <c r="D1184" s="1" t="s">
        <v>5698</v>
      </c>
      <c r="E1184" s="1" t="s">
        <v>5720</v>
      </c>
      <c r="F1184">
        <v>89</v>
      </c>
      <c r="G1184" t="s">
        <v>5721</v>
      </c>
      <c r="H1184" t="s">
        <v>5722</v>
      </c>
      <c r="I1184" t="s">
        <v>2184</v>
      </c>
    </row>
    <row r="1185" spans="1:9" hidden="1" x14ac:dyDescent="0.3">
      <c r="A1185">
        <v>159341</v>
      </c>
      <c r="B1185">
        <v>3</v>
      </c>
      <c r="C1185" s="1" t="s">
        <v>5723</v>
      </c>
      <c r="D1185" s="1" t="s">
        <v>5698</v>
      </c>
      <c r="E1185" s="1" t="s">
        <v>5724</v>
      </c>
      <c r="F1185">
        <v>89</v>
      </c>
      <c r="G1185" t="s">
        <v>5725</v>
      </c>
      <c r="H1185" t="s">
        <v>5725</v>
      </c>
      <c r="I1185" t="s">
        <v>2184</v>
      </c>
    </row>
    <row r="1186" spans="1:9" hidden="1" x14ac:dyDescent="0.3">
      <c r="A1186">
        <v>159344</v>
      </c>
      <c r="B1186">
        <v>3</v>
      </c>
      <c r="C1186" s="1" t="s">
        <v>5726</v>
      </c>
      <c r="D1186" s="1" t="s">
        <v>5727</v>
      </c>
      <c r="E1186" s="1" t="s">
        <v>5728</v>
      </c>
      <c r="F1186">
        <v>90</v>
      </c>
      <c r="G1186" t="s">
        <v>5729</v>
      </c>
      <c r="H1186" t="s">
        <v>5730</v>
      </c>
      <c r="I1186" t="s">
        <v>2184</v>
      </c>
    </row>
    <row r="1187" spans="1:9" hidden="1" x14ac:dyDescent="0.3">
      <c r="A1187">
        <v>159351</v>
      </c>
      <c r="B1187">
        <v>3</v>
      </c>
      <c r="C1187" s="1" t="s">
        <v>5731</v>
      </c>
      <c r="D1187" s="1" t="s">
        <v>5727</v>
      </c>
      <c r="E1187" s="1" t="s">
        <v>5732</v>
      </c>
      <c r="F1187">
        <v>90</v>
      </c>
      <c r="G1187" t="s">
        <v>5733</v>
      </c>
      <c r="H1187" t="s">
        <v>5734</v>
      </c>
      <c r="I1187" t="s">
        <v>2184</v>
      </c>
    </row>
    <row r="1188" spans="1:9" hidden="1" x14ac:dyDescent="0.3">
      <c r="A1188">
        <v>159357</v>
      </c>
      <c r="B1188">
        <v>3</v>
      </c>
      <c r="C1188" s="1" t="s">
        <v>5735</v>
      </c>
      <c r="D1188" s="1" t="s">
        <v>5727</v>
      </c>
      <c r="E1188" s="1" t="s">
        <v>5736</v>
      </c>
      <c r="F1188">
        <v>90</v>
      </c>
      <c r="G1188" t="s">
        <v>5737</v>
      </c>
      <c r="H1188" t="s">
        <v>5738</v>
      </c>
      <c r="I1188" t="s">
        <v>2184</v>
      </c>
    </row>
    <row r="1189" spans="1:9" hidden="1" x14ac:dyDescent="0.3">
      <c r="A1189">
        <v>159362</v>
      </c>
      <c r="B1189">
        <v>3</v>
      </c>
      <c r="C1189" s="1" t="s">
        <v>5739</v>
      </c>
      <c r="D1189" s="1" t="s">
        <v>5727</v>
      </c>
      <c r="E1189" s="1" t="s">
        <v>5740</v>
      </c>
      <c r="F1189">
        <v>90</v>
      </c>
      <c r="G1189" t="s">
        <v>5741</v>
      </c>
      <c r="H1189" t="s">
        <v>5742</v>
      </c>
      <c r="I1189" t="s">
        <v>2184</v>
      </c>
    </row>
    <row r="1190" spans="1:9" hidden="1" x14ac:dyDescent="0.3">
      <c r="A1190">
        <v>159365</v>
      </c>
      <c r="B1190">
        <v>3</v>
      </c>
      <c r="C1190" s="1" t="s">
        <v>5743</v>
      </c>
      <c r="D1190" s="1" t="s">
        <v>5727</v>
      </c>
      <c r="E1190" s="1" t="s">
        <v>5744</v>
      </c>
      <c r="F1190">
        <v>90</v>
      </c>
      <c r="G1190" t="s">
        <v>5745</v>
      </c>
      <c r="H1190" t="s">
        <v>5746</v>
      </c>
      <c r="I1190" t="s">
        <v>2184</v>
      </c>
    </row>
    <row r="1191" spans="1:9" hidden="1" x14ac:dyDescent="0.3">
      <c r="A1191">
        <v>159369</v>
      </c>
      <c r="B1191">
        <v>3</v>
      </c>
      <c r="C1191" s="1" t="s">
        <v>5747</v>
      </c>
      <c r="D1191" s="1" t="s">
        <v>5727</v>
      </c>
      <c r="E1191" s="1" t="s">
        <v>5748</v>
      </c>
      <c r="F1191">
        <v>90</v>
      </c>
      <c r="G1191" t="s">
        <v>5749</v>
      </c>
      <c r="H1191" t="s">
        <v>5750</v>
      </c>
      <c r="I1191" t="s">
        <v>2184</v>
      </c>
    </row>
    <row r="1192" spans="1:9" hidden="1" x14ac:dyDescent="0.3">
      <c r="A1192">
        <v>159386</v>
      </c>
      <c r="B1192">
        <v>3</v>
      </c>
      <c r="C1192" s="1" t="s">
        <v>5751</v>
      </c>
      <c r="D1192" s="1" t="s">
        <v>5727</v>
      </c>
      <c r="E1192" s="1" t="s">
        <v>5752</v>
      </c>
      <c r="F1192">
        <v>90</v>
      </c>
      <c r="G1192" t="s">
        <v>5753</v>
      </c>
      <c r="H1192" t="s">
        <v>5754</v>
      </c>
      <c r="I1192" t="s">
        <v>2184</v>
      </c>
    </row>
    <row r="1193" spans="1:9" hidden="1" x14ac:dyDescent="0.3">
      <c r="A1193">
        <v>159394</v>
      </c>
      <c r="B1193">
        <v>3</v>
      </c>
      <c r="C1193" s="1" t="s">
        <v>5755</v>
      </c>
      <c r="D1193" s="1" t="s">
        <v>5727</v>
      </c>
      <c r="E1193" s="1" t="s">
        <v>5756</v>
      </c>
      <c r="F1193">
        <v>90</v>
      </c>
      <c r="G1193" t="s">
        <v>5757</v>
      </c>
      <c r="H1193" t="s">
        <v>5758</v>
      </c>
      <c r="I1193" t="s">
        <v>2184</v>
      </c>
    </row>
    <row r="1194" spans="1:9" hidden="1" x14ac:dyDescent="0.3">
      <c r="A1194">
        <v>159400</v>
      </c>
      <c r="B1194">
        <v>3</v>
      </c>
      <c r="C1194" s="1" t="s">
        <v>5759</v>
      </c>
      <c r="D1194" s="1" t="s">
        <v>5727</v>
      </c>
      <c r="E1194" s="1" t="s">
        <v>5760</v>
      </c>
      <c r="F1194">
        <v>90</v>
      </c>
      <c r="G1194" t="s">
        <v>5761</v>
      </c>
      <c r="H1194" t="s">
        <v>5761</v>
      </c>
      <c r="I1194" t="s">
        <v>2184</v>
      </c>
    </row>
    <row r="1195" spans="1:9" hidden="1" x14ac:dyDescent="0.3">
      <c r="A1195">
        <v>159413</v>
      </c>
      <c r="B1195">
        <v>3</v>
      </c>
      <c r="C1195" s="1" t="s">
        <v>5762</v>
      </c>
      <c r="D1195" s="1" t="s">
        <v>5727</v>
      </c>
      <c r="E1195" s="1" t="s">
        <v>5763</v>
      </c>
      <c r="F1195">
        <v>90</v>
      </c>
      <c r="G1195" t="s">
        <v>5764</v>
      </c>
      <c r="H1195" t="s">
        <v>5765</v>
      </c>
      <c r="I1195" t="s">
        <v>2184</v>
      </c>
    </row>
    <row r="1196" spans="1:9" hidden="1" x14ac:dyDescent="0.3">
      <c r="A1196">
        <v>159422</v>
      </c>
      <c r="B1196">
        <v>3</v>
      </c>
      <c r="C1196" s="1" t="s">
        <v>5766</v>
      </c>
      <c r="D1196" s="1" t="s">
        <v>5727</v>
      </c>
      <c r="E1196" s="1" t="s">
        <v>5767</v>
      </c>
      <c r="F1196">
        <v>90</v>
      </c>
      <c r="G1196" t="s">
        <v>5768</v>
      </c>
      <c r="H1196" t="s">
        <v>5769</v>
      </c>
      <c r="I1196" t="s">
        <v>2184</v>
      </c>
    </row>
    <row r="1197" spans="1:9" hidden="1" x14ac:dyDescent="0.3">
      <c r="A1197">
        <v>159427</v>
      </c>
      <c r="B1197">
        <v>3</v>
      </c>
      <c r="C1197" s="1" t="s">
        <v>5770</v>
      </c>
      <c r="D1197" s="1" t="s">
        <v>5727</v>
      </c>
      <c r="E1197" s="1" t="s">
        <v>5771</v>
      </c>
      <c r="F1197">
        <v>90</v>
      </c>
      <c r="G1197" t="s">
        <v>5772</v>
      </c>
      <c r="H1197" t="s">
        <v>5773</v>
      </c>
      <c r="I1197" t="s">
        <v>2184</v>
      </c>
    </row>
    <row r="1198" spans="1:9" hidden="1" x14ac:dyDescent="0.3">
      <c r="A1198">
        <v>159430</v>
      </c>
      <c r="B1198">
        <v>3</v>
      </c>
      <c r="C1198" s="1" t="s">
        <v>5774</v>
      </c>
      <c r="D1198" s="1" t="s">
        <v>5727</v>
      </c>
      <c r="E1198" s="1" t="s">
        <v>5775</v>
      </c>
      <c r="F1198">
        <v>90</v>
      </c>
      <c r="G1198" t="s">
        <v>5776</v>
      </c>
      <c r="H1198" t="s">
        <v>5777</v>
      </c>
      <c r="I1198" t="s">
        <v>2184</v>
      </c>
    </row>
    <row r="1199" spans="1:9" hidden="1" x14ac:dyDescent="0.3">
      <c r="A1199">
        <v>159435</v>
      </c>
      <c r="B1199">
        <v>3</v>
      </c>
      <c r="C1199" s="1" t="s">
        <v>5778</v>
      </c>
      <c r="D1199" s="1" t="s">
        <v>5727</v>
      </c>
      <c r="E1199" s="1" t="s">
        <v>5779</v>
      </c>
      <c r="F1199">
        <v>90</v>
      </c>
      <c r="G1199" t="s">
        <v>5780</v>
      </c>
      <c r="H1199" t="s">
        <v>5781</v>
      </c>
      <c r="I1199" t="s">
        <v>2184</v>
      </c>
    </row>
    <row r="1200" spans="1:9" hidden="1" x14ac:dyDescent="0.3">
      <c r="A1200">
        <v>159440</v>
      </c>
      <c r="B1200">
        <v>3</v>
      </c>
      <c r="C1200" s="1" t="s">
        <v>5782</v>
      </c>
      <c r="D1200" s="1" t="s">
        <v>5727</v>
      </c>
      <c r="E1200" s="1" t="s">
        <v>5783</v>
      </c>
      <c r="F1200">
        <v>90</v>
      </c>
      <c r="G1200" t="s">
        <v>5784</v>
      </c>
      <c r="H1200" t="s">
        <v>5785</v>
      </c>
      <c r="I1200" t="s">
        <v>2184</v>
      </c>
    </row>
    <row r="1201" spans="1:9" hidden="1" x14ac:dyDescent="0.3">
      <c r="A1201">
        <v>159447</v>
      </c>
      <c r="B1201">
        <v>3</v>
      </c>
      <c r="C1201" s="1" t="s">
        <v>5786</v>
      </c>
      <c r="D1201" s="1" t="s">
        <v>5727</v>
      </c>
      <c r="E1201" s="1" t="s">
        <v>5787</v>
      </c>
      <c r="F1201">
        <v>90</v>
      </c>
      <c r="G1201" t="s">
        <v>5788</v>
      </c>
      <c r="H1201" t="s">
        <v>5789</v>
      </c>
      <c r="I1201" t="s">
        <v>2184</v>
      </c>
    </row>
    <row r="1202" spans="1:9" hidden="1" x14ac:dyDescent="0.3">
      <c r="A1202">
        <v>159448</v>
      </c>
      <c r="B1202">
        <v>3</v>
      </c>
      <c r="C1202" s="1" t="s">
        <v>5790</v>
      </c>
      <c r="D1202" s="1" t="s">
        <v>5727</v>
      </c>
      <c r="E1202" s="1" t="s">
        <v>5791</v>
      </c>
      <c r="F1202">
        <v>90</v>
      </c>
      <c r="G1202" t="s">
        <v>5792</v>
      </c>
      <c r="H1202" t="s">
        <v>5793</v>
      </c>
      <c r="I1202" t="s">
        <v>2184</v>
      </c>
    </row>
    <row r="1203" spans="1:9" hidden="1" x14ac:dyDescent="0.3">
      <c r="A1203">
        <v>159454</v>
      </c>
      <c r="B1203">
        <v>3</v>
      </c>
      <c r="C1203" s="1" t="s">
        <v>5794</v>
      </c>
      <c r="D1203" s="1" t="s">
        <v>5727</v>
      </c>
      <c r="E1203" s="1" t="s">
        <v>5795</v>
      </c>
      <c r="F1203">
        <v>90</v>
      </c>
      <c r="G1203" t="s">
        <v>5796</v>
      </c>
      <c r="H1203" t="s">
        <v>5797</v>
      </c>
      <c r="I1203" t="s">
        <v>2184</v>
      </c>
    </row>
    <row r="1204" spans="1:9" hidden="1" x14ac:dyDescent="0.3">
      <c r="A1204">
        <v>159471</v>
      </c>
      <c r="B1204">
        <v>3</v>
      </c>
      <c r="C1204" s="1" t="s">
        <v>5798</v>
      </c>
      <c r="D1204" s="1" t="s">
        <v>5727</v>
      </c>
      <c r="E1204" s="1" t="s">
        <v>5799</v>
      </c>
      <c r="F1204">
        <v>90</v>
      </c>
      <c r="G1204" t="s">
        <v>5800</v>
      </c>
      <c r="H1204" t="s">
        <v>5800</v>
      </c>
      <c r="I1204" t="s">
        <v>2184</v>
      </c>
    </row>
    <row r="1205" spans="1:9" hidden="1" x14ac:dyDescent="0.3">
      <c r="A1205">
        <v>159474</v>
      </c>
      <c r="B1205">
        <v>3</v>
      </c>
      <c r="C1205" s="1" t="s">
        <v>5801</v>
      </c>
      <c r="D1205" s="1" t="s">
        <v>5727</v>
      </c>
      <c r="E1205" s="1" t="s">
        <v>5802</v>
      </c>
      <c r="F1205">
        <v>90</v>
      </c>
      <c r="G1205" t="s">
        <v>5803</v>
      </c>
      <c r="H1205" t="s">
        <v>5804</v>
      </c>
      <c r="I1205" t="s">
        <v>2184</v>
      </c>
    </row>
    <row r="1206" spans="1:9" hidden="1" x14ac:dyDescent="0.3">
      <c r="A1206">
        <v>159475</v>
      </c>
      <c r="B1206">
        <v>3</v>
      </c>
      <c r="C1206" s="1" t="s">
        <v>5805</v>
      </c>
      <c r="D1206" s="1" t="s">
        <v>5727</v>
      </c>
      <c r="E1206" s="1" t="s">
        <v>5806</v>
      </c>
      <c r="F1206">
        <v>90</v>
      </c>
      <c r="G1206" t="s">
        <v>5807</v>
      </c>
      <c r="H1206" t="s">
        <v>5808</v>
      </c>
      <c r="I1206" t="s">
        <v>2184</v>
      </c>
    </row>
    <row r="1207" spans="1:9" hidden="1" x14ac:dyDescent="0.3">
      <c r="A1207">
        <v>159486</v>
      </c>
      <c r="B1207">
        <v>3</v>
      </c>
      <c r="C1207" s="1" t="s">
        <v>5809</v>
      </c>
      <c r="D1207" s="1" t="s">
        <v>5727</v>
      </c>
      <c r="E1207" s="1" t="s">
        <v>5810</v>
      </c>
      <c r="F1207">
        <v>90</v>
      </c>
      <c r="G1207" t="s">
        <v>5811</v>
      </c>
      <c r="H1207" t="s">
        <v>5811</v>
      </c>
      <c r="I1207" t="s">
        <v>2184</v>
      </c>
    </row>
    <row r="1208" spans="1:9" hidden="1" x14ac:dyDescent="0.3">
      <c r="A1208">
        <v>159497</v>
      </c>
      <c r="B1208">
        <v>3</v>
      </c>
      <c r="C1208" s="1" t="s">
        <v>5812</v>
      </c>
      <c r="D1208" s="1" t="s">
        <v>5727</v>
      </c>
      <c r="E1208" s="1" t="s">
        <v>5813</v>
      </c>
      <c r="F1208">
        <v>90</v>
      </c>
      <c r="G1208" t="s">
        <v>5814</v>
      </c>
      <c r="H1208" t="s">
        <v>5815</v>
      </c>
      <c r="I1208" t="s">
        <v>2184</v>
      </c>
    </row>
    <row r="1209" spans="1:9" hidden="1" x14ac:dyDescent="0.3">
      <c r="A1209">
        <v>159498</v>
      </c>
      <c r="B1209">
        <v>3</v>
      </c>
      <c r="C1209" s="1" t="s">
        <v>5816</v>
      </c>
      <c r="D1209" s="1" t="s">
        <v>5727</v>
      </c>
      <c r="E1209" s="1" t="s">
        <v>5817</v>
      </c>
      <c r="F1209">
        <v>90</v>
      </c>
      <c r="G1209" t="s">
        <v>5818</v>
      </c>
      <c r="H1209" t="s">
        <v>5819</v>
      </c>
      <c r="I1209" t="s">
        <v>2184</v>
      </c>
    </row>
    <row r="1210" spans="1:9" hidden="1" x14ac:dyDescent="0.3">
      <c r="A1210">
        <v>159502</v>
      </c>
      <c r="B1210">
        <v>3</v>
      </c>
      <c r="C1210" s="1" t="s">
        <v>5820</v>
      </c>
      <c r="D1210" s="1" t="s">
        <v>5727</v>
      </c>
      <c r="E1210" s="1" t="s">
        <v>5821</v>
      </c>
      <c r="F1210">
        <v>90</v>
      </c>
      <c r="G1210" t="s">
        <v>5822</v>
      </c>
      <c r="H1210" t="s">
        <v>5823</v>
      </c>
      <c r="I1210" t="s">
        <v>2184</v>
      </c>
    </row>
    <row r="1211" spans="1:9" hidden="1" x14ac:dyDescent="0.3">
      <c r="A1211">
        <v>159508</v>
      </c>
      <c r="B1211">
        <v>3</v>
      </c>
      <c r="C1211" s="1" t="s">
        <v>5824</v>
      </c>
      <c r="D1211" s="1" t="s">
        <v>5727</v>
      </c>
      <c r="E1211" s="1" t="s">
        <v>5825</v>
      </c>
      <c r="F1211">
        <v>90</v>
      </c>
      <c r="G1211" t="s">
        <v>5826</v>
      </c>
      <c r="H1211" t="s">
        <v>5827</v>
      </c>
      <c r="I1211" t="s">
        <v>2184</v>
      </c>
    </row>
    <row r="1212" spans="1:9" hidden="1" x14ac:dyDescent="0.3">
      <c r="A1212">
        <v>159513</v>
      </c>
      <c r="B1212">
        <v>3</v>
      </c>
      <c r="C1212" s="1" t="s">
        <v>5828</v>
      </c>
      <c r="D1212" s="1" t="s">
        <v>5727</v>
      </c>
      <c r="E1212" s="1" t="s">
        <v>5829</v>
      </c>
      <c r="F1212">
        <v>90</v>
      </c>
      <c r="G1212" t="s">
        <v>5830</v>
      </c>
      <c r="H1212" t="s">
        <v>5831</v>
      </c>
      <c r="I1212" t="s">
        <v>2184</v>
      </c>
    </row>
    <row r="1213" spans="1:9" hidden="1" x14ac:dyDescent="0.3">
      <c r="A1213">
        <v>159521</v>
      </c>
      <c r="B1213">
        <v>3</v>
      </c>
      <c r="C1213" s="1" t="s">
        <v>5832</v>
      </c>
      <c r="D1213" s="1" t="s">
        <v>5727</v>
      </c>
      <c r="E1213" s="1" t="s">
        <v>5833</v>
      </c>
      <c r="F1213">
        <v>90</v>
      </c>
      <c r="G1213" t="s">
        <v>5834</v>
      </c>
      <c r="H1213" t="s">
        <v>5835</v>
      </c>
      <c r="I1213" t="s">
        <v>2184</v>
      </c>
    </row>
    <row r="1214" spans="1:9" hidden="1" x14ac:dyDescent="0.3">
      <c r="A1214">
        <v>159526</v>
      </c>
      <c r="B1214">
        <v>3</v>
      </c>
      <c r="C1214" s="1" t="s">
        <v>5836</v>
      </c>
      <c r="D1214" s="1" t="s">
        <v>5727</v>
      </c>
      <c r="E1214" s="1" t="s">
        <v>5837</v>
      </c>
      <c r="F1214">
        <v>90</v>
      </c>
      <c r="G1214" t="s">
        <v>5838</v>
      </c>
      <c r="H1214" t="s">
        <v>5839</v>
      </c>
      <c r="I1214" t="s">
        <v>2184</v>
      </c>
    </row>
    <row r="1215" spans="1:9" hidden="1" x14ac:dyDescent="0.3">
      <c r="A1215">
        <v>159530</v>
      </c>
      <c r="B1215">
        <v>3</v>
      </c>
      <c r="C1215" s="1" t="s">
        <v>5840</v>
      </c>
      <c r="D1215" s="1" t="s">
        <v>5727</v>
      </c>
      <c r="E1215" s="1" t="s">
        <v>5841</v>
      </c>
      <c r="F1215">
        <v>90</v>
      </c>
      <c r="G1215" t="s">
        <v>5842</v>
      </c>
      <c r="H1215" t="s">
        <v>5843</v>
      </c>
      <c r="I1215" t="s">
        <v>2184</v>
      </c>
    </row>
    <row r="1216" spans="1:9" hidden="1" x14ac:dyDescent="0.3">
      <c r="A1216">
        <v>159542</v>
      </c>
      <c r="B1216">
        <v>3</v>
      </c>
      <c r="C1216" s="1" t="s">
        <v>5844</v>
      </c>
      <c r="D1216" s="1" t="s">
        <v>5727</v>
      </c>
      <c r="E1216" s="1" t="s">
        <v>5845</v>
      </c>
      <c r="F1216">
        <v>90</v>
      </c>
      <c r="G1216" t="s">
        <v>5846</v>
      </c>
      <c r="H1216" t="s">
        <v>5847</v>
      </c>
      <c r="I1216" t="s">
        <v>2184</v>
      </c>
    </row>
    <row r="1217" spans="1:9" hidden="1" x14ac:dyDescent="0.3">
      <c r="A1217">
        <v>159551</v>
      </c>
      <c r="B1217">
        <v>3</v>
      </c>
      <c r="C1217" s="1" t="s">
        <v>5848</v>
      </c>
      <c r="D1217" s="1" t="s">
        <v>5727</v>
      </c>
      <c r="E1217" s="1" t="s">
        <v>5849</v>
      </c>
      <c r="F1217">
        <v>90</v>
      </c>
      <c r="G1217" t="s">
        <v>5850</v>
      </c>
      <c r="H1217" t="s">
        <v>5851</v>
      </c>
      <c r="I1217" t="s">
        <v>2184</v>
      </c>
    </row>
    <row r="1218" spans="1:9" hidden="1" x14ac:dyDescent="0.3">
      <c r="A1218">
        <v>159558</v>
      </c>
      <c r="B1218">
        <v>3</v>
      </c>
      <c r="C1218" s="1" t="s">
        <v>5852</v>
      </c>
      <c r="D1218" s="1" t="s">
        <v>5727</v>
      </c>
      <c r="E1218" s="1" t="s">
        <v>5853</v>
      </c>
      <c r="F1218">
        <v>90</v>
      </c>
      <c r="G1218" t="s">
        <v>5854</v>
      </c>
      <c r="H1218" t="s">
        <v>5855</v>
      </c>
      <c r="I1218" t="s">
        <v>2184</v>
      </c>
    </row>
    <row r="1219" spans="1:9" hidden="1" x14ac:dyDescent="0.3">
      <c r="A1219">
        <v>159560</v>
      </c>
      <c r="B1219">
        <v>3</v>
      </c>
      <c r="C1219" s="1" t="s">
        <v>5856</v>
      </c>
      <c r="D1219" s="1" t="s">
        <v>5857</v>
      </c>
      <c r="E1219" s="1" t="s">
        <v>5858</v>
      </c>
      <c r="F1219">
        <v>91</v>
      </c>
      <c r="G1219" t="s">
        <v>5859</v>
      </c>
      <c r="H1219" t="s">
        <v>5860</v>
      </c>
      <c r="I1219" t="s">
        <v>2184</v>
      </c>
    </row>
    <row r="1220" spans="1:9" hidden="1" x14ac:dyDescent="0.3">
      <c r="A1220">
        <v>159571</v>
      </c>
      <c r="B1220">
        <v>3</v>
      </c>
      <c r="C1220" s="1" t="s">
        <v>5861</v>
      </c>
      <c r="D1220" s="1" t="s">
        <v>5857</v>
      </c>
      <c r="E1220" s="1" t="s">
        <v>5862</v>
      </c>
      <c r="F1220">
        <v>91</v>
      </c>
      <c r="G1220" t="s">
        <v>5863</v>
      </c>
      <c r="H1220" t="s">
        <v>5864</v>
      </c>
      <c r="I1220" t="s">
        <v>2184</v>
      </c>
    </row>
    <row r="1221" spans="1:9" hidden="1" x14ac:dyDescent="0.3">
      <c r="A1221">
        <v>159582</v>
      </c>
      <c r="B1221">
        <v>3</v>
      </c>
      <c r="C1221" s="1" t="s">
        <v>5865</v>
      </c>
      <c r="D1221" s="1" t="s">
        <v>5857</v>
      </c>
      <c r="E1221" s="1" t="s">
        <v>5866</v>
      </c>
      <c r="F1221">
        <v>91</v>
      </c>
      <c r="G1221" t="s">
        <v>5867</v>
      </c>
      <c r="H1221" t="s">
        <v>5868</v>
      </c>
      <c r="I1221" t="s">
        <v>2184</v>
      </c>
    </row>
    <row r="1222" spans="1:9" hidden="1" x14ac:dyDescent="0.3">
      <c r="A1222">
        <v>159585</v>
      </c>
      <c r="B1222">
        <v>3</v>
      </c>
      <c r="C1222" s="1" t="s">
        <v>5869</v>
      </c>
      <c r="D1222" s="1" t="s">
        <v>5857</v>
      </c>
      <c r="E1222" s="1" t="s">
        <v>5870</v>
      </c>
      <c r="F1222">
        <v>91</v>
      </c>
      <c r="G1222" t="s">
        <v>5871</v>
      </c>
      <c r="H1222" t="s">
        <v>5872</v>
      </c>
      <c r="I1222" t="s">
        <v>2184</v>
      </c>
    </row>
    <row r="1223" spans="1:9" hidden="1" x14ac:dyDescent="0.3">
      <c r="A1223">
        <v>159586</v>
      </c>
      <c r="B1223">
        <v>3</v>
      </c>
      <c r="C1223" s="1" t="s">
        <v>5873</v>
      </c>
      <c r="D1223" s="1" t="s">
        <v>5857</v>
      </c>
      <c r="E1223" s="1" t="s">
        <v>5874</v>
      </c>
      <c r="F1223">
        <v>91</v>
      </c>
      <c r="G1223" t="s">
        <v>5875</v>
      </c>
      <c r="H1223" t="s">
        <v>5876</v>
      </c>
      <c r="I1223" t="s">
        <v>2184</v>
      </c>
    </row>
    <row r="1224" spans="1:9" hidden="1" x14ac:dyDescent="0.3">
      <c r="A1224">
        <v>159596</v>
      </c>
      <c r="B1224">
        <v>3</v>
      </c>
      <c r="C1224" s="1" t="s">
        <v>5877</v>
      </c>
      <c r="D1224" s="1" t="s">
        <v>5857</v>
      </c>
      <c r="E1224" s="1" t="s">
        <v>5878</v>
      </c>
      <c r="F1224">
        <v>91</v>
      </c>
      <c r="G1224" t="s">
        <v>5879</v>
      </c>
      <c r="H1224" t="s">
        <v>5880</v>
      </c>
      <c r="I1224" t="s">
        <v>2184</v>
      </c>
    </row>
    <row r="1225" spans="1:9" hidden="1" x14ac:dyDescent="0.3">
      <c r="A1225">
        <v>159600</v>
      </c>
      <c r="B1225">
        <v>3</v>
      </c>
      <c r="C1225" s="1" t="s">
        <v>5881</v>
      </c>
      <c r="D1225" s="1" t="s">
        <v>5857</v>
      </c>
      <c r="E1225" s="1" t="s">
        <v>5882</v>
      </c>
      <c r="F1225">
        <v>91</v>
      </c>
      <c r="G1225" t="s">
        <v>5883</v>
      </c>
      <c r="H1225" t="s">
        <v>5884</v>
      </c>
      <c r="I1225" t="s">
        <v>2184</v>
      </c>
    </row>
    <row r="1226" spans="1:9" hidden="1" x14ac:dyDescent="0.3">
      <c r="A1226">
        <v>159601</v>
      </c>
      <c r="B1226">
        <v>3</v>
      </c>
      <c r="C1226" s="1" t="s">
        <v>5885</v>
      </c>
      <c r="D1226" s="1" t="s">
        <v>5857</v>
      </c>
      <c r="E1226" s="1" t="s">
        <v>5886</v>
      </c>
      <c r="F1226">
        <v>91</v>
      </c>
      <c r="G1226" t="s">
        <v>5887</v>
      </c>
      <c r="H1226" t="s">
        <v>5887</v>
      </c>
      <c r="I1226" t="s">
        <v>2184</v>
      </c>
    </row>
    <row r="1227" spans="1:9" hidden="1" x14ac:dyDescent="0.3">
      <c r="A1227">
        <v>159608</v>
      </c>
      <c r="B1227">
        <v>3</v>
      </c>
      <c r="C1227" s="1" t="s">
        <v>5888</v>
      </c>
      <c r="D1227" s="1" t="s">
        <v>5857</v>
      </c>
      <c r="E1227" s="1" t="s">
        <v>5889</v>
      </c>
      <c r="F1227">
        <v>91</v>
      </c>
      <c r="G1227" t="s">
        <v>5890</v>
      </c>
      <c r="H1227" t="s">
        <v>5891</v>
      </c>
      <c r="I1227" t="s">
        <v>2184</v>
      </c>
    </row>
    <row r="1228" spans="1:9" hidden="1" x14ac:dyDescent="0.3">
      <c r="A1228">
        <v>159613</v>
      </c>
      <c r="B1228">
        <v>3</v>
      </c>
      <c r="C1228" s="1" t="s">
        <v>5892</v>
      </c>
      <c r="D1228" s="1" t="s">
        <v>5857</v>
      </c>
      <c r="E1228" s="1" t="s">
        <v>5893</v>
      </c>
      <c r="F1228">
        <v>91</v>
      </c>
      <c r="G1228" t="s">
        <v>5894</v>
      </c>
      <c r="H1228" t="s">
        <v>5895</v>
      </c>
      <c r="I1228" t="s">
        <v>2184</v>
      </c>
    </row>
    <row r="1229" spans="1:9" hidden="1" x14ac:dyDescent="0.3">
      <c r="A1229">
        <v>159619</v>
      </c>
      <c r="B1229">
        <v>3</v>
      </c>
      <c r="C1229" s="1" t="s">
        <v>5896</v>
      </c>
      <c r="D1229" s="1" t="s">
        <v>5857</v>
      </c>
      <c r="E1229" s="1" t="s">
        <v>5897</v>
      </c>
      <c r="F1229">
        <v>91</v>
      </c>
      <c r="G1229" t="s">
        <v>5898</v>
      </c>
      <c r="H1229" t="s">
        <v>5899</v>
      </c>
      <c r="I1229" t="s">
        <v>2184</v>
      </c>
    </row>
    <row r="1230" spans="1:9" hidden="1" x14ac:dyDescent="0.3">
      <c r="A1230">
        <v>159624</v>
      </c>
      <c r="B1230">
        <v>3</v>
      </c>
      <c r="C1230" s="1" t="s">
        <v>5900</v>
      </c>
      <c r="D1230" s="1" t="s">
        <v>5857</v>
      </c>
      <c r="E1230" s="1" t="s">
        <v>5901</v>
      </c>
      <c r="F1230">
        <v>91</v>
      </c>
      <c r="G1230" t="s">
        <v>5902</v>
      </c>
      <c r="H1230" t="s">
        <v>5903</v>
      </c>
      <c r="I1230" t="s">
        <v>2184</v>
      </c>
    </row>
    <row r="1231" spans="1:9" hidden="1" x14ac:dyDescent="0.3">
      <c r="A1231">
        <v>159627</v>
      </c>
      <c r="B1231">
        <v>3</v>
      </c>
      <c r="C1231" s="1" t="s">
        <v>5904</v>
      </c>
      <c r="D1231" s="1" t="s">
        <v>5857</v>
      </c>
      <c r="E1231" s="1" t="s">
        <v>5905</v>
      </c>
      <c r="F1231">
        <v>91</v>
      </c>
      <c r="G1231" t="s">
        <v>5906</v>
      </c>
      <c r="H1231" t="s">
        <v>5907</v>
      </c>
      <c r="I1231" t="s">
        <v>2184</v>
      </c>
    </row>
    <row r="1232" spans="1:9" hidden="1" x14ac:dyDescent="0.3">
      <c r="A1232">
        <v>159631</v>
      </c>
      <c r="B1232">
        <v>3</v>
      </c>
      <c r="C1232" s="1" t="s">
        <v>5908</v>
      </c>
      <c r="D1232" s="1" t="s">
        <v>5857</v>
      </c>
      <c r="E1232" s="1" t="s">
        <v>5909</v>
      </c>
      <c r="F1232">
        <v>91</v>
      </c>
      <c r="G1232" t="s">
        <v>5910</v>
      </c>
      <c r="H1232" t="s">
        <v>5911</v>
      </c>
      <c r="I1232" t="s">
        <v>2184</v>
      </c>
    </row>
    <row r="1233" spans="1:9" hidden="1" x14ac:dyDescent="0.3">
      <c r="A1233">
        <v>159638</v>
      </c>
      <c r="B1233">
        <v>3</v>
      </c>
      <c r="C1233" s="1" t="s">
        <v>5912</v>
      </c>
      <c r="D1233" s="1" t="s">
        <v>5913</v>
      </c>
      <c r="E1233" s="1" t="s">
        <v>5914</v>
      </c>
      <c r="F1233">
        <v>92</v>
      </c>
      <c r="G1233" t="s">
        <v>5915</v>
      </c>
      <c r="H1233" t="s">
        <v>5916</v>
      </c>
      <c r="I1233" t="s">
        <v>2184</v>
      </c>
    </row>
    <row r="1234" spans="1:9" hidden="1" x14ac:dyDescent="0.3">
      <c r="A1234">
        <v>159642</v>
      </c>
      <c r="B1234">
        <v>3</v>
      </c>
      <c r="C1234" s="1" t="s">
        <v>5917</v>
      </c>
      <c r="D1234" s="1" t="s">
        <v>5913</v>
      </c>
      <c r="E1234" s="1" t="s">
        <v>5918</v>
      </c>
      <c r="F1234">
        <v>92</v>
      </c>
      <c r="G1234" t="s">
        <v>5919</v>
      </c>
      <c r="H1234" t="s">
        <v>5920</v>
      </c>
      <c r="I1234" t="s">
        <v>2184</v>
      </c>
    </row>
    <row r="1235" spans="1:9" hidden="1" x14ac:dyDescent="0.3">
      <c r="A1235">
        <v>159645</v>
      </c>
      <c r="B1235">
        <v>3</v>
      </c>
      <c r="C1235" s="1" t="s">
        <v>5921</v>
      </c>
      <c r="D1235" s="1" t="s">
        <v>5913</v>
      </c>
      <c r="E1235" s="1" t="s">
        <v>5922</v>
      </c>
      <c r="F1235">
        <v>92</v>
      </c>
      <c r="G1235" t="s">
        <v>5923</v>
      </c>
      <c r="H1235" t="s">
        <v>5924</v>
      </c>
      <c r="I1235" t="s">
        <v>2184</v>
      </c>
    </row>
    <row r="1236" spans="1:9" hidden="1" x14ac:dyDescent="0.3">
      <c r="A1236">
        <v>159646</v>
      </c>
      <c r="B1236">
        <v>3</v>
      </c>
      <c r="C1236" s="1" t="s">
        <v>5925</v>
      </c>
      <c r="D1236" s="1" t="s">
        <v>5913</v>
      </c>
      <c r="E1236" s="1" t="s">
        <v>5926</v>
      </c>
      <c r="F1236">
        <v>92</v>
      </c>
      <c r="G1236" t="s">
        <v>5927</v>
      </c>
      <c r="H1236" t="s">
        <v>5927</v>
      </c>
      <c r="I1236" t="s">
        <v>2184</v>
      </c>
    </row>
    <row r="1237" spans="1:9" hidden="1" x14ac:dyDescent="0.3">
      <c r="A1237">
        <v>159649</v>
      </c>
      <c r="B1237">
        <v>3</v>
      </c>
      <c r="C1237" s="1" t="s">
        <v>5928</v>
      </c>
      <c r="D1237" s="1" t="s">
        <v>5913</v>
      </c>
      <c r="E1237" s="1" t="s">
        <v>5929</v>
      </c>
      <c r="F1237">
        <v>92</v>
      </c>
      <c r="G1237" t="s">
        <v>5930</v>
      </c>
      <c r="H1237" t="s">
        <v>5931</v>
      </c>
      <c r="I1237" t="s">
        <v>2184</v>
      </c>
    </row>
    <row r="1238" spans="1:9" hidden="1" x14ac:dyDescent="0.3">
      <c r="A1238">
        <v>159652</v>
      </c>
      <c r="B1238">
        <v>3</v>
      </c>
      <c r="C1238" s="1" t="s">
        <v>5932</v>
      </c>
      <c r="D1238" s="1" t="s">
        <v>5913</v>
      </c>
      <c r="E1238" s="1" t="s">
        <v>5933</v>
      </c>
      <c r="F1238">
        <v>92</v>
      </c>
      <c r="G1238" t="s">
        <v>5934</v>
      </c>
      <c r="H1238" t="s">
        <v>5935</v>
      </c>
      <c r="I1238" t="s">
        <v>2184</v>
      </c>
    </row>
    <row r="1239" spans="1:9" hidden="1" x14ac:dyDescent="0.3">
      <c r="A1239">
        <v>159653</v>
      </c>
      <c r="B1239">
        <v>3</v>
      </c>
      <c r="C1239" s="1" t="s">
        <v>5936</v>
      </c>
      <c r="D1239" s="1" t="s">
        <v>5913</v>
      </c>
      <c r="E1239" s="1" t="s">
        <v>5937</v>
      </c>
      <c r="F1239">
        <v>92</v>
      </c>
      <c r="G1239" t="s">
        <v>5938</v>
      </c>
      <c r="H1239" t="s">
        <v>5939</v>
      </c>
      <c r="I1239" t="s">
        <v>2184</v>
      </c>
    </row>
    <row r="1240" spans="1:9" hidden="1" x14ac:dyDescent="0.3">
      <c r="A1240">
        <v>159656</v>
      </c>
      <c r="B1240">
        <v>3</v>
      </c>
      <c r="C1240" s="1" t="s">
        <v>5940</v>
      </c>
      <c r="D1240" s="1" t="s">
        <v>5913</v>
      </c>
      <c r="E1240" s="1" t="s">
        <v>5941</v>
      </c>
      <c r="F1240">
        <v>92</v>
      </c>
      <c r="G1240" t="s">
        <v>5942</v>
      </c>
      <c r="H1240" t="s">
        <v>5943</v>
      </c>
      <c r="I1240" t="s">
        <v>2184</v>
      </c>
    </row>
    <row r="1241" spans="1:9" hidden="1" x14ac:dyDescent="0.3">
      <c r="A1241">
        <v>159659</v>
      </c>
      <c r="B1241">
        <v>3</v>
      </c>
      <c r="C1241" s="1" t="s">
        <v>5944</v>
      </c>
      <c r="D1241" s="1" t="s">
        <v>5913</v>
      </c>
      <c r="E1241" s="1" t="s">
        <v>5945</v>
      </c>
      <c r="F1241">
        <v>92</v>
      </c>
      <c r="G1241" t="s">
        <v>5946</v>
      </c>
      <c r="H1241" t="s">
        <v>5947</v>
      </c>
      <c r="I1241" t="s">
        <v>2184</v>
      </c>
    </row>
    <row r="1242" spans="1:9" hidden="1" x14ac:dyDescent="0.3">
      <c r="A1242">
        <v>159671</v>
      </c>
      <c r="B1242">
        <v>3</v>
      </c>
      <c r="C1242" s="1" t="s">
        <v>5948</v>
      </c>
      <c r="D1242" s="1" t="s">
        <v>5949</v>
      </c>
      <c r="E1242" s="1" t="s">
        <v>5950</v>
      </c>
      <c r="F1242">
        <v>93</v>
      </c>
      <c r="G1242" t="s">
        <v>5951</v>
      </c>
      <c r="H1242" t="s">
        <v>5952</v>
      </c>
      <c r="I1242" t="s">
        <v>2184</v>
      </c>
    </row>
    <row r="1243" spans="1:9" hidden="1" x14ac:dyDescent="0.3">
      <c r="A1243">
        <v>159677</v>
      </c>
      <c r="B1243">
        <v>3</v>
      </c>
      <c r="C1243" s="1" t="s">
        <v>5953</v>
      </c>
      <c r="D1243" s="1" t="s">
        <v>5949</v>
      </c>
      <c r="E1243" s="1" t="s">
        <v>5954</v>
      </c>
      <c r="F1243">
        <v>93</v>
      </c>
      <c r="G1243" t="s">
        <v>5955</v>
      </c>
      <c r="H1243" t="s">
        <v>5956</v>
      </c>
      <c r="I1243" t="s">
        <v>2184</v>
      </c>
    </row>
    <row r="1244" spans="1:9" hidden="1" x14ac:dyDescent="0.3">
      <c r="A1244">
        <v>159678</v>
      </c>
      <c r="B1244">
        <v>3</v>
      </c>
      <c r="C1244" s="1" t="s">
        <v>5957</v>
      </c>
      <c r="D1244" s="1" t="s">
        <v>5949</v>
      </c>
      <c r="E1244" s="1" t="s">
        <v>5958</v>
      </c>
      <c r="F1244">
        <v>93</v>
      </c>
      <c r="G1244" t="s">
        <v>5959</v>
      </c>
      <c r="H1244" t="s">
        <v>5960</v>
      </c>
      <c r="I1244" t="s">
        <v>2184</v>
      </c>
    </row>
    <row r="1245" spans="1:9" hidden="1" x14ac:dyDescent="0.3">
      <c r="A1245">
        <v>159683</v>
      </c>
      <c r="B1245">
        <v>3</v>
      </c>
      <c r="C1245" s="1" t="s">
        <v>5961</v>
      </c>
      <c r="D1245" s="1" t="s">
        <v>5949</v>
      </c>
      <c r="E1245" s="1" t="s">
        <v>5962</v>
      </c>
      <c r="F1245">
        <v>93</v>
      </c>
      <c r="G1245" t="s">
        <v>5963</v>
      </c>
      <c r="H1245" t="s">
        <v>5964</v>
      </c>
      <c r="I1245" t="s">
        <v>2184</v>
      </c>
    </row>
    <row r="1246" spans="1:9" hidden="1" x14ac:dyDescent="0.3">
      <c r="A1246">
        <v>159684</v>
      </c>
      <c r="B1246">
        <v>3</v>
      </c>
      <c r="C1246" s="1" t="s">
        <v>5965</v>
      </c>
      <c r="D1246" s="1" t="s">
        <v>5949</v>
      </c>
      <c r="E1246" s="1" t="s">
        <v>5966</v>
      </c>
      <c r="F1246">
        <v>93</v>
      </c>
      <c r="G1246" t="s">
        <v>5967</v>
      </c>
      <c r="H1246" t="s">
        <v>5968</v>
      </c>
      <c r="I1246" t="s">
        <v>2184</v>
      </c>
    </row>
    <row r="1247" spans="1:9" hidden="1" x14ac:dyDescent="0.3">
      <c r="A1247">
        <v>159692</v>
      </c>
      <c r="B1247">
        <v>3</v>
      </c>
      <c r="C1247" s="1" t="s">
        <v>5969</v>
      </c>
      <c r="D1247" s="1" t="s">
        <v>5949</v>
      </c>
      <c r="E1247" s="1" t="s">
        <v>5970</v>
      </c>
      <c r="F1247">
        <v>93</v>
      </c>
      <c r="G1247" t="s">
        <v>5971</v>
      </c>
      <c r="H1247" t="s">
        <v>5972</v>
      </c>
      <c r="I1247" t="s">
        <v>2184</v>
      </c>
    </row>
    <row r="1248" spans="1:9" hidden="1" x14ac:dyDescent="0.3">
      <c r="A1248">
        <v>159699</v>
      </c>
      <c r="B1248">
        <v>3</v>
      </c>
      <c r="C1248" s="1" t="s">
        <v>5973</v>
      </c>
      <c r="D1248" s="1" t="s">
        <v>5949</v>
      </c>
      <c r="E1248" s="1" t="s">
        <v>5974</v>
      </c>
      <c r="F1248">
        <v>93</v>
      </c>
      <c r="G1248" t="s">
        <v>5975</v>
      </c>
      <c r="H1248" t="s">
        <v>5976</v>
      </c>
      <c r="I1248" t="s">
        <v>2184</v>
      </c>
    </row>
    <row r="1249" spans="1:9" hidden="1" x14ac:dyDescent="0.3">
      <c r="A1249">
        <v>159702</v>
      </c>
      <c r="B1249">
        <v>3</v>
      </c>
      <c r="C1249" s="1" t="s">
        <v>5977</v>
      </c>
      <c r="D1249" s="1" t="s">
        <v>5978</v>
      </c>
      <c r="E1249" s="1" t="s">
        <v>5979</v>
      </c>
      <c r="F1249">
        <v>94</v>
      </c>
      <c r="G1249" t="s">
        <v>5980</v>
      </c>
      <c r="H1249" t="s">
        <v>5981</v>
      </c>
      <c r="I1249" t="s">
        <v>2184</v>
      </c>
    </row>
    <row r="1250" spans="1:9" hidden="1" x14ac:dyDescent="0.3">
      <c r="A1250">
        <v>159716</v>
      </c>
      <c r="B1250">
        <v>3</v>
      </c>
      <c r="C1250" s="1" t="s">
        <v>5982</v>
      </c>
      <c r="D1250" s="1" t="s">
        <v>5978</v>
      </c>
      <c r="E1250" s="1" t="s">
        <v>5983</v>
      </c>
      <c r="F1250">
        <v>94</v>
      </c>
      <c r="G1250" t="s">
        <v>5984</v>
      </c>
      <c r="H1250" t="s">
        <v>5985</v>
      </c>
      <c r="I1250" t="s">
        <v>2184</v>
      </c>
    </row>
    <row r="1251" spans="1:9" hidden="1" x14ac:dyDescent="0.3">
      <c r="A1251">
        <v>159719</v>
      </c>
      <c r="B1251">
        <v>3</v>
      </c>
      <c r="C1251" s="1" t="s">
        <v>5986</v>
      </c>
      <c r="D1251" s="1" t="s">
        <v>5978</v>
      </c>
      <c r="E1251" s="1" t="s">
        <v>5987</v>
      </c>
      <c r="F1251">
        <v>94</v>
      </c>
      <c r="G1251" t="s">
        <v>5988</v>
      </c>
      <c r="H1251" t="s">
        <v>5989</v>
      </c>
      <c r="I1251" t="s">
        <v>2184</v>
      </c>
    </row>
    <row r="1252" spans="1:9" hidden="1" x14ac:dyDescent="0.3">
      <c r="A1252">
        <v>159729</v>
      </c>
      <c r="B1252">
        <v>3</v>
      </c>
      <c r="C1252" s="1" t="s">
        <v>5990</v>
      </c>
      <c r="D1252" s="1" t="s">
        <v>5978</v>
      </c>
      <c r="E1252" s="1" t="s">
        <v>5991</v>
      </c>
      <c r="F1252">
        <v>94</v>
      </c>
      <c r="G1252" t="s">
        <v>5992</v>
      </c>
      <c r="H1252" t="s">
        <v>5993</v>
      </c>
      <c r="I1252" t="s">
        <v>2184</v>
      </c>
    </row>
    <row r="1253" spans="1:9" hidden="1" x14ac:dyDescent="0.3">
      <c r="A1253">
        <v>159736</v>
      </c>
      <c r="B1253">
        <v>3</v>
      </c>
      <c r="C1253" s="1" t="s">
        <v>5994</v>
      </c>
      <c r="D1253" s="1" t="s">
        <v>5978</v>
      </c>
      <c r="E1253" s="1" t="s">
        <v>5995</v>
      </c>
      <c r="F1253">
        <v>94</v>
      </c>
      <c r="G1253" t="s">
        <v>5996</v>
      </c>
      <c r="H1253" t="s">
        <v>5997</v>
      </c>
      <c r="I1253" t="s">
        <v>2184</v>
      </c>
    </row>
    <row r="1254" spans="1:9" hidden="1" x14ac:dyDescent="0.3">
      <c r="A1254">
        <v>159747</v>
      </c>
      <c r="B1254">
        <v>3</v>
      </c>
      <c r="C1254" s="1" t="s">
        <v>5998</v>
      </c>
      <c r="D1254" s="1" t="s">
        <v>5978</v>
      </c>
      <c r="E1254" s="1" t="s">
        <v>5999</v>
      </c>
      <c r="F1254">
        <v>94</v>
      </c>
      <c r="G1254" t="s">
        <v>6000</v>
      </c>
      <c r="H1254" t="s">
        <v>6001</v>
      </c>
      <c r="I1254" t="s">
        <v>2184</v>
      </c>
    </row>
    <row r="1255" spans="1:9" hidden="1" x14ac:dyDescent="0.3">
      <c r="A1255">
        <v>159749</v>
      </c>
      <c r="B1255">
        <v>3</v>
      </c>
      <c r="C1255" s="1" t="s">
        <v>6002</v>
      </c>
      <c r="D1255" s="1" t="s">
        <v>6003</v>
      </c>
      <c r="E1255" s="1" t="s">
        <v>6004</v>
      </c>
      <c r="F1255">
        <v>95</v>
      </c>
      <c r="G1255" t="s">
        <v>6005</v>
      </c>
      <c r="H1255" t="s">
        <v>6006</v>
      </c>
      <c r="I1255" t="s">
        <v>2184</v>
      </c>
    </row>
    <row r="1256" spans="1:9" hidden="1" x14ac:dyDescent="0.3">
      <c r="A1256">
        <v>159750</v>
      </c>
      <c r="B1256">
        <v>3</v>
      </c>
      <c r="C1256" s="1" t="s">
        <v>6007</v>
      </c>
      <c r="D1256" s="1" t="s">
        <v>6003</v>
      </c>
      <c r="E1256" s="1" t="s">
        <v>6008</v>
      </c>
      <c r="F1256">
        <v>95</v>
      </c>
      <c r="G1256" t="s">
        <v>6009</v>
      </c>
      <c r="H1256" t="s">
        <v>6009</v>
      </c>
      <c r="I1256" t="s">
        <v>2184</v>
      </c>
    </row>
    <row r="1257" spans="1:9" hidden="1" x14ac:dyDescent="0.3">
      <c r="A1257">
        <v>159755</v>
      </c>
      <c r="B1257">
        <v>3</v>
      </c>
      <c r="C1257" s="1" t="s">
        <v>6010</v>
      </c>
      <c r="D1257" s="1" t="s">
        <v>6003</v>
      </c>
      <c r="E1257" s="1" t="s">
        <v>6011</v>
      </c>
      <c r="F1257">
        <v>95</v>
      </c>
      <c r="G1257" t="s">
        <v>6012</v>
      </c>
      <c r="H1257" t="s">
        <v>6013</v>
      </c>
      <c r="I1257" t="s">
        <v>2184</v>
      </c>
    </row>
    <row r="1258" spans="1:9" hidden="1" x14ac:dyDescent="0.3">
      <c r="A1258">
        <v>159767</v>
      </c>
      <c r="B1258">
        <v>3</v>
      </c>
      <c r="C1258" s="1" t="s">
        <v>6014</v>
      </c>
      <c r="D1258" s="1" t="s">
        <v>6003</v>
      </c>
      <c r="E1258" s="1" t="s">
        <v>6015</v>
      </c>
      <c r="F1258">
        <v>95</v>
      </c>
      <c r="G1258" t="s">
        <v>6016</v>
      </c>
      <c r="H1258" t="s">
        <v>6017</v>
      </c>
      <c r="I1258" t="s">
        <v>2184</v>
      </c>
    </row>
    <row r="1259" spans="1:9" hidden="1" x14ac:dyDescent="0.3">
      <c r="A1259">
        <v>159773</v>
      </c>
      <c r="B1259">
        <v>3</v>
      </c>
      <c r="C1259" s="1" t="s">
        <v>6018</v>
      </c>
      <c r="D1259" s="1" t="s">
        <v>6003</v>
      </c>
      <c r="E1259" s="1" t="s">
        <v>6019</v>
      </c>
      <c r="F1259">
        <v>95</v>
      </c>
      <c r="G1259" t="s">
        <v>6020</v>
      </c>
      <c r="H1259" t="s">
        <v>6021</v>
      </c>
      <c r="I1259" t="s">
        <v>2184</v>
      </c>
    </row>
    <row r="1260" spans="1:9" hidden="1" x14ac:dyDescent="0.3">
      <c r="A1260">
        <v>159776</v>
      </c>
      <c r="B1260">
        <v>3</v>
      </c>
      <c r="C1260" s="1" t="s">
        <v>6022</v>
      </c>
      <c r="D1260" s="1" t="s">
        <v>6003</v>
      </c>
      <c r="E1260" s="1" t="s">
        <v>6023</v>
      </c>
      <c r="F1260">
        <v>95</v>
      </c>
      <c r="G1260" t="s">
        <v>6024</v>
      </c>
      <c r="H1260" t="s">
        <v>6025</v>
      </c>
      <c r="I1260" t="s">
        <v>2184</v>
      </c>
    </row>
    <row r="1261" spans="1:9" hidden="1" x14ac:dyDescent="0.3">
      <c r="A1261">
        <v>159800</v>
      </c>
      <c r="B1261">
        <v>3</v>
      </c>
      <c r="C1261" s="1" t="s">
        <v>6026</v>
      </c>
      <c r="D1261" s="1" t="s">
        <v>6003</v>
      </c>
      <c r="E1261" s="1" t="s">
        <v>6027</v>
      </c>
      <c r="F1261">
        <v>95</v>
      </c>
      <c r="G1261" t="s">
        <v>6028</v>
      </c>
      <c r="H1261" t="s">
        <v>6029</v>
      </c>
      <c r="I1261" t="s">
        <v>2184</v>
      </c>
    </row>
    <row r="1262" spans="1:9" hidden="1" x14ac:dyDescent="0.3">
      <c r="A1262">
        <v>159805</v>
      </c>
      <c r="B1262">
        <v>3</v>
      </c>
      <c r="C1262" s="1" t="s">
        <v>6030</v>
      </c>
      <c r="D1262" s="1" t="s">
        <v>6003</v>
      </c>
      <c r="E1262" s="1" t="s">
        <v>6031</v>
      </c>
      <c r="F1262">
        <v>95</v>
      </c>
      <c r="G1262" t="s">
        <v>6032</v>
      </c>
      <c r="H1262" t="s">
        <v>6033</v>
      </c>
      <c r="I1262" t="s">
        <v>2184</v>
      </c>
    </row>
    <row r="1263" spans="1:9" hidden="1" x14ac:dyDescent="0.3">
      <c r="A1263">
        <v>159809</v>
      </c>
      <c r="B1263">
        <v>3</v>
      </c>
      <c r="C1263" s="1" t="s">
        <v>6034</v>
      </c>
      <c r="D1263" s="1" t="s">
        <v>6035</v>
      </c>
      <c r="E1263" s="1" t="s">
        <v>6036</v>
      </c>
      <c r="F1263">
        <v>96</v>
      </c>
      <c r="G1263" t="s">
        <v>6037</v>
      </c>
      <c r="H1263" t="s">
        <v>6038</v>
      </c>
      <c r="I1263" t="s">
        <v>2184</v>
      </c>
    </row>
    <row r="1264" spans="1:9" hidden="1" x14ac:dyDescent="0.3">
      <c r="A1264">
        <v>159812</v>
      </c>
      <c r="B1264">
        <v>3</v>
      </c>
      <c r="C1264" s="1" t="s">
        <v>6039</v>
      </c>
      <c r="D1264" s="1" t="s">
        <v>6035</v>
      </c>
      <c r="E1264" s="1" t="s">
        <v>6040</v>
      </c>
      <c r="F1264">
        <v>96</v>
      </c>
      <c r="G1264" t="s">
        <v>6041</v>
      </c>
      <c r="H1264" t="s">
        <v>6042</v>
      </c>
      <c r="I1264" t="s">
        <v>2184</v>
      </c>
    </row>
    <row r="1265" spans="1:9" hidden="1" x14ac:dyDescent="0.3">
      <c r="A1265">
        <v>159813</v>
      </c>
      <c r="B1265">
        <v>3</v>
      </c>
      <c r="C1265" s="1" t="s">
        <v>6043</v>
      </c>
      <c r="D1265" s="1" t="s">
        <v>6035</v>
      </c>
      <c r="E1265" s="1" t="s">
        <v>6044</v>
      </c>
      <c r="F1265">
        <v>96</v>
      </c>
      <c r="G1265" t="s">
        <v>6045</v>
      </c>
      <c r="H1265" t="s">
        <v>6046</v>
      </c>
      <c r="I1265" t="s">
        <v>2184</v>
      </c>
    </row>
    <row r="1266" spans="1:9" hidden="1" x14ac:dyDescent="0.3">
      <c r="A1266">
        <v>159822</v>
      </c>
      <c r="B1266">
        <v>3</v>
      </c>
      <c r="C1266" s="1" t="s">
        <v>6047</v>
      </c>
      <c r="D1266" s="1" t="s">
        <v>6035</v>
      </c>
      <c r="E1266" s="1" t="s">
        <v>6048</v>
      </c>
      <c r="F1266">
        <v>96</v>
      </c>
      <c r="G1266" t="s">
        <v>6049</v>
      </c>
      <c r="H1266" t="s">
        <v>6050</v>
      </c>
      <c r="I1266" t="s">
        <v>2184</v>
      </c>
    </row>
    <row r="1267" spans="1:9" hidden="1" x14ac:dyDescent="0.3">
      <c r="A1267">
        <v>159823</v>
      </c>
      <c r="B1267">
        <v>3</v>
      </c>
      <c r="C1267" s="1" t="s">
        <v>6051</v>
      </c>
      <c r="D1267" s="1" t="s">
        <v>6035</v>
      </c>
      <c r="E1267" s="1" t="s">
        <v>6052</v>
      </c>
      <c r="F1267">
        <v>96</v>
      </c>
      <c r="G1267" t="s">
        <v>6053</v>
      </c>
      <c r="H1267" t="s">
        <v>6054</v>
      </c>
      <c r="I1267" t="s">
        <v>2184</v>
      </c>
    </row>
    <row r="1268" spans="1:9" hidden="1" x14ac:dyDescent="0.3">
      <c r="A1268">
        <v>159824</v>
      </c>
      <c r="B1268">
        <v>3</v>
      </c>
      <c r="C1268" s="1" t="s">
        <v>6055</v>
      </c>
      <c r="D1268" s="1" t="s">
        <v>6035</v>
      </c>
      <c r="E1268" s="1" t="s">
        <v>6056</v>
      </c>
      <c r="F1268">
        <v>96</v>
      </c>
      <c r="G1268" t="s">
        <v>6057</v>
      </c>
      <c r="H1268" t="s">
        <v>6058</v>
      </c>
      <c r="I1268" t="s">
        <v>2184</v>
      </c>
    </row>
    <row r="1269" spans="1:9" hidden="1" x14ac:dyDescent="0.3">
      <c r="A1269">
        <v>159831</v>
      </c>
      <c r="B1269">
        <v>3</v>
      </c>
      <c r="C1269" s="1" t="s">
        <v>6059</v>
      </c>
      <c r="D1269" s="1" t="s">
        <v>6035</v>
      </c>
      <c r="E1269" s="1" t="s">
        <v>6060</v>
      </c>
      <c r="F1269">
        <v>96</v>
      </c>
      <c r="G1269" t="s">
        <v>6061</v>
      </c>
      <c r="H1269" t="s">
        <v>6061</v>
      </c>
      <c r="I1269" t="s">
        <v>2184</v>
      </c>
    </row>
    <row r="1270" spans="1:9" hidden="1" x14ac:dyDescent="0.3">
      <c r="A1270">
        <v>159836</v>
      </c>
      <c r="B1270">
        <v>3</v>
      </c>
      <c r="C1270" s="1" t="s">
        <v>6062</v>
      </c>
      <c r="D1270" s="1" t="s">
        <v>6035</v>
      </c>
      <c r="E1270" s="1" t="s">
        <v>6063</v>
      </c>
      <c r="F1270">
        <v>96</v>
      </c>
      <c r="G1270" t="s">
        <v>6064</v>
      </c>
      <c r="H1270" t="s">
        <v>6065</v>
      </c>
      <c r="I1270" t="s">
        <v>2184</v>
      </c>
    </row>
    <row r="1271" spans="1:9" hidden="1" x14ac:dyDescent="0.3">
      <c r="A1271">
        <v>159848</v>
      </c>
      <c r="B1271">
        <v>3</v>
      </c>
      <c r="C1271" s="1" t="s">
        <v>6066</v>
      </c>
      <c r="D1271" s="1" t="s">
        <v>6035</v>
      </c>
      <c r="E1271" s="1" t="s">
        <v>6067</v>
      </c>
      <c r="F1271">
        <v>96</v>
      </c>
      <c r="G1271" t="s">
        <v>6068</v>
      </c>
      <c r="H1271" t="s">
        <v>6069</v>
      </c>
      <c r="I1271" t="s">
        <v>2184</v>
      </c>
    </row>
    <row r="1272" spans="1:9" hidden="1" x14ac:dyDescent="0.3">
      <c r="A1272">
        <v>159852</v>
      </c>
      <c r="B1272">
        <v>3</v>
      </c>
      <c r="C1272" s="1" t="s">
        <v>6070</v>
      </c>
      <c r="D1272" s="1" t="s">
        <v>6035</v>
      </c>
      <c r="E1272" s="1" t="s">
        <v>6071</v>
      </c>
      <c r="F1272">
        <v>96</v>
      </c>
      <c r="G1272" t="s">
        <v>6072</v>
      </c>
      <c r="H1272" t="s">
        <v>6072</v>
      </c>
      <c r="I1272" t="s">
        <v>2184</v>
      </c>
    </row>
    <row r="1273" spans="1:9" hidden="1" x14ac:dyDescent="0.3">
      <c r="A1273">
        <v>159853</v>
      </c>
      <c r="B1273">
        <v>3</v>
      </c>
      <c r="C1273" s="1" t="s">
        <v>6073</v>
      </c>
      <c r="D1273" s="1" t="s">
        <v>6035</v>
      </c>
      <c r="E1273" s="1" t="s">
        <v>6074</v>
      </c>
      <c r="F1273">
        <v>96</v>
      </c>
      <c r="G1273" t="s">
        <v>6075</v>
      </c>
      <c r="H1273" t="s">
        <v>6076</v>
      </c>
      <c r="I1273" t="s">
        <v>2184</v>
      </c>
    </row>
    <row r="1274" spans="1:9" hidden="1" x14ac:dyDescent="0.3">
      <c r="A1274">
        <v>159854</v>
      </c>
      <c r="B1274">
        <v>3</v>
      </c>
      <c r="C1274" s="1" t="s">
        <v>6077</v>
      </c>
      <c r="D1274" s="1" t="s">
        <v>6035</v>
      </c>
      <c r="E1274" s="1" t="s">
        <v>6078</v>
      </c>
      <c r="F1274">
        <v>96</v>
      </c>
      <c r="G1274" t="s">
        <v>6079</v>
      </c>
      <c r="H1274" t="s">
        <v>6079</v>
      </c>
      <c r="I1274" t="s">
        <v>2184</v>
      </c>
    </row>
    <row r="1275" spans="1:9" hidden="1" x14ac:dyDescent="0.3">
      <c r="A1275">
        <v>159857</v>
      </c>
      <c r="B1275">
        <v>3</v>
      </c>
      <c r="C1275" s="1" t="s">
        <v>6080</v>
      </c>
      <c r="D1275" s="1" t="s">
        <v>6035</v>
      </c>
      <c r="E1275" s="1" t="s">
        <v>6081</v>
      </c>
      <c r="F1275">
        <v>96</v>
      </c>
      <c r="G1275" t="s">
        <v>6082</v>
      </c>
      <c r="H1275" t="s">
        <v>6083</v>
      </c>
      <c r="I1275" t="s">
        <v>2184</v>
      </c>
    </row>
    <row r="1276" spans="1:9" hidden="1" x14ac:dyDescent="0.3">
      <c r="A1276">
        <v>159862</v>
      </c>
      <c r="B1276">
        <v>3</v>
      </c>
      <c r="C1276" s="1" t="s">
        <v>6084</v>
      </c>
      <c r="D1276" s="1" t="s">
        <v>6035</v>
      </c>
      <c r="E1276" s="1" t="s">
        <v>6085</v>
      </c>
      <c r="F1276">
        <v>96</v>
      </c>
      <c r="G1276" t="s">
        <v>6086</v>
      </c>
      <c r="H1276" t="s">
        <v>6087</v>
      </c>
      <c r="I1276" t="s">
        <v>2184</v>
      </c>
    </row>
    <row r="1277" spans="1:9" hidden="1" x14ac:dyDescent="0.3">
      <c r="A1277">
        <v>159865</v>
      </c>
      <c r="B1277">
        <v>3</v>
      </c>
      <c r="C1277" s="1" t="s">
        <v>6088</v>
      </c>
      <c r="D1277" s="1" t="s">
        <v>6035</v>
      </c>
      <c r="E1277" s="1" t="s">
        <v>6089</v>
      </c>
      <c r="F1277">
        <v>96</v>
      </c>
      <c r="G1277" t="s">
        <v>6090</v>
      </c>
      <c r="H1277" t="s">
        <v>6091</v>
      </c>
      <c r="I1277" t="s">
        <v>2184</v>
      </c>
    </row>
    <row r="1278" spans="1:9" hidden="1" x14ac:dyDescent="0.3">
      <c r="A1278">
        <v>159870</v>
      </c>
      <c r="B1278">
        <v>3</v>
      </c>
      <c r="C1278" s="1" t="s">
        <v>6092</v>
      </c>
      <c r="D1278" s="1" t="s">
        <v>6035</v>
      </c>
      <c r="E1278" s="1" t="s">
        <v>6093</v>
      </c>
      <c r="F1278">
        <v>96</v>
      </c>
      <c r="G1278" t="s">
        <v>6094</v>
      </c>
      <c r="H1278" t="s">
        <v>6095</v>
      </c>
      <c r="I1278" t="s">
        <v>2184</v>
      </c>
    </row>
    <row r="1279" spans="1:9" hidden="1" x14ac:dyDescent="0.3">
      <c r="A1279">
        <v>159873</v>
      </c>
      <c r="B1279">
        <v>3</v>
      </c>
      <c r="C1279" s="1" t="s">
        <v>6096</v>
      </c>
      <c r="D1279" s="1" t="s">
        <v>6035</v>
      </c>
      <c r="E1279" s="1" t="s">
        <v>6097</v>
      </c>
      <c r="F1279">
        <v>96</v>
      </c>
      <c r="G1279" t="s">
        <v>6098</v>
      </c>
      <c r="H1279" t="s">
        <v>6099</v>
      </c>
      <c r="I1279" t="s">
        <v>2184</v>
      </c>
    </row>
    <row r="1280" spans="1:9" hidden="1" x14ac:dyDescent="0.3">
      <c r="A1280">
        <v>159874</v>
      </c>
      <c r="B1280">
        <v>3</v>
      </c>
      <c r="C1280" s="1" t="s">
        <v>6100</v>
      </c>
      <c r="D1280" s="1" t="s">
        <v>6035</v>
      </c>
      <c r="E1280" s="1" t="s">
        <v>6101</v>
      </c>
      <c r="F1280">
        <v>96</v>
      </c>
      <c r="G1280" t="s">
        <v>6102</v>
      </c>
      <c r="H1280" t="s">
        <v>6103</v>
      </c>
      <c r="I1280" t="s">
        <v>2184</v>
      </c>
    </row>
    <row r="1281" spans="1:9" hidden="1" x14ac:dyDescent="0.3">
      <c r="A1281">
        <v>159877</v>
      </c>
      <c r="B1281">
        <v>3</v>
      </c>
      <c r="C1281" s="1" t="s">
        <v>6104</v>
      </c>
      <c r="D1281" s="1" t="s">
        <v>6105</v>
      </c>
      <c r="E1281" s="1" t="s">
        <v>6106</v>
      </c>
      <c r="F1281">
        <v>97</v>
      </c>
      <c r="G1281" t="s">
        <v>6107</v>
      </c>
      <c r="H1281" t="s">
        <v>6108</v>
      </c>
      <c r="I1281" t="s">
        <v>2184</v>
      </c>
    </row>
    <row r="1282" spans="1:9" hidden="1" x14ac:dyDescent="0.3">
      <c r="A1282">
        <v>159880</v>
      </c>
      <c r="B1282">
        <v>3</v>
      </c>
      <c r="C1282" s="1" t="s">
        <v>6109</v>
      </c>
      <c r="D1282" s="1" t="s">
        <v>6105</v>
      </c>
      <c r="E1282" s="1" t="s">
        <v>6110</v>
      </c>
      <c r="F1282">
        <v>97</v>
      </c>
      <c r="G1282" t="s">
        <v>6111</v>
      </c>
      <c r="H1282" t="s">
        <v>6111</v>
      </c>
      <c r="I1282" t="s">
        <v>2184</v>
      </c>
    </row>
    <row r="1283" spans="1:9" hidden="1" x14ac:dyDescent="0.3">
      <c r="A1283">
        <v>159881</v>
      </c>
      <c r="B1283">
        <v>3</v>
      </c>
      <c r="C1283" s="1" t="s">
        <v>6112</v>
      </c>
      <c r="D1283" s="1" t="s">
        <v>6105</v>
      </c>
      <c r="E1283" s="1" t="s">
        <v>6113</v>
      </c>
      <c r="F1283">
        <v>97</v>
      </c>
      <c r="G1283" t="s">
        <v>6114</v>
      </c>
      <c r="H1283" t="s">
        <v>6114</v>
      </c>
      <c r="I1283" t="s">
        <v>2184</v>
      </c>
    </row>
    <row r="1284" spans="1:9" hidden="1" x14ac:dyDescent="0.3">
      <c r="A1284">
        <v>159882</v>
      </c>
      <c r="B1284">
        <v>3</v>
      </c>
      <c r="C1284" s="1" t="s">
        <v>6115</v>
      </c>
      <c r="D1284" s="1" t="s">
        <v>6105</v>
      </c>
      <c r="E1284" s="1" t="s">
        <v>6116</v>
      </c>
      <c r="F1284">
        <v>97</v>
      </c>
      <c r="G1284" t="s">
        <v>6117</v>
      </c>
      <c r="H1284" t="s">
        <v>6118</v>
      </c>
      <c r="I1284" t="s">
        <v>2184</v>
      </c>
    </row>
    <row r="1285" spans="1:9" hidden="1" x14ac:dyDescent="0.3">
      <c r="A1285">
        <v>159883</v>
      </c>
      <c r="B1285">
        <v>3</v>
      </c>
      <c r="C1285" s="1" t="s">
        <v>6119</v>
      </c>
      <c r="D1285" s="1" t="s">
        <v>6105</v>
      </c>
      <c r="E1285" s="1" t="s">
        <v>6120</v>
      </c>
      <c r="F1285">
        <v>97</v>
      </c>
      <c r="G1285" t="s">
        <v>6121</v>
      </c>
      <c r="H1285" t="s">
        <v>6122</v>
      </c>
      <c r="I1285" t="s">
        <v>2184</v>
      </c>
    </row>
    <row r="1286" spans="1:9" hidden="1" x14ac:dyDescent="0.3">
      <c r="A1286">
        <v>159884</v>
      </c>
      <c r="B1286">
        <v>3</v>
      </c>
      <c r="C1286" s="1" t="s">
        <v>6123</v>
      </c>
      <c r="D1286" s="1" t="s">
        <v>6105</v>
      </c>
      <c r="E1286" s="1" t="s">
        <v>6124</v>
      </c>
      <c r="F1286">
        <v>97</v>
      </c>
      <c r="G1286" t="s">
        <v>6125</v>
      </c>
      <c r="H1286" t="s">
        <v>6126</v>
      </c>
      <c r="I1286" t="s">
        <v>2184</v>
      </c>
    </row>
  </sheetData>
  <autoFilter ref="A9:O1286">
    <filterColumn colId="10">
      <filters>
        <filter val="N"/>
      </filters>
    </filterColumn>
  </autoFilter>
  <mergeCells count="1">
    <mergeCell ref="A2:K2"/>
  </mergeCells>
  <pageMargins left="0.7" right="0.7" top="0.75" bottom="0.75" header="0.3" footer="0.3"/>
  <pageSetup orientation="portrait" r:id="rId1"/>
  <ignoredErrors>
    <ignoredError sqref="C10:E1286" numberStoredAsText="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41"/>
  <sheetViews>
    <sheetView topLeftCell="E1" zoomScale="70" zoomScaleNormal="70" workbookViewId="0">
      <pane ySplit="6" topLeftCell="A604" activePane="bottomLeft" state="frozen"/>
      <selection activeCell="E21" sqref="E21"/>
      <selection pane="bottomLeft" activeCell="E21" sqref="E21"/>
    </sheetView>
  </sheetViews>
  <sheetFormatPr defaultRowHeight="14.4" x14ac:dyDescent="0.3"/>
  <cols>
    <col min="1" max="1" width="8.5546875" style="1" hidden="1" customWidth="1"/>
    <col min="2" max="2" width="0" style="1" hidden="1" customWidth="1"/>
    <col min="3" max="3" width="8.6640625" style="1" hidden="1" customWidth="1"/>
    <col min="4" max="4" width="19.5546875" style="1" hidden="1" customWidth="1"/>
    <col min="5" max="5" width="18.6640625" style="1" customWidth="1"/>
    <col min="6" max="6" width="8.6640625" style="1"/>
    <col min="7" max="7" width="21.5546875" style="1" customWidth="1"/>
    <col min="8" max="8" width="22.6640625" style="1" customWidth="1"/>
    <col min="9" max="9" width="25" style="1" customWidth="1"/>
    <col min="10" max="10" width="26" style="1" customWidth="1"/>
    <col min="11" max="12" width="23.33203125" style="1" customWidth="1"/>
    <col min="13" max="13" width="27.33203125" style="1" customWidth="1"/>
    <col min="14" max="14" width="12.33203125" customWidth="1"/>
  </cols>
  <sheetData>
    <row r="1" spans="1:14" ht="52.2" customHeight="1" x14ac:dyDescent="0.35">
      <c r="E1" s="10" t="s">
        <v>6127</v>
      </c>
    </row>
    <row r="2" spans="1:14" ht="69" customHeight="1" x14ac:dyDescent="0.3">
      <c r="B2" s="96"/>
      <c r="C2" s="96"/>
      <c r="D2" s="96"/>
      <c r="E2" s="261" t="s">
        <v>6128</v>
      </c>
      <c r="F2" s="261"/>
      <c r="G2" s="261"/>
      <c r="H2" s="261"/>
      <c r="I2" s="261"/>
      <c r="J2" s="261"/>
      <c r="K2" s="261"/>
      <c r="L2" s="261"/>
    </row>
    <row r="3" spans="1:14" ht="15.6" x14ac:dyDescent="0.3">
      <c r="E3" s="9" t="s">
        <v>6129</v>
      </c>
    </row>
    <row r="4" spans="1:14" x14ac:dyDescent="0.3">
      <c r="E4">
        <v>281</v>
      </c>
    </row>
    <row r="6" spans="1:14" s="2" customFormat="1" x14ac:dyDescent="0.3">
      <c r="A6" s="3" t="s">
        <v>55</v>
      </c>
      <c r="B6" s="3" t="s">
        <v>56</v>
      </c>
      <c r="C6" s="3" t="s">
        <v>57</v>
      </c>
      <c r="D6" s="3" t="s">
        <v>58</v>
      </c>
      <c r="E6" s="3" t="s">
        <v>57</v>
      </c>
      <c r="F6" s="3" t="s">
        <v>58</v>
      </c>
      <c r="G6" s="3" t="s">
        <v>59</v>
      </c>
      <c r="H6" s="3" t="s">
        <v>60</v>
      </c>
      <c r="I6" s="3" t="s">
        <v>2124</v>
      </c>
      <c r="J6" s="3" t="s">
        <v>2170</v>
      </c>
      <c r="K6" s="3" t="s">
        <v>2171</v>
      </c>
      <c r="L6" s="3" t="s">
        <v>6130</v>
      </c>
      <c r="M6" s="2" t="s">
        <v>2175</v>
      </c>
      <c r="N6" s="2" t="s">
        <v>2128</v>
      </c>
    </row>
    <row r="7" spans="1:14" x14ac:dyDescent="0.3">
      <c r="A7" s="4" t="s">
        <v>6131</v>
      </c>
      <c r="B7" s="4" t="s">
        <v>6132</v>
      </c>
      <c r="C7" s="4" t="s">
        <v>2186</v>
      </c>
      <c r="D7" s="4" t="s">
        <v>6133</v>
      </c>
      <c r="E7" s="4" t="s">
        <v>6134</v>
      </c>
      <c r="F7" s="4" t="s">
        <v>6135</v>
      </c>
      <c r="G7" s="4" t="s">
        <v>6136</v>
      </c>
      <c r="H7" s="4" t="s">
        <v>6137</v>
      </c>
      <c r="I7" s="4"/>
      <c r="J7" s="4"/>
      <c r="K7" s="4"/>
    </row>
    <row r="8" spans="1:14" x14ac:dyDescent="0.3">
      <c r="A8" s="4" t="s">
        <v>6138</v>
      </c>
      <c r="B8" s="4" t="s">
        <v>6139</v>
      </c>
      <c r="C8" s="4" t="s">
        <v>883</v>
      </c>
      <c r="D8" s="4" t="s">
        <v>2186</v>
      </c>
      <c r="E8" s="4" t="s">
        <v>2187</v>
      </c>
      <c r="F8" s="4" t="s">
        <v>6139</v>
      </c>
      <c r="G8" s="4" t="s">
        <v>2188</v>
      </c>
      <c r="H8" s="4" t="s">
        <v>2188</v>
      </c>
      <c r="I8" s="4"/>
      <c r="J8" s="4"/>
      <c r="K8" s="4"/>
    </row>
    <row r="9" spans="1:14" x14ac:dyDescent="0.3">
      <c r="A9" s="4" t="s">
        <v>6140</v>
      </c>
      <c r="B9" s="4" t="s">
        <v>1498</v>
      </c>
      <c r="C9" s="4" t="s">
        <v>6141</v>
      </c>
      <c r="D9" s="4" t="s">
        <v>883</v>
      </c>
      <c r="E9" s="4" t="s">
        <v>6142</v>
      </c>
      <c r="F9" s="4" t="s">
        <v>885</v>
      </c>
      <c r="G9" s="4" t="s">
        <v>6143</v>
      </c>
      <c r="H9" s="4" t="s">
        <v>6144</v>
      </c>
      <c r="I9" s="4" t="s">
        <v>2184</v>
      </c>
      <c r="J9" s="4"/>
      <c r="K9" s="4"/>
    </row>
    <row r="10" spans="1:14" x14ac:dyDescent="0.3">
      <c r="A10" s="4" t="s">
        <v>6145</v>
      </c>
      <c r="B10" s="4" t="s">
        <v>1498</v>
      </c>
      <c r="C10" s="4" t="s">
        <v>6146</v>
      </c>
      <c r="D10" s="4" t="s">
        <v>883</v>
      </c>
      <c r="E10" s="4"/>
      <c r="F10" s="4" t="s">
        <v>885</v>
      </c>
      <c r="G10" s="4" t="s">
        <v>6147</v>
      </c>
      <c r="H10" s="4"/>
      <c r="I10" s="4"/>
      <c r="J10" s="4"/>
      <c r="K10" s="4"/>
    </row>
    <row r="11" spans="1:14" x14ac:dyDescent="0.3">
      <c r="A11" s="4" t="s">
        <v>881</v>
      </c>
      <c r="B11" s="4" t="s">
        <v>1498</v>
      </c>
      <c r="C11" s="4" t="s">
        <v>882</v>
      </c>
      <c r="D11" s="4" t="s">
        <v>883</v>
      </c>
      <c r="E11" s="4" t="s">
        <v>884</v>
      </c>
      <c r="F11" s="4" t="s">
        <v>885</v>
      </c>
      <c r="G11" s="4" t="s">
        <v>886</v>
      </c>
      <c r="H11" s="4" t="s">
        <v>887</v>
      </c>
      <c r="I11" s="4" t="s">
        <v>448</v>
      </c>
      <c r="J11" s="4" t="s">
        <v>6148</v>
      </c>
      <c r="K11" s="4" t="s">
        <v>2136</v>
      </c>
    </row>
    <row r="12" spans="1:14" x14ac:dyDescent="0.3">
      <c r="A12" s="4" t="s">
        <v>888</v>
      </c>
      <c r="B12" s="4" t="s">
        <v>1498</v>
      </c>
      <c r="C12" s="4" t="s">
        <v>889</v>
      </c>
      <c r="D12" s="4" t="s">
        <v>883</v>
      </c>
      <c r="E12" s="4" t="s">
        <v>890</v>
      </c>
      <c r="F12" s="4" t="s">
        <v>885</v>
      </c>
      <c r="G12" s="4" t="s">
        <v>891</v>
      </c>
      <c r="H12" s="4" t="s">
        <v>892</v>
      </c>
      <c r="I12" s="4" t="s">
        <v>448</v>
      </c>
      <c r="J12" s="4" t="s">
        <v>6149</v>
      </c>
      <c r="K12" s="4" t="s">
        <v>2136</v>
      </c>
    </row>
    <row r="13" spans="1:14" x14ac:dyDescent="0.3">
      <c r="A13" s="4" t="s">
        <v>893</v>
      </c>
      <c r="B13" s="4" t="s">
        <v>1498</v>
      </c>
      <c r="C13" s="4" t="s">
        <v>894</v>
      </c>
      <c r="D13" s="4" t="s">
        <v>883</v>
      </c>
      <c r="E13" s="4" t="s">
        <v>895</v>
      </c>
      <c r="F13" s="4" t="s">
        <v>885</v>
      </c>
      <c r="G13" s="4" t="s">
        <v>896</v>
      </c>
      <c r="H13" s="4" t="s">
        <v>897</v>
      </c>
      <c r="I13" s="4" t="s">
        <v>448</v>
      </c>
      <c r="J13" s="4" t="s">
        <v>6149</v>
      </c>
      <c r="K13" s="4" t="s">
        <v>2136</v>
      </c>
    </row>
    <row r="14" spans="1:14" x14ac:dyDescent="0.3">
      <c r="A14" s="4"/>
      <c r="B14" s="4"/>
      <c r="C14" s="4"/>
      <c r="D14" s="4"/>
      <c r="E14" s="4" t="s">
        <v>6150</v>
      </c>
      <c r="F14" s="4" t="s">
        <v>885</v>
      </c>
      <c r="G14" s="1" t="s">
        <v>6151</v>
      </c>
      <c r="H14" s="1" t="s">
        <v>6152</v>
      </c>
      <c r="I14" s="4" t="s">
        <v>2184</v>
      </c>
      <c r="J14" s="4" t="s">
        <v>6153</v>
      </c>
      <c r="K14" s="4"/>
    </row>
    <row r="15" spans="1:14" x14ac:dyDescent="0.3">
      <c r="A15" s="4"/>
      <c r="B15" s="4"/>
      <c r="C15" s="4"/>
      <c r="D15" s="4"/>
      <c r="E15" s="4" t="s">
        <v>6154</v>
      </c>
      <c r="F15" s="4" t="s">
        <v>885</v>
      </c>
      <c r="G15" s="1" t="s">
        <v>6155</v>
      </c>
      <c r="H15" s="1" t="s">
        <v>6156</v>
      </c>
      <c r="I15" s="4" t="s">
        <v>2184</v>
      </c>
      <c r="J15" s="4" t="s">
        <v>6153</v>
      </c>
      <c r="K15" s="4"/>
    </row>
    <row r="16" spans="1:14" x14ac:dyDescent="0.3">
      <c r="A16" s="4" t="s">
        <v>898</v>
      </c>
      <c r="B16" s="4" t="s">
        <v>1498</v>
      </c>
      <c r="C16" s="4" t="s">
        <v>899</v>
      </c>
      <c r="D16" s="4" t="s">
        <v>883</v>
      </c>
      <c r="E16" s="4" t="s">
        <v>900</v>
      </c>
      <c r="F16" s="4" t="s">
        <v>885</v>
      </c>
      <c r="G16" s="4" t="s">
        <v>901</v>
      </c>
      <c r="H16" s="4" t="s">
        <v>902</v>
      </c>
      <c r="I16" s="4" t="s">
        <v>448</v>
      </c>
      <c r="J16" s="4" t="s">
        <v>6157</v>
      </c>
      <c r="K16" s="4" t="s">
        <v>2136</v>
      </c>
    </row>
    <row r="17" spans="1:12" x14ac:dyDescent="0.3">
      <c r="A17" s="4" t="s">
        <v>6158</v>
      </c>
      <c r="B17" s="4" t="s">
        <v>6139</v>
      </c>
      <c r="C17" s="4" t="s">
        <v>905</v>
      </c>
      <c r="D17" s="4" t="s">
        <v>2186</v>
      </c>
      <c r="E17" s="4" t="s">
        <v>2189</v>
      </c>
      <c r="F17" s="4" t="s">
        <v>6139</v>
      </c>
      <c r="G17" s="4" t="s">
        <v>2190</v>
      </c>
      <c r="H17" s="4" t="s">
        <v>2191</v>
      </c>
      <c r="I17" s="4"/>
      <c r="J17" s="4"/>
      <c r="K17" s="4"/>
    </row>
    <row r="18" spans="1:12" ht="15" customHeight="1" x14ac:dyDescent="0.3">
      <c r="A18" s="4" t="s">
        <v>6159</v>
      </c>
      <c r="B18" s="4" t="s">
        <v>1498</v>
      </c>
      <c r="C18" s="4" t="s">
        <v>6160</v>
      </c>
      <c r="D18" s="4" t="s">
        <v>905</v>
      </c>
      <c r="E18" s="4"/>
      <c r="F18" s="4" t="s">
        <v>907</v>
      </c>
      <c r="G18" s="4" t="s">
        <v>6161</v>
      </c>
      <c r="H18" s="4"/>
      <c r="I18" s="4"/>
      <c r="J18" s="4"/>
      <c r="K18" s="4"/>
    </row>
    <row r="19" spans="1:12" x14ac:dyDescent="0.3">
      <c r="A19" s="4" t="s">
        <v>903</v>
      </c>
      <c r="B19" s="4" t="s">
        <v>1498</v>
      </c>
      <c r="C19" s="4" t="s">
        <v>904</v>
      </c>
      <c r="D19" s="4" t="s">
        <v>905</v>
      </c>
      <c r="E19" s="4" t="s">
        <v>906</v>
      </c>
      <c r="F19" s="4" t="s">
        <v>907</v>
      </c>
      <c r="G19" s="4" t="s">
        <v>886</v>
      </c>
      <c r="H19" s="4" t="s">
        <v>908</v>
      </c>
      <c r="I19" s="4" t="s">
        <v>448</v>
      </c>
      <c r="J19" s="4" t="s">
        <v>6148</v>
      </c>
      <c r="K19" s="4" t="s">
        <v>2136</v>
      </c>
    </row>
    <row r="20" spans="1:12" x14ac:dyDescent="0.3">
      <c r="A20" s="4" t="s">
        <v>909</v>
      </c>
      <c r="B20" s="4" t="s">
        <v>1498</v>
      </c>
      <c r="C20" s="4" t="s">
        <v>910</v>
      </c>
      <c r="D20" s="4" t="s">
        <v>905</v>
      </c>
      <c r="E20" s="89" t="s">
        <v>911</v>
      </c>
      <c r="F20" s="4" t="s">
        <v>907</v>
      </c>
      <c r="G20" s="4" t="s">
        <v>912</v>
      </c>
      <c r="H20" s="91" t="s">
        <v>913</v>
      </c>
      <c r="I20" s="4" t="s">
        <v>448</v>
      </c>
      <c r="J20" s="4" t="s">
        <v>6148</v>
      </c>
      <c r="K20" s="4" t="s">
        <v>2136</v>
      </c>
    </row>
    <row r="21" spans="1:12" x14ac:dyDescent="0.3">
      <c r="A21" s="4"/>
      <c r="B21" s="4"/>
      <c r="C21" s="4" t="s">
        <v>910</v>
      </c>
      <c r="D21" s="4" t="s">
        <v>905</v>
      </c>
      <c r="E21" s="89" t="s">
        <v>914</v>
      </c>
      <c r="F21" s="4" t="s">
        <v>907</v>
      </c>
      <c r="G21" s="4" t="s">
        <v>915</v>
      </c>
      <c r="H21" s="91" t="s">
        <v>916</v>
      </c>
      <c r="I21" s="4" t="s">
        <v>448</v>
      </c>
      <c r="J21" s="4" t="s">
        <v>6148</v>
      </c>
      <c r="K21" s="4" t="s">
        <v>2136</v>
      </c>
      <c r="L21" s="92"/>
    </row>
    <row r="22" spans="1:12" ht="15" customHeight="1" x14ac:dyDescent="0.3">
      <c r="A22" s="4"/>
      <c r="B22" s="4"/>
      <c r="C22" s="4" t="s">
        <v>910</v>
      </c>
      <c r="D22" s="4" t="s">
        <v>905</v>
      </c>
      <c r="E22" s="89" t="s">
        <v>6162</v>
      </c>
      <c r="F22" s="4" t="s">
        <v>907</v>
      </c>
      <c r="G22" s="4" t="s">
        <v>948</v>
      </c>
      <c r="H22" s="89" t="s">
        <v>6163</v>
      </c>
      <c r="I22" s="4" t="s">
        <v>2184</v>
      </c>
      <c r="J22" s="4" t="s">
        <v>6164</v>
      </c>
      <c r="K22" s="4"/>
    </row>
    <row r="23" spans="1:12" x14ac:dyDescent="0.3">
      <c r="A23" s="4" t="s">
        <v>917</v>
      </c>
      <c r="B23" s="4" t="s">
        <v>1498</v>
      </c>
      <c r="C23" s="4" t="s">
        <v>918</v>
      </c>
      <c r="D23" s="4" t="s">
        <v>905</v>
      </c>
      <c r="E23" s="4" t="s">
        <v>919</v>
      </c>
      <c r="F23" s="4" t="s">
        <v>907</v>
      </c>
      <c r="G23" s="4" t="s">
        <v>901</v>
      </c>
      <c r="H23" s="4" t="s">
        <v>920</v>
      </c>
      <c r="I23" s="4" t="s">
        <v>448</v>
      </c>
      <c r="J23" s="4" t="s">
        <v>6148</v>
      </c>
      <c r="K23" s="4" t="s">
        <v>2136</v>
      </c>
    </row>
    <row r="24" spans="1:12" x14ac:dyDescent="0.3">
      <c r="A24" s="4" t="s">
        <v>6165</v>
      </c>
      <c r="B24" s="4" t="s">
        <v>1498</v>
      </c>
      <c r="C24" s="4" t="s">
        <v>6166</v>
      </c>
      <c r="D24" s="4" t="s">
        <v>905</v>
      </c>
      <c r="E24" s="4"/>
      <c r="F24" s="4" t="s">
        <v>907</v>
      </c>
      <c r="G24" s="4" t="s">
        <v>6167</v>
      </c>
      <c r="H24" s="4"/>
      <c r="I24" s="4"/>
      <c r="J24" s="4"/>
      <c r="K24" s="4"/>
    </row>
    <row r="25" spans="1:12" x14ac:dyDescent="0.3">
      <c r="A25" s="4" t="s">
        <v>6168</v>
      </c>
      <c r="B25" s="4" t="s">
        <v>1498</v>
      </c>
      <c r="C25" s="4" t="s">
        <v>6169</v>
      </c>
      <c r="D25" s="4" t="s">
        <v>905</v>
      </c>
      <c r="E25" s="4" t="s">
        <v>6170</v>
      </c>
      <c r="F25" s="4" t="s">
        <v>907</v>
      </c>
      <c r="G25" s="4" t="s">
        <v>6171</v>
      </c>
      <c r="H25" s="4" t="s">
        <v>6172</v>
      </c>
      <c r="I25" s="4" t="s">
        <v>2184</v>
      </c>
      <c r="J25" s="4" t="s">
        <v>6164</v>
      </c>
      <c r="K25" s="4"/>
    </row>
    <row r="26" spans="1:12" x14ac:dyDescent="0.3">
      <c r="A26" s="4" t="s">
        <v>6173</v>
      </c>
      <c r="B26" s="4" t="s">
        <v>1498</v>
      </c>
      <c r="C26" s="4" t="s">
        <v>6174</v>
      </c>
      <c r="D26" s="4" t="s">
        <v>905</v>
      </c>
      <c r="E26" s="4" t="s">
        <v>6175</v>
      </c>
      <c r="F26" s="4" t="s">
        <v>907</v>
      </c>
      <c r="G26" s="4" t="s">
        <v>6176</v>
      </c>
      <c r="H26" s="4" t="s">
        <v>6177</v>
      </c>
      <c r="I26" s="4" t="s">
        <v>2184</v>
      </c>
      <c r="J26" s="4" t="s">
        <v>6164</v>
      </c>
      <c r="K26" s="4"/>
    </row>
    <row r="27" spans="1:12" ht="15" customHeight="1" x14ac:dyDescent="0.3">
      <c r="A27" s="4" t="s">
        <v>6178</v>
      </c>
      <c r="B27" s="4" t="s">
        <v>1498</v>
      </c>
      <c r="C27" s="4" t="s">
        <v>6179</v>
      </c>
      <c r="D27" s="4" t="s">
        <v>905</v>
      </c>
      <c r="E27" s="4" t="s">
        <v>6180</v>
      </c>
      <c r="F27" s="4" t="s">
        <v>907</v>
      </c>
      <c r="G27" s="4" t="s">
        <v>6181</v>
      </c>
      <c r="H27" s="4" t="s">
        <v>6182</v>
      </c>
      <c r="I27" s="4" t="s">
        <v>2184</v>
      </c>
      <c r="J27" s="4" t="s">
        <v>6164</v>
      </c>
      <c r="K27" s="4"/>
    </row>
    <row r="28" spans="1:12" ht="15" customHeight="1" x14ac:dyDescent="0.3">
      <c r="A28" s="4"/>
      <c r="B28" s="4"/>
      <c r="C28" s="4"/>
      <c r="D28" s="4"/>
      <c r="E28" s="4" t="s">
        <v>6183</v>
      </c>
      <c r="F28" s="4" t="s">
        <v>907</v>
      </c>
      <c r="G28" s="1" t="s">
        <v>6184</v>
      </c>
      <c r="H28" s="1" t="s">
        <v>6185</v>
      </c>
      <c r="I28" s="4" t="s">
        <v>2184</v>
      </c>
      <c r="J28" s="4" t="s">
        <v>6164</v>
      </c>
      <c r="K28" s="4"/>
    </row>
    <row r="29" spans="1:12" x14ac:dyDescent="0.3">
      <c r="A29" s="4" t="s">
        <v>6186</v>
      </c>
      <c r="B29" s="4" t="s">
        <v>1498</v>
      </c>
      <c r="C29" s="4" t="s">
        <v>6187</v>
      </c>
      <c r="D29" s="4" t="s">
        <v>905</v>
      </c>
      <c r="E29" s="4" t="s">
        <v>6188</v>
      </c>
      <c r="F29" s="4" t="s">
        <v>907</v>
      </c>
      <c r="G29" s="4" t="s">
        <v>901</v>
      </c>
      <c r="H29" s="4" t="s">
        <v>6189</v>
      </c>
      <c r="I29" s="4" t="s">
        <v>2184</v>
      </c>
      <c r="J29" s="4" t="s">
        <v>6164</v>
      </c>
      <c r="K29" s="4"/>
    </row>
    <row r="30" spans="1:12" x14ac:dyDescent="0.3">
      <c r="A30" s="4" t="s">
        <v>6190</v>
      </c>
      <c r="B30" s="4" t="s">
        <v>1498</v>
      </c>
      <c r="C30" s="4" t="s">
        <v>6191</v>
      </c>
      <c r="D30" s="4" t="s">
        <v>905</v>
      </c>
      <c r="E30" s="4"/>
      <c r="F30" s="4" t="s">
        <v>907</v>
      </c>
      <c r="G30" s="4" t="s">
        <v>6192</v>
      </c>
      <c r="H30" s="4"/>
      <c r="I30" s="4"/>
      <c r="J30" s="4"/>
      <c r="K30" s="4"/>
    </row>
    <row r="31" spans="1:12" x14ac:dyDescent="0.3">
      <c r="A31" s="4" t="s">
        <v>6193</v>
      </c>
      <c r="B31" s="4" t="s">
        <v>1498</v>
      </c>
      <c r="C31" s="4" t="s">
        <v>6194</v>
      </c>
      <c r="D31" s="4" t="s">
        <v>905</v>
      </c>
      <c r="E31" s="4" t="s">
        <v>6195</v>
      </c>
      <c r="F31" s="4" t="s">
        <v>907</v>
      </c>
      <c r="G31" s="4" t="s">
        <v>6196</v>
      </c>
      <c r="H31" s="4" t="s">
        <v>6197</v>
      </c>
      <c r="I31" s="4" t="s">
        <v>2184</v>
      </c>
      <c r="J31" s="4" t="s">
        <v>6153</v>
      </c>
      <c r="K31" s="4"/>
    </row>
    <row r="32" spans="1:12" x14ac:dyDescent="0.3">
      <c r="A32" s="4" t="s">
        <v>6198</v>
      </c>
      <c r="B32" s="4" t="s">
        <v>1498</v>
      </c>
      <c r="C32" s="4" t="s">
        <v>6199</v>
      </c>
      <c r="D32" s="4" t="s">
        <v>905</v>
      </c>
      <c r="E32" s="4" t="s">
        <v>6200</v>
      </c>
      <c r="F32" s="4" t="s">
        <v>907</v>
      </c>
      <c r="G32" s="4" t="s">
        <v>6201</v>
      </c>
      <c r="H32" s="4" t="s">
        <v>6202</v>
      </c>
      <c r="I32" s="4" t="s">
        <v>2184</v>
      </c>
      <c r="J32" s="4" t="s">
        <v>6153</v>
      </c>
      <c r="K32" s="4"/>
    </row>
    <row r="33" spans="1:11" x14ac:dyDescent="0.3">
      <c r="A33" s="4" t="s">
        <v>6203</v>
      </c>
      <c r="B33" s="4" t="s">
        <v>1498</v>
      </c>
      <c r="C33" s="4" t="s">
        <v>6204</v>
      </c>
      <c r="D33" s="4" t="s">
        <v>905</v>
      </c>
      <c r="E33" s="4" t="s">
        <v>6205</v>
      </c>
      <c r="F33" s="4" t="s">
        <v>907</v>
      </c>
      <c r="G33" s="4" t="s">
        <v>6206</v>
      </c>
      <c r="H33" s="4" t="s">
        <v>6207</v>
      </c>
      <c r="I33" s="4" t="s">
        <v>2184</v>
      </c>
      <c r="J33" s="4" t="s">
        <v>6153</v>
      </c>
      <c r="K33" s="4"/>
    </row>
    <row r="34" spans="1:11" x14ac:dyDescent="0.3">
      <c r="A34" s="4" t="s">
        <v>6208</v>
      </c>
      <c r="B34" s="4" t="s">
        <v>1498</v>
      </c>
      <c r="C34" s="4" t="s">
        <v>6209</v>
      </c>
      <c r="D34" s="4" t="s">
        <v>905</v>
      </c>
      <c r="E34" s="4" t="s">
        <v>6210</v>
      </c>
      <c r="F34" s="4" t="s">
        <v>907</v>
      </c>
      <c r="G34" s="4" t="s">
        <v>6211</v>
      </c>
      <c r="H34" s="4" t="s">
        <v>6212</v>
      </c>
      <c r="I34" s="4" t="s">
        <v>2184</v>
      </c>
      <c r="J34" s="4" t="s">
        <v>6153</v>
      </c>
      <c r="K34" s="4"/>
    </row>
    <row r="35" spans="1:11" x14ac:dyDescent="0.3">
      <c r="A35" s="4" t="s">
        <v>6213</v>
      </c>
      <c r="B35" s="4" t="s">
        <v>1498</v>
      </c>
      <c r="C35" s="4" t="s">
        <v>6214</v>
      </c>
      <c r="D35" s="4" t="s">
        <v>905</v>
      </c>
      <c r="E35" s="4" t="s">
        <v>6215</v>
      </c>
      <c r="F35" s="4" t="s">
        <v>907</v>
      </c>
      <c r="G35" s="4" t="s">
        <v>6216</v>
      </c>
      <c r="H35" s="4" t="s">
        <v>6217</v>
      </c>
      <c r="I35" s="4" t="s">
        <v>2184</v>
      </c>
      <c r="J35" s="4" t="s">
        <v>6153</v>
      </c>
      <c r="K35" s="4"/>
    </row>
    <row r="36" spans="1:11" x14ac:dyDescent="0.3">
      <c r="A36" s="4" t="s">
        <v>6218</v>
      </c>
      <c r="B36" s="4" t="s">
        <v>1498</v>
      </c>
      <c r="C36" s="4" t="s">
        <v>6219</v>
      </c>
      <c r="D36" s="4" t="s">
        <v>905</v>
      </c>
      <c r="E36" s="4" t="s">
        <v>6220</v>
      </c>
      <c r="F36" s="4" t="s">
        <v>907</v>
      </c>
      <c r="G36" s="4" t="s">
        <v>6221</v>
      </c>
      <c r="H36" s="4" t="s">
        <v>6222</v>
      </c>
      <c r="I36" s="4" t="s">
        <v>2184</v>
      </c>
      <c r="J36" s="4" t="s">
        <v>6153</v>
      </c>
      <c r="K36" s="4"/>
    </row>
    <row r="37" spans="1:11" x14ac:dyDescent="0.3">
      <c r="A37" s="4" t="s">
        <v>6223</v>
      </c>
      <c r="B37" s="4" t="s">
        <v>1498</v>
      </c>
      <c r="C37" s="4" t="s">
        <v>6224</v>
      </c>
      <c r="D37" s="4" t="s">
        <v>905</v>
      </c>
      <c r="E37" s="4" t="s">
        <v>6225</v>
      </c>
      <c r="F37" s="4" t="s">
        <v>907</v>
      </c>
      <c r="G37" s="4" t="s">
        <v>901</v>
      </c>
      <c r="H37" s="4" t="s">
        <v>6226</v>
      </c>
      <c r="I37" s="4" t="s">
        <v>2184</v>
      </c>
      <c r="J37" s="4" t="s">
        <v>6153</v>
      </c>
      <c r="K37" s="4"/>
    </row>
    <row r="38" spans="1:11" ht="15" customHeight="1" x14ac:dyDescent="0.3">
      <c r="A38" s="4" t="s">
        <v>6227</v>
      </c>
      <c r="B38" s="4" t="s">
        <v>1498</v>
      </c>
      <c r="C38" s="4" t="s">
        <v>6228</v>
      </c>
      <c r="D38" s="4" t="s">
        <v>905</v>
      </c>
      <c r="E38" s="4" t="s">
        <v>6229</v>
      </c>
      <c r="F38" s="4" t="s">
        <v>907</v>
      </c>
      <c r="G38" s="4" t="s">
        <v>6230</v>
      </c>
      <c r="H38" s="4" t="s">
        <v>6231</v>
      </c>
      <c r="I38" s="4" t="s">
        <v>2184</v>
      </c>
      <c r="J38" s="4" t="s">
        <v>6232</v>
      </c>
      <c r="K38" s="4"/>
    </row>
    <row r="39" spans="1:11" x14ac:dyDescent="0.3">
      <c r="A39" s="4" t="s">
        <v>6233</v>
      </c>
      <c r="B39" s="4" t="s">
        <v>1498</v>
      </c>
      <c r="C39" s="4" t="s">
        <v>6234</v>
      </c>
      <c r="D39" s="4" t="s">
        <v>905</v>
      </c>
      <c r="E39" s="4" t="s">
        <v>6235</v>
      </c>
      <c r="F39" s="4" t="s">
        <v>907</v>
      </c>
      <c r="G39" s="4" t="s">
        <v>6236</v>
      </c>
      <c r="H39" s="4" t="s">
        <v>6237</v>
      </c>
      <c r="I39" s="4" t="s">
        <v>2184</v>
      </c>
      <c r="J39" s="4" t="s">
        <v>6238</v>
      </c>
      <c r="K39" s="4"/>
    </row>
    <row r="40" spans="1:11" x14ac:dyDescent="0.3">
      <c r="A40" s="4" t="s">
        <v>6239</v>
      </c>
      <c r="B40" s="4" t="s">
        <v>1498</v>
      </c>
      <c r="C40" s="4" t="s">
        <v>6240</v>
      </c>
      <c r="D40" s="4" t="s">
        <v>905</v>
      </c>
      <c r="E40" s="4"/>
      <c r="F40" s="4" t="s">
        <v>907</v>
      </c>
      <c r="G40" s="4" t="s">
        <v>6241</v>
      </c>
      <c r="H40" s="4"/>
      <c r="I40" s="4"/>
      <c r="J40" s="4"/>
      <c r="K40" s="4"/>
    </row>
    <row r="41" spans="1:11" x14ac:dyDescent="0.3">
      <c r="A41" s="4" t="s">
        <v>6242</v>
      </c>
      <c r="B41" s="4" t="s">
        <v>1498</v>
      </c>
      <c r="C41" s="4" t="s">
        <v>6243</v>
      </c>
      <c r="D41" s="4" t="s">
        <v>905</v>
      </c>
      <c r="E41" s="4" t="s">
        <v>6244</v>
      </c>
      <c r="F41" s="4" t="s">
        <v>907</v>
      </c>
      <c r="G41" s="4" t="s">
        <v>6245</v>
      </c>
      <c r="H41" s="4" t="s">
        <v>6246</v>
      </c>
      <c r="I41" s="4" t="s">
        <v>2184</v>
      </c>
      <c r="J41" s="4" t="s">
        <v>6232</v>
      </c>
      <c r="K41" s="4"/>
    </row>
    <row r="42" spans="1:11" x14ac:dyDescent="0.3">
      <c r="A42" s="4" t="s">
        <v>6247</v>
      </c>
      <c r="B42" s="4" t="s">
        <v>1498</v>
      </c>
      <c r="C42" s="4" t="s">
        <v>6248</v>
      </c>
      <c r="D42" s="4" t="s">
        <v>905</v>
      </c>
      <c r="E42" s="4" t="s">
        <v>6249</v>
      </c>
      <c r="F42" s="4" t="s">
        <v>907</v>
      </c>
      <c r="G42" s="4" t="s">
        <v>6250</v>
      </c>
      <c r="H42" s="4" t="s">
        <v>6251</v>
      </c>
      <c r="I42" s="4" t="s">
        <v>2184</v>
      </c>
      <c r="J42" s="4" t="s">
        <v>6238</v>
      </c>
      <c r="K42" s="4"/>
    </row>
    <row r="43" spans="1:11" x14ac:dyDescent="0.3">
      <c r="A43" s="4" t="s">
        <v>6252</v>
      </c>
      <c r="B43" s="4" t="s">
        <v>1498</v>
      </c>
      <c r="C43" s="4" t="s">
        <v>6253</v>
      </c>
      <c r="D43" s="4" t="s">
        <v>905</v>
      </c>
      <c r="E43" s="4" t="s">
        <v>6254</v>
      </c>
      <c r="F43" s="4" t="s">
        <v>907</v>
      </c>
      <c r="G43" s="4" t="s">
        <v>6255</v>
      </c>
      <c r="H43" s="4" t="s">
        <v>6256</v>
      </c>
      <c r="I43" s="4" t="s">
        <v>2184</v>
      </c>
      <c r="J43" s="4" t="s">
        <v>6238</v>
      </c>
      <c r="K43" s="4"/>
    </row>
    <row r="44" spans="1:11" x14ac:dyDescent="0.3">
      <c r="A44" s="4" t="s">
        <v>6257</v>
      </c>
      <c r="B44" s="4" t="s">
        <v>1498</v>
      </c>
      <c r="C44" s="4" t="s">
        <v>6258</v>
      </c>
      <c r="D44" s="4" t="s">
        <v>905</v>
      </c>
      <c r="E44" s="4" t="s">
        <v>6259</v>
      </c>
      <c r="F44" s="4" t="s">
        <v>907</v>
      </c>
      <c r="G44" s="4" t="s">
        <v>6260</v>
      </c>
      <c r="H44" s="4" t="s">
        <v>6261</v>
      </c>
      <c r="I44" s="4" t="s">
        <v>2184</v>
      </c>
      <c r="J44" s="4" t="s">
        <v>6232</v>
      </c>
      <c r="K44" s="4"/>
    </row>
    <row r="45" spans="1:11" x14ac:dyDescent="0.3">
      <c r="A45" s="4" t="s">
        <v>921</v>
      </c>
      <c r="B45" s="4" t="s">
        <v>1498</v>
      </c>
      <c r="C45" s="4" t="s">
        <v>922</v>
      </c>
      <c r="D45" s="4" t="s">
        <v>905</v>
      </c>
      <c r="E45" s="4" t="s">
        <v>923</v>
      </c>
      <c r="F45" s="4" t="s">
        <v>907</v>
      </c>
      <c r="G45" s="4" t="s">
        <v>924</v>
      </c>
      <c r="H45" s="4" t="s">
        <v>925</v>
      </c>
      <c r="I45" s="4" t="s">
        <v>448</v>
      </c>
      <c r="J45" s="4" t="s">
        <v>6157</v>
      </c>
      <c r="K45" s="4" t="s">
        <v>2136</v>
      </c>
    </row>
    <row r="46" spans="1:11" x14ac:dyDescent="0.3">
      <c r="A46" s="4"/>
      <c r="B46" s="4" t="s">
        <v>1498</v>
      </c>
      <c r="C46" s="4" t="s">
        <v>922</v>
      </c>
      <c r="D46" s="4" t="s">
        <v>905</v>
      </c>
      <c r="E46" s="4" t="s">
        <v>926</v>
      </c>
      <c r="F46" s="4" t="s">
        <v>907</v>
      </c>
      <c r="G46" s="4" t="s">
        <v>927</v>
      </c>
      <c r="H46" s="4" t="s">
        <v>928</v>
      </c>
      <c r="I46" s="4" t="s">
        <v>448</v>
      </c>
      <c r="J46" s="4" t="s">
        <v>6157</v>
      </c>
      <c r="K46" s="4" t="s">
        <v>2136</v>
      </c>
    </row>
    <row r="47" spans="1:11" x14ac:dyDescent="0.3">
      <c r="A47" s="4"/>
      <c r="B47" s="4" t="s">
        <v>1498</v>
      </c>
      <c r="C47" s="4" t="s">
        <v>922</v>
      </c>
      <c r="D47" s="4" t="s">
        <v>905</v>
      </c>
      <c r="E47" s="4" t="s">
        <v>6162</v>
      </c>
      <c r="F47" s="4" t="s">
        <v>907</v>
      </c>
      <c r="G47" s="4" t="s">
        <v>948</v>
      </c>
      <c r="H47" s="4" t="s">
        <v>6262</v>
      </c>
      <c r="I47" s="4" t="s">
        <v>2184</v>
      </c>
      <c r="J47" s="4" t="s">
        <v>6157</v>
      </c>
      <c r="K47" s="4"/>
    </row>
    <row r="48" spans="1:11" ht="26.7" customHeight="1" x14ac:dyDescent="0.3">
      <c r="A48" s="4" t="s">
        <v>929</v>
      </c>
      <c r="B48" s="4" t="s">
        <v>1498</v>
      </c>
      <c r="C48" s="4" t="s">
        <v>930</v>
      </c>
      <c r="D48" s="4" t="s">
        <v>905</v>
      </c>
      <c r="E48" s="4" t="s">
        <v>931</v>
      </c>
      <c r="F48" s="4" t="s">
        <v>907</v>
      </c>
      <c r="G48" s="4" t="s">
        <v>932</v>
      </c>
      <c r="H48" s="4" t="s">
        <v>933</v>
      </c>
      <c r="I48" s="4" t="s">
        <v>448</v>
      </c>
      <c r="J48" s="4" t="s">
        <v>6149</v>
      </c>
      <c r="K48" s="4" t="s">
        <v>2136</v>
      </c>
    </row>
    <row r="49" spans="1:11" x14ac:dyDescent="0.3">
      <c r="A49" s="4"/>
      <c r="B49" s="4" t="s">
        <v>1498</v>
      </c>
      <c r="C49" s="4" t="s">
        <v>930</v>
      </c>
      <c r="D49" s="4" t="s">
        <v>905</v>
      </c>
      <c r="E49" s="4" t="s">
        <v>6162</v>
      </c>
      <c r="F49" s="4" t="s">
        <v>907</v>
      </c>
      <c r="G49" s="4" t="s">
        <v>948</v>
      </c>
      <c r="H49" s="4" t="s">
        <v>6262</v>
      </c>
      <c r="I49" s="4" t="s">
        <v>2184</v>
      </c>
      <c r="J49" s="4" t="s">
        <v>6149</v>
      </c>
      <c r="K49" s="4"/>
    </row>
    <row r="50" spans="1:11" x14ac:dyDescent="0.3">
      <c r="A50" s="4"/>
      <c r="B50" s="4"/>
      <c r="C50" s="4"/>
      <c r="D50" s="4"/>
      <c r="E50" s="4" t="s">
        <v>6263</v>
      </c>
      <c r="F50" s="4" t="s">
        <v>907</v>
      </c>
      <c r="G50" s="1" t="s">
        <v>6264</v>
      </c>
      <c r="H50" s="1" t="s">
        <v>6265</v>
      </c>
      <c r="I50" s="4" t="s">
        <v>2184</v>
      </c>
      <c r="J50" s="4" t="s">
        <v>6232</v>
      </c>
      <c r="K50" s="4"/>
    </row>
    <row r="51" spans="1:11" x14ac:dyDescent="0.3">
      <c r="A51" s="4"/>
      <c r="B51" s="4" t="s">
        <v>1498</v>
      </c>
      <c r="C51" s="4" t="s">
        <v>934</v>
      </c>
      <c r="D51" s="4" t="s">
        <v>905</v>
      </c>
      <c r="E51" s="4" t="s">
        <v>6266</v>
      </c>
      <c r="F51" s="4" t="s">
        <v>907</v>
      </c>
      <c r="G51" s="4" t="s">
        <v>6267</v>
      </c>
      <c r="H51" s="4" t="s">
        <v>6268</v>
      </c>
      <c r="I51" s="4" t="s">
        <v>2184</v>
      </c>
      <c r="J51" s="4" t="s">
        <v>6232</v>
      </c>
      <c r="K51" s="4"/>
    </row>
    <row r="52" spans="1:11" x14ac:dyDescent="0.3">
      <c r="A52" s="4"/>
      <c r="B52" s="4"/>
      <c r="C52" s="4"/>
      <c r="D52" s="4"/>
      <c r="E52" s="4" t="s">
        <v>6269</v>
      </c>
      <c r="F52" s="4" t="s">
        <v>907</v>
      </c>
      <c r="G52" s="1" t="s">
        <v>6270</v>
      </c>
      <c r="H52" s="1" t="s">
        <v>6246</v>
      </c>
      <c r="I52" s="4" t="s">
        <v>2184</v>
      </c>
      <c r="J52" s="4" t="s">
        <v>6232</v>
      </c>
      <c r="K52" s="4"/>
    </row>
    <row r="53" spans="1:11" x14ac:dyDescent="0.3">
      <c r="A53" s="4"/>
      <c r="B53" s="4"/>
      <c r="C53" s="4"/>
      <c r="D53" s="4"/>
      <c r="E53" s="4" t="s">
        <v>6271</v>
      </c>
      <c r="F53" s="4" t="s">
        <v>907</v>
      </c>
      <c r="G53" s="1" t="s">
        <v>6272</v>
      </c>
      <c r="H53" s="1" t="s">
        <v>6261</v>
      </c>
      <c r="I53" s="4" t="s">
        <v>2184</v>
      </c>
      <c r="J53" s="4" t="s">
        <v>6232</v>
      </c>
      <c r="K53" s="4"/>
    </row>
    <row r="54" spans="1:11" ht="15" customHeight="1" x14ac:dyDescent="0.3">
      <c r="A54" s="4"/>
      <c r="B54" s="4" t="s">
        <v>1498</v>
      </c>
      <c r="C54" s="4" t="s">
        <v>934</v>
      </c>
      <c r="D54" s="4" t="s">
        <v>905</v>
      </c>
      <c r="E54" s="4" t="s">
        <v>6273</v>
      </c>
      <c r="F54" s="4" t="s">
        <v>907</v>
      </c>
      <c r="G54" s="4" t="s">
        <v>6274</v>
      </c>
      <c r="H54" s="4" t="s">
        <v>6275</v>
      </c>
      <c r="I54" s="4" t="s">
        <v>2184</v>
      </c>
      <c r="J54" s="4" t="s">
        <v>6232</v>
      </c>
      <c r="K54" s="4"/>
    </row>
    <row r="55" spans="1:11" x14ac:dyDescent="0.3">
      <c r="A55" s="4"/>
      <c r="B55" s="4" t="s">
        <v>1498</v>
      </c>
      <c r="C55" s="4" t="s">
        <v>934</v>
      </c>
      <c r="D55" s="4" t="s">
        <v>905</v>
      </c>
      <c r="E55" s="4" t="s">
        <v>935</v>
      </c>
      <c r="F55" s="4" t="s">
        <v>907</v>
      </c>
      <c r="G55" s="4" t="s">
        <v>936</v>
      </c>
      <c r="H55" s="4" t="s">
        <v>937</v>
      </c>
      <c r="I55" s="4" t="s">
        <v>448</v>
      </c>
      <c r="J55" s="4" t="s">
        <v>6157</v>
      </c>
      <c r="K55" s="4" t="s">
        <v>2136</v>
      </c>
    </row>
    <row r="56" spans="1:11" x14ac:dyDescent="0.3">
      <c r="A56" s="4"/>
      <c r="B56" s="4" t="s">
        <v>1498</v>
      </c>
      <c r="C56" s="4" t="s">
        <v>934</v>
      </c>
      <c r="D56" s="4" t="s">
        <v>905</v>
      </c>
      <c r="E56" s="4" t="s">
        <v>6276</v>
      </c>
      <c r="F56" s="4" t="s">
        <v>907</v>
      </c>
      <c r="G56" s="4" t="s">
        <v>6277</v>
      </c>
      <c r="H56" s="4" t="s">
        <v>6278</v>
      </c>
      <c r="I56" s="4" t="s">
        <v>2184</v>
      </c>
      <c r="J56" s="4" t="s">
        <v>6153</v>
      </c>
      <c r="K56" s="4"/>
    </row>
    <row r="57" spans="1:11" x14ac:dyDescent="0.3">
      <c r="A57" s="4"/>
      <c r="B57" s="4" t="s">
        <v>1498</v>
      </c>
      <c r="C57" s="4" t="s">
        <v>934</v>
      </c>
      <c r="D57" s="4" t="s">
        <v>905</v>
      </c>
      <c r="E57" s="4" t="s">
        <v>6279</v>
      </c>
      <c r="F57" s="4" t="s">
        <v>907</v>
      </c>
      <c r="G57" s="4" t="s">
        <v>948</v>
      </c>
      <c r="H57" s="4" t="s">
        <v>6280</v>
      </c>
      <c r="I57" s="4" t="s">
        <v>2184</v>
      </c>
      <c r="J57" s="4" t="s">
        <v>6153</v>
      </c>
      <c r="K57" s="4"/>
    </row>
    <row r="58" spans="1:11" x14ac:dyDescent="0.3">
      <c r="A58" s="4"/>
      <c r="B58" s="4"/>
      <c r="C58" s="4"/>
      <c r="D58" s="4"/>
      <c r="E58" s="4" t="s">
        <v>6281</v>
      </c>
      <c r="F58" s="4" t="s">
        <v>907</v>
      </c>
      <c r="G58" s="1" t="s">
        <v>6282</v>
      </c>
      <c r="H58" s="1" t="s">
        <v>6283</v>
      </c>
      <c r="I58" s="4" t="s">
        <v>2184</v>
      </c>
      <c r="J58" s="4" t="s">
        <v>6238</v>
      </c>
      <c r="K58" s="4"/>
    </row>
    <row r="59" spans="1:11" x14ac:dyDescent="0.3">
      <c r="A59" s="4"/>
      <c r="B59" s="4"/>
      <c r="C59" s="4"/>
      <c r="D59" s="4"/>
      <c r="E59" s="4" t="s">
        <v>6284</v>
      </c>
      <c r="F59" s="4" t="s">
        <v>907</v>
      </c>
      <c r="G59" s="1" t="s">
        <v>6285</v>
      </c>
      <c r="H59" s="1" t="s">
        <v>6251</v>
      </c>
      <c r="I59" s="4" t="s">
        <v>2184</v>
      </c>
      <c r="J59" s="4" t="s">
        <v>6238</v>
      </c>
      <c r="K59" s="4"/>
    </row>
    <row r="60" spans="1:11" x14ac:dyDescent="0.3">
      <c r="A60" s="4"/>
      <c r="B60" s="4"/>
      <c r="C60" s="4"/>
      <c r="D60" s="4"/>
      <c r="E60" s="4" t="s">
        <v>6286</v>
      </c>
      <c r="F60" s="4" t="s">
        <v>907</v>
      </c>
      <c r="G60" s="1" t="s">
        <v>6287</v>
      </c>
      <c r="H60" s="1" t="s">
        <v>6256</v>
      </c>
      <c r="I60" s="4" t="s">
        <v>2184</v>
      </c>
      <c r="J60" s="4" t="s">
        <v>6238</v>
      </c>
      <c r="K60" s="4"/>
    </row>
    <row r="61" spans="1:11" ht="15" customHeight="1" x14ac:dyDescent="0.3">
      <c r="A61" s="4"/>
      <c r="B61" s="4" t="s">
        <v>1498</v>
      </c>
      <c r="C61" s="4" t="s">
        <v>934</v>
      </c>
      <c r="D61" s="4" t="s">
        <v>905</v>
      </c>
      <c r="E61" s="4" t="s">
        <v>6288</v>
      </c>
      <c r="F61" s="4" t="s">
        <v>907</v>
      </c>
      <c r="G61" s="4" t="s">
        <v>6289</v>
      </c>
      <c r="H61" s="4" t="s">
        <v>6290</v>
      </c>
      <c r="I61" s="4" t="s">
        <v>2184</v>
      </c>
      <c r="J61" s="4" t="s">
        <v>6238</v>
      </c>
      <c r="K61" s="4"/>
    </row>
    <row r="62" spans="1:11" x14ac:dyDescent="0.3">
      <c r="A62" s="4"/>
      <c r="B62" s="4" t="s">
        <v>1498</v>
      </c>
      <c r="C62" s="4" t="s">
        <v>934</v>
      </c>
      <c r="D62" s="4" t="s">
        <v>905</v>
      </c>
      <c r="E62" s="4" t="s">
        <v>6291</v>
      </c>
      <c r="F62" s="4" t="s">
        <v>907</v>
      </c>
      <c r="G62" s="4" t="s">
        <v>6292</v>
      </c>
      <c r="H62" s="4" t="s">
        <v>6293</v>
      </c>
      <c r="I62" s="4" t="s">
        <v>2184</v>
      </c>
      <c r="J62" s="4" t="s">
        <v>6238</v>
      </c>
      <c r="K62" s="4"/>
    </row>
    <row r="63" spans="1:11" x14ac:dyDescent="0.3">
      <c r="A63" s="4"/>
      <c r="B63" s="4" t="s">
        <v>1498</v>
      </c>
      <c r="C63" s="4" t="s">
        <v>934</v>
      </c>
      <c r="D63" s="4" t="s">
        <v>905</v>
      </c>
      <c r="E63" s="4" t="s">
        <v>6294</v>
      </c>
      <c r="F63" s="4" t="s">
        <v>907</v>
      </c>
      <c r="G63" s="4" t="s">
        <v>6295</v>
      </c>
      <c r="H63" s="4" t="s">
        <v>6296</v>
      </c>
      <c r="I63" s="4" t="s">
        <v>2184</v>
      </c>
      <c r="J63" s="4" t="s">
        <v>6238</v>
      </c>
      <c r="K63" s="4"/>
    </row>
    <row r="64" spans="1:11" x14ac:dyDescent="0.3">
      <c r="A64" s="4"/>
      <c r="B64" s="4" t="s">
        <v>1498</v>
      </c>
      <c r="C64" s="4" t="s">
        <v>934</v>
      </c>
      <c r="D64" s="4" t="s">
        <v>905</v>
      </c>
      <c r="E64" s="4" t="s">
        <v>6297</v>
      </c>
      <c r="F64" s="4" t="s">
        <v>907</v>
      </c>
      <c r="G64" s="4" t="s">
        <v>948</v>
      </c>
      <c r="H64" s="4" t="s">
        <v>6298</v>
      </c>
      <c r="I64" s="4" t="s">
        <v>2184</v>
      </c>
      <c r="J64" s="4" t="s">
        <v>6238</v>
      </c>
      <c r="K64" s="4"/>
    </row>
    <row r="65" spans="1:11" x14ac:dyDescent="0.3">
      <c r="A65" s="4"/>
      <c r="B65" s="4" t="s">
        <v>1498</v>
      </c>
      <c r="C65" s="4" t="s">
        <v>934</v>
      </c>
      <c r="D65" s="4" t="s">
        <v>905</v>
      </c>
      <c r="E65" s="4" t="s">
        <v>938</v>
      </c>
      <c r="F65" s="4" t="s">
        <v>907</v>
      </c>
      <c r="G65" s="4" t="s">
        <v>939</v>
      </c>
      <c r="H65" s="4" t="s">
        <v>940</v>
      </c>
      <c r="I65" s="4" t="s">
        <v>448</v>
      </c>
      <c r="J65" s="4" t="s">
        <v>6149</v>
      </c>
      <c r="K65" s="4" t="s">
        <v>2136</v>
      </c>
    </row>
    <row r="66" spans="1:11" ht="15" customHeight="1" x14ac:dyDescent="0.3">
      <c r="A66" s="4"/>
      <c r="B66" s="4" t="s">
        <v>1498</v>
      </c>
      <c r="C66" s="4" t="s">
        <v>934</v>
      </c>
      <c r="D66" s="4" t="s">
        <v>905</v>
      </c>
      <c r="E66" s="4" t="s">
        <v>941</v>
      </c>
      <c r="F66" s="4" t="s">
        <v>907</v>
      </c>
      <c r="G66" s="4" t="s">
        <v>942</v>
      </c>
      <c r="H66" s="4" t="s">
        <v>943</v>
      </c>
      <c r="I66" s="4" t="s">
        <v>448</v>
      </c>
      <c r="J66" s="4" t="s">
        <v>6149</v>
      </c>
      <c r="K66" s="4" t="s">
        <v>2136</v>
      </c>
    </row>
    <row r="67" spans="1:11" x14ac:dyDescent="0.3">
      <c r="A67" s="4"/>
      <c r="B67" s="4" t="s">
        <v>1498</v>
      </c>
      <c r="C67" s="4" t="s">
        <v>934</v>
      </c>
      <c r="D67" s="4" t="s">
        <v>905</v>
      </c>
      <c r="E67" s="4" t="s">
        <v>944</v>
      </c>
      <c r="F67" s="4" t="s">
        <v>907</v>
      </c>
      <c r="G67" s="4" t="s">
        <v>945</v>
      </c>
      <c r="H67" s="4" t="s">
        <v>946</v>
      </c>
      <c r="I67" s="4" t="s">
        <v>448</v>
      </c>
      <c r="J67" s="4" t="s">
        <v>6149</v>
      </c>
      <c r="K67" s="4" t="s">
        <v>2136</v>
      </c>
    </row>
    <row r="68" spans="1:11" x14ac:dyDescent="0.3">
      <c r="A68" s="4"/>
      <c r="B68" s="4" t="s">
        <v>1498</v>
      </c>
      <c r="C68" s="4" t="s">
        <v>934</v>
      </c>
      <c r="D68" s="4" t="s">
        <v>905</v>
      </c>
      <c r="E68" s="4" t="s">
        <v>947</v>
      </c>
      <c r="F68" s="4" t="s">
        <v>907</v>
      </c>
      <c r="G68" s="4" t="s">
        <v>948</v>
      </c>
      <c r="H68" s="4" t="s">
        <v>949</v>
      </c>
      <c r="I68" s="4" t="s">
        <v>448</v>
      </c>
      <c r="J68" s="4" t="s">
        <v>6149</v>
      </c>
      <c r="K68" s="4" t="s">
        <v>2136</v>
      </c>
    </row>
    <row r="69" spans="1:11" x14ac:dyDescent="0.3">
      <c r="A69" s="4"/>
      <c r="B69" s="4" t="s">
        <v>1498</v>
      </c>
      <c r="C69" s="4" t="s">
        <v>934</v>
      </c>
      <c r="D69" s="4" t="s">
        <v>905</v>
      </c>
      <c r="E69" s="4" t="s">
        <v>950</v>
      </c>
      <c r="F69" s="4" t="s">
        <v>907</v>
      </c>
      <c r="G69" s="4" t="s">
        <v>951</v>
      </c>
      <c r="H69" s="4" t="s">
        <v>952</v>
      </c>
      <c r="I69" s="4" t="s">
        <v>448</v>
      </c>
      <c r="J69" s="4" t="s">
        <v>6157</v>
      </c>
      <c r="K69" s="4" t="s">
        <v>2136</v>
      </c>
    </row>
    <row r="70" spans="1:11" x14ac:dyDescent="0.3">
      <c r="A70" s="4"/>
      <c r="B70" s="4" t="s">
        <v>1498</v>
      </c>
      <c r="C70" s="4" t="s">
        <v>934</v>
      </c>
      <c r="D70" s="4" t="s">
        <v>905</v>
      </c>
      <c r="E70" s="4" t="s">
        <v>6299</v>
      </c>
      <c r="F70" s="4" t="s">
        <v>907</v>
      </c>
      <c r="G70" s="4" t="s">
        <v>6300</v>
      </c>
      <c r="H70" s="4" t="s">
        <v>6301</v>
      </c>
      <c r="I70" s="4" t="s">
        <v>2184</v>
      </c>
      <c r="J70" s="4" t="s">
        <v>6238</v>
      </c>
      <c r="K70" s="4"/>
    </row>
    <row r="71" spans="1:11" x14ac:dyDescent="0.3">
      <c r="A71" s="4"/>
      <c r="B71" s="4" t="s">
        <v>1498</v>
      </c>
      <c r="C71" s="4" t="s">
        <v>934</v>
      </c>
      <c r="D71" s="4" t="s">
        <v>905</v>
      </c>
      <c r="E71" s="4" t="s">
        <v>953</v>
      </c>
      <c r="F71" s="4" t="s">
        <v>907</v>
      </c>
      <c r="G71" s="4" t="s">
        <v>954</v>
      </c>
      <c r="H71" s="4" t="s">
        <v>955</v>
      </c>
      <c r="I71" s="4" t="s">
        <v>448</v>
      </c>
      <c r="J71" s="4" t="s">
        <v>6157</v>
      </c>
      <c r="K71" s="4" t="s">
        <v>2136</v>
      </c>
    </row>
    <row r="72" spans="1:11" x14ac:dyDescent="0.3">
      <c r="A72" s="4"/>
      <c r="B72" s="4" t="s">
        <v>1498</v>
      </c>
      <c r="C72" s="4" t="s">
        <v>934</v>
      </c>
      <c r="D72" s="4" t="s">
        <v>905</v>
      </c>
      <c r="E72" s="4" t="s">
        <v>956</v>
      </c>
      <c r="F72" s="4" t="s">
        <v>907</v>
      </c>
      <c r="G72" s="4" t="s">
        <v>957</v>
      </c>
      <c r="H72" s="4" t="s">
        <v>958</v>
      </c>
      <c r="I72" s="4" t="s">
        <v>448</v>
      </c>
      <c r="J72" s="4" t="s">
        <v>6157</v>
      </c>
      <c r="K72" s="4" t="s">
        <v>2136</v>
      </c>
    </row>
    <row r="73" spans="1:11" x14ac:dyDescent="0.3">
      <c r="A73" s="4"/>
      <c r="B73" s="4" t="s">
        <v>1498</v>
      </c>
      <c r="C73" s="4" t="s">
        <v>934</v>
      </c>
      <c r="D73" s="4" t="s">
        <v>905</v>
      </c>
      <c r="E73" s="4" t="s">
        <v>959</v>
      </c>
      <c r="F73" s="4" t="s">
        <v>907</v>
      </c>
      <c r="G73" s="4" t="s">
        <v>948</v>
      </c>
      <c r="H73" s="4" t="s">
        <v>960</v>
      </c>
      <c r="I73" s="4" t="s">
        <v>448</v>
      </c>
      <c r="J73" s="4" t="s">
        <v>6302</v>
      </c>
      <c r="K73" s="4" t="s">
        <v>2136</v>
      </c>
    </row>
    <row r="74" spans="1:11" x14ac:dyDescent="0.3">
      <c r="A74" s="4"/>
      <c r="B74" s="4"/>
      <c r="C74" s="4"/>
      <c r="D74" s="4"/>
      <c r="E74" s="4" t="s">
        <v>6303</v>
      </c>
      <c r="F74" s="4" t="s">
        <v>907</v>
      </c>
      <c r="G74" s="1" t="s">
        <v>6304</v>
      </c>
      <c r="H74" s="1" t="s">
        <v>6305</v>
      </c>
      <c r="I74" s="4" t="s">
        <v>2184</v>
      </c>
      <c r="J74" s="4"/>
      <c r="K74" s="4"/>
    </row>
    <row r="75" spans="1:11" x14ac:dyDescent="0.3">
      <c r="A75" s="4"/>
      <c r="B75" s="4" t="s">
        <v>1498</v>
      </c>
      <c r="C75" s="4" t="s">
        <v>934</v>
      </c>
      <c r="D75" s="4" t="s">
        <v>905</v>
      </c>
      <c r="E75" s="4" t="s">
        <v>6162</v>
      </c>
      <c r="F75" s="4" t="s">
        <v>907</v>
      </c>
      <c r="G75" s="4" t="s">
        <v>948</v>
      </c>
      <c r="H75" s="4" t="s">
        <v>6262</v>
      </c>
      <c r="I75" s="4" t="s">
        <v>2184</v>
      </c>
      <c r="J75" s="4"/>
      <c r="K75" s="4"/>
    </row>
    <row r="76" spans="1:11" ht="15" customHeight="1" x14ac:dyDescent="0.3">
      <c r="A76" s="4" t="s">
        <v>6306</v>
      </c>
      <c r="B76" s="4" t="s">
        <v>6139</v>
      </c>
      <c r="C76" s="4" t="s">
        <v>963</v>
      </c>
      <c r="D76" s="4" t="s">
        <v>2186</v>
      </c>
      <c r="E76" s="4" t="s">
        <v>2192</v>
      </c>
      <c r="F76" s="4" t="s">
        <v>6139</v>
      </c>
      <c r="G76" s="4" t="s">
        <v>2193</v>
      </c>
      <c r="H76" s="4" t="s">
        <v>2194</v>
      </c>
      <c r="I76" s="4"/>
      <c r="J76" s="4"/>
      <c r="K76" s="4"/>
    </row>
    <row r="77" spans="1:11" x14ac:dyDescent="0.3">
      <c r="A77" s="4" t="s">
        <v>6307</v>
      </c>
      <c r="B77" s="4" t="s">
        <v>1498</v>
      </c>
      <c r="C77" s="4" t="s">
        <v>6308</v>
      </c>
      <c r="D77" s="4" t="s">
        <v>963</v>
      </c>
      <c r="E77" s="4"/>
      <c r="F77" s="4" t="s">
        <v>965</v>
      </c>
      <c r="G77" s="4" t="s">
        <v>6309</v>
      </c>
      <c r="H77" s="4"/>
      <c r="I77" s="4"/>
      <c r="J77" s="4"/>
      <c r="K77" s="4"/>
    </row>
    <row r="78" spans="1:11" x14ac:dyDescent="0.3">
      <c r="A78" s="4" t="s">
        <v>961</v>
      </c>
      <c r="B78" s="4" t="s">
        <v>1498</v>
      </c>
      <c r="C78" s="4" t="s">
        <v>962</v>
      </c>
      <c r="D78" s="4" t="s">
        <v>963</v>
      </c>
      <c r="E78" s="4" t="s">
        <v>964</v>
      </c>
      <c r="F78" s="4" t="s">
        <v>965</v>
      </c>
      <c r="G78" s="4" t="s">
        <v>966</v>
      </c>
      <c r="H78" s="4" t="s">
        <v>967</v>
      </c>
      <c r="I78" s="4" t="s">
        <v>448</v>
      </c>
      <c r="J78" s="4" t="s">
        <v>6148</v>
      </c>
      <c r="K78" s="4" t="s">
        <v>2136</v>
      </c>
    </row>
    <row r="79" spans="1:11" x14ac:dyDescent="0.3">
      <c r="A79" s="4"/>
      <c r="B79" s="4"/>
      <c r="C79" s="4"/>
      <c r="D79" s="4"/>
      <c r="E79" s="4" t="s">
        <v>977</v>
      </c>
      <c r="F79" s="4" t="s">
        <v>965</v>
      </c>
      <c r="G79" s="4" t="s">
        <v>978</v>
      </c>
      <c r="H79" s="4" t="s">
        <v>979</v>
      </c>
      <c r="I79" s="4" t="s">
        <v>448</v>
      </c>
      <c r="J79" s="4" t="s">
        <v>6148</v>
      </c>
      <c r="K79" s="4" t="s">
        <v>2136</v>
      </c>
    </row>
    <row r="80" spans="1:11" x14ac:dyDescent="0.3">
      <c r="A80" s="4" t="s">
        <v>968</v>
      </c>
      <c r="B80" s="4" t="s">
        <v>1498</v>
      </c>
      <c r="C80" s="4" t="s">
        <v>969</v>
      </c>
      <c r="D80" s="4" t="s">
        <v>963</v>
      </c>
      <c r="E80" s="4" t="s">
        <v>970</v>
      </c>
      <c r="F80" s="4" t="s">
        <v>965</v>
      </c>
      <c r="G80" s="1" t="s">
        <v>948</v>
      </c>
      <c r="H80" s="1" t="s">
        <v>971</v>
      </c>
      <c r="I80" s="4" t="s">
        <v>448</v>
      </c>
      <c r="J80" s="4" t="s">
        <v>6148</v>
      </c>
      <c r="K80" s="4" t="s">
        <v>2136</v>
      </c>
    </row>
    <row r="81" spans="1:12" x14ac:dyDescent="0.3">
      <c r="A81" s="4" t="s">
        <v>6310</v>
      </c>
      <c r="B81" s="4" t="s">
        <v>1498</v>
      </c>
      <c r="C81" s="4" t="s">
        <v>6311</v>
      </c>
      <c r="D81" s="4" t="s">
        <v>963</v>
      </c>
      <c r="E81" s="4"/>
      <c r="F81" s="4" t="s">
        <v>965</v>
      </c>
      <c r="G81" s="4" t="s">
        <v>6312</v>
      </c>
      <c r="H81" s="4"/>
      <c r="I81" s="4"/>
      <c r="J81" s="4"/>
      <c r="K81" s="4"/>
    </row>
    <row r="82" spans="1:12" x14ac:dyDescent="0.3">
      <c r="A82" s="4" t="s">
        <v>972</v>
      </c>
      <c r="B82" s="4" t="s">
        <v>1498</v>
      </c>
      <c r="C82" s="4" t="s">
        <v>973</v>
      </c>
      <c r="D82" s="4" t="s">
        <v>963</v>
      </c>
      <c r="E82" s="4" t="s">
        <v>974</v>
      </c>
      <c r="F82" s="4" t="s">
        <v>965</v>
      </c>
      <c r="G82" s="4" t="s">
        <v>975</v>
      </c>
      <c r="H82" s="4" t="s">
        <v>976</v>
      </c>
      <c r="I82" s="4" t="s">
        <v>448</v>
      </c>
      <c r="J82" s="4" t="s">
        <v>6148</v>
      </c>
      <c r="K82" s="4" t="s">
        <v>2176</v>
      </c>
      <c r="L82" s="97" t="s">
        <v>906</v>
      </c>
    </row>
    <row r="83" spans="1:12" x14ac:dyDescent="0.3">
      <c r="A83" s="4"/>
      <c r="B83" s="4" t="s">
        <v>1498</v>
      </c>
      <c r="C83" s="4" t="s">
        <v>973</v>
      </c>
      <c r="D83" s="4" t="s">
        <v>963</v>
      </c>
      <c r="E83" s="4" t="s">
        <v>6313</v>
      </c>
      <c r="F83" s="4" t="s">
        <v>965</v>
      </c>
      <c r="G83" s="4" t="s">
        <v>948</v>
      </c>
      <c r="H83" s="4" t="s">
        <v>6314</v>
      </c>
      <c r="I83" s="4" t="s">
        <v>2184</v>
      </c>
      <c r="J83" s="4"/>
      <c r="K83" s="4"/>
      <c r="L83" s="97"/>
    </row>
    <row r="84" spans="1:12" x14ac:dyDescent="0.3">
      <c r="A84" s="4" t="s">
        <v>980</v>
      </c>
      <c r="B84" s="4" t="s">
        <v>1498</v>
      </c>
      <c r="C84" s="4" t="s">
        <v>981</v>
      </c>
      <c r="D84" s="4" t="s">
        <v>963</v>
      </c>
      <c r="E84" s="4" t="s">
        <v>982</v>
      </c>
      <c r="F84" s="4" t="s">
        <v>965</v>
      </c>
      <c r="G84" s="4" t="s">
        <v>915</v>
      </c>
      <c r="H84" s="4" t="s">
        <v>983</v>
      </c>
      <c r="I84" s="4" t="s">
        <v>448</v>
      </c>
      <c r="J84" s="4" t="s">
        <v>6148</v>
      </c>
      <c r="K84" s="4" t="s">
        <v>2176</v>
      </c>
      <c r="L84" s="89" t="s">
        <v>914</v>
      </c>
    </row>
    <row r="85" spans="1:12" x14ac:dyDescent="0.3">
      <c r="A85" s="4"/>
      <c r="B85" s="4" t="s">
        <v>1498</v>
      </c>
      <c r="C85" s="4" t="s">
        <v>981</v>
      </c>
      <c r="D85" s="4" t="s">
        <v>963</v>
      </c>
      <c r="E85" s="4" t="s">
        <v>6313</v>
      </c>
      <c r="F85" s="4" t="s">
        <v>965</v>
      </c>
      <c r="G85" s="4" t="s">
        <v>948</v>
      </c>
      <c r="H85" s="4" t="s">
        <v>6314</v>
      </c>
      <c r="I85" s="4" t="s">
        <v>2184</v>
      </c>
      <c r="J85" s="4"/>
      <c r="K85" s="4"/>
    </row>
    <row r="86" spans="1:12" x14ac:dyDescent="0.3">
      <c r="A86" s="4" t="s">
        <v>6315</v>
      </c>
      <c r="B86" s="4" t="s">
        <v>1498</v>
      </c>
      <c r="C86" s="4" t="s">
        <v>6316</v>
      </c>
      <c r="D86" s="4" t="s">
        <v>963</v>
      </c>
      <c r="E86" s="4"/>
      <c r="F86" s="4" t="s">
        <v>965</v>
      </c>
      <c r="G86" s="4" t="s">
        <v>6167</v>
      </c>
      <c r="H86" s="4"/>
      <c r="I86" s="4"/>
      <c r="J86" s="4"/>
      <c r="K86" s="4"/>
    </row>
    <row r="87" spans="1:12" x14ac:dyDescent="0.3">
      <c r="A87" s="4" t="s">
        <v>6317</v>
      </c>
      <c r="B87" s="4" t="s">
        <v>1498</v>
      </c>
      <c r="C87" s="4" t="s">
        <v>6318</v>
      </c>
      <c r="D87" s="4" t="s">
        <v>963</v>
      </c>
      <c r="E87" s="4" t="s">
        <v>6319</v>
      </c>
      <c r="F87" s="4" t="s">
        <v>965</v>
      </c>
      <c r="G87" s="4" t="s">
        <v>6171</v>
      </c>
      <c r="H87" s="4" t="s">
        <v>6320</v>
      </c>
      <c r="I87" s="4" t="s">
        <v>2184</v>
      </c>
      <c r="J87" s="4" t="s">
        <v>6164</v>
      </c>
      <c r="K87" s="4"/>
    </row>
    <row r="88" spans="1:12" x14ac:dyDescent="0.3">
      <c r="A88" s="4" t="s">
        <v>6321</v>
      </c>
      <c r="B88" s="4" t="s">
        <v>1498</v>
      </c>
      <c r="C88" s="4" t="s">
        <v>6322</v>
      </c>
      <c r="D88" s="4" t="s">
        <v>963</v>
      </c>
      <c r="E88" s="4" t="s">
        <v>6323</v>
      </c>
      <c r="F88" s="4" t="s">
        <v>965</v>
      </c>
      <c r="G88" s="4" t="s">
        <v>6176</v>
      </c>
      <c r="H88" s="4" t="s">
        <v>6324</v>
      </c>
      <c r="I88" s="4" t="s">
        <v>2184</v>
      </c>
      <c r="J88" s="4" t="s">
        <v>6164</v>
      </c>
      <c r="K88" s="4"/>
    </row>
    <row r="89" spans="1:12" x14ac:dyDescent="0.3">
      <c r="A89" s="4" t="s">
        <v>6325</v>
      </c>
      <c r="B89" s="4" t="s">
        <v>1498</v>
      </c>
      <c r="C89" s="4" t="s">
        <v>6326</v>
      </c>
      <c r="D89" s="4" t="s">
        <v>963</v>
      </c>
      <c r="E89" s="4" t="s">
        <v>6327</v>
      </c>
      <c r="F89" s="4" t="s">
        <v>965</v>
      </c>
      <c r="G89" s="4" t="s">
        <v>6181</v>
      </c>
      <c r="H89" s="4" t="s">
        <v>6328</v>
      </c>
      <c r="I89" s="4" t="s">
        <v>2184</v>
      </c>
      <c r="J89" s="4" t="s">
        <v>6164</v>
      </c>
      <c r="K89" s="4"/>
    </row>
    <row r="90" spans="1:12" x14ac:dyDescent="0.3">
      <c r="A90" s="4"/>
      <c r="B90" s="4"/>
      <c r="C90" s="4"/>
      <c r="D90" s="4"/>
      <c r="E90" s="4" t="s">
        <v>6329</v>
      </c>
      <c r="F90" s="4" t="s">
        <v>965</v>
      </c>
      <c r="G90" s="1" t="s">
        <v>6184</v>
      </c>
      <c r="H90" s="1" t="s">
        <v>6330</v>
      </c>
      <c r="I90" s="4" t="s">
        <v>2184</v>
      </c>
      <c r="J90" s="4" t="s">
        <v>6164</v>
      </c>
      <c r="K90" s="4"/>
    </row>
    <row r="91" spans="1:12" x14ac:dyDescent="0.3">
      <c r="A91" s="4" t="s">
        <v>6331</v>
      </c>
      <c r="B91" s="4" t="s">
        <v>1498</v>
      </c>
      <c r="C91" s="4" t="s">
        <v>6332</v>
      </c>
      <c r="D91" s="4" t="s">
        <v>963</v>
      </c>
      <c r="E91" s="4" t="s">
        <v>6333</v>
      </c>
      <c r="F91" s="4" t="s">
        <v>965</v>
      </c>
      <c r="G91" s="4" t="s">
        <v>901</v>
      </c>
      <c r="H91" s="4" t="s">
        <v>6334</v>
      </c>
      <c r="I91" s="4" t="s">
        <v>2184</v>
      </c>
      <c r="J91" s="4" t="s">
        <v>6164</v>
      </c>
      <c r="K91" s="4"/>
    </row>
    <row r="92" spans="1:12" x14ac:dyDescent="0.3">
      <c r="A92" s="4" t="s">
        <v>6335</v>
      </c>
      <c r="B92" s="4" t="s">
        <v>1498</v>
      </c>
      <c r="C92" s="4" t="s">
        <v>6336</v>
      </c>
      <c r="D92" s="4" t="s">
        <v>963</v>
      </c>
      <c r="E92" s="4"/>
      <c r="F92" s="4" t="s">
        <v>965</v>
      </c>
      <c r="G92" s="4" t="s">
        <v>6192</v>
      </c>
      <c r="H92" s="4"/>
      <c r="I92" s="4"/>
      <c r="J92" s="4"/>
      <c r="K92" s="4"/>
    </row>
    <row r="93" spans="1:12" x14ac:dyDescent="0.3">
      <c r="A93" s="4" t="s">
        <v>6337</v>
      </c>
      <c r="B93" s="4" t="s">
        <v>1498</v>
      </c>
      <c r="C93" s="4" t="s">
        <v>6338</v>
      </c>
      <c r="D93" s="4" t="s">
        <v>963</v>
      </c>
      <c r="E93" s="4" t="s">
        <v>6339</v>
      </c>
      <c r="F93" s="4" t="s">
        <v>965</v>
      </c>
      <c r="G93" s="4" t="s">
        <v>6196</v>
      </c>
      <c r="H93" s="4" t="s">
        <v>6340</v>
      </c>
      <c r="I93" s="4" t="s">
        <v>2184</v>
      </c>
      <c r="J93" s="4" t="s">
        <v>6153</v>
      </c>
      <c r="K93" s="4"/>
    </row>
    <row r="94" spans="1:12" x14ac:dyDescent="0.3">
      <c r="A94" s="4" t="s">
        <v>6341</v>
      </c>
      <c r="B94" s="4" t="s">
        <v>1498</v>
      </c>
      <c r="C94" s="4" t="s">
        <v>6342</v>
      </c>
      <c r="D94" s="4" t="s">
        <v>963</v>
      </c>
      <c r="E94" s="4" t="s">
        <v>6343</v>
      </c>
      <c r="F94" s="4" t="s">
        <v>965</v>
      </c>
      <c r="G94" s="4" t="s">
        <v>6201</v>
      </c>
      <c r="H94" s="4" t="s">
        <v>6344</v>
      </c>
      <c r="I94" s="4" t="s">
        <v>2184</v>
      </c>
      <c r="J94" s="4" t="s">
        <v>6153</v>
      </c>
      <c r="K94" s="4"/>
    </row>
    <row r="95" spans="1:12" x14ac:dyDescent="0.3">
      <c r="A95" s="4" t="s">
        <v>6345</v>
      </c>
      <c r="B95" s="4" t="s">
        <v>1498</v>
      </c>
      <c r="C95" s="4" t="s">
        <v>6346</v>
      </c>
      <c r="D95" s="4" t="s">
        <v>963</v>
      </c>
      <c r="E95" s="4" t="s">
        <v>6347</v>
      </c>
      <c r="F95" s="4" t="s">
        <v>965</v>
      </c>
      <c r="G95" s="4" t="s">
        <v>6206</v>
      </c>
      <c r="H95" s="4" t="s">
        <v>6348</v>
      </c>
      <c r="I95" s="4" t="s">
        <v>2184</v>
      </c>
      <c r="J95" s="4" t="s">
        <v>6153</v>
      </c>
      <c r="K95" s="4"/>
    </row>
    <row r="96" spans="1:12" ht="15" customHeight="1" x14ac:dyDescent="0.3">
      <c r="A96" s="4" t="s">
        <v>6349</v>
      </c>
      <c r="B96" s="4" t="s">
        <v>1498</v>
      </c>
      <c r="C96" s="4" t="s">
        <v>6350</v>
      </c>
      <c r="D96" s="4" t="s">
        <v>963</v>
      </c>
      <c r="E96" s="4" t="s">
        <v>6351</v>
      </c>
      <c r="F96" s="4" t="s">
        <v>965</v>
      </c>
      <c r="G96" s="4" t="s">
        <v>6211</v>
      </c>
      <c r="H96" s="4" t="s">
        <v>6352</v>
      </c>
      <c r="I96" s="4" t="s">
        <v>2184</v>
      </c>
      <c r="J96" s="4" t="s">
        <v>6153</v>
      </c>
      <c r="K96" s="4"/>
    </row>
    <row r="97" spans="1:12" x14ac:dyDescent="0.3">
      <c r="A97" s="4" t="s">
        <v>6353</v>
      </c>
      <c r="B97" s="4" t="s">
        <v>1498</v>
      </c>
      <c r="C97" s="4" t="s">
        <v>6354</v>
      </c>
      <c r="D97" s="4" t="s">
        <v>963</v>
      </c>
      <c r="E97" s="4" t="s">
        <v>6355</v>
      </c>
      <c r="F97" s="4" t="s">
        <v>965</v>
      </c>
      <c r="G97" s="4" t="s">
        <v>6216</v>
      </c>
      <c r="H97" s="4" t="s">
        <v>6356</v>
      </c>
      <c r="I97" s="4" t="s">
        <v>2184</v>
      </c>
      <c r="J97" s="4" t="s">
        <v>6153</v>
      </c>
      <c r="K97" s="4"/>
    </row>
    <row r="98" spans="1:12" x14ac:dyDescent="0.3">
      <c r="A98" s="4" t="s">
        <v>6357</v>
      </c>
      <c r="B98" s="4" t="s">
        <v>1498</v>
      </c>
      <c r="C98" s="4" t="s">
        <v>6358</v>
      </c>
      <c r="D98" s="4" t="s">
        <v>963</v>
      </c>
      <c r="E98" s="4" t="s">
        <v>6359</v>
      </c>
      <c r="F98" s="4" t="s">
        <v>965</v>
      </c>
      <c r="G98" s="4" t="s">
        <v>6221</v>
      </c>
      <c r="H98" s="4" t="s">
        <v>6360</v>
      </c>
      <c r="I98" s="4" t="s">
        <v>2184</v>
      </c>
      <c r="J98" s="4" t="s">
        <v>6153</v>
      </c>
      <c r="K98" s="4"/>
    </row>
    <row r="99" spans="1:12" x14ac:dyDescent="0.3">
      <c r="A99" s="4" t="s">
        <v>6361</v>
      </c>
      <c r="B99" s="4" t="s">
        <v>1498</v>
      </c>
      <c r="C99" s="4" t="s">
        <v>6362</v>
      </c>
      <c r="D99" s="4" t="s">
        <v>963</v>
      </c>
      <c r="E99" s="4" t="s">
        <v>6363</v>
      </c>
      <c r="F99" s="4" t="s">
        <v>965</v>
      </c>
      <c r="G99" s="4" t="s">
        <v>901</v>
      </c>
      <c r="H99" s="4" t="s">
        <v>6364</v>
      </c>
      <c r="I99" s="4" t="s">
        <v>2184</v>
      </c>
      <c r="J99" s="4" t="s">
        <v>6153</v>
      </c>
      <c r="K99" s="4"/>
    </row>
    <row r="100" spans="1:12" ht="15" customHeight="1" x14ac:dyDescent="0.3">
      <c r="A100" s="4" t="s">
        <v>6365</v>
      </c>
      <c r="B100" s="4" t="s">
        <v>1498</v>
      </c>
      <c r="C100" s="4" t="s">
        <v>6366</v>
      </c>
      <c r="D100" s="4" t="s">
        <v>963</v>
      </c>
      <c r="E100" s="4" t="s">
        <v>6367</v>
      </c>
      <c r="F100" s="4" t="s">
        <v>965</v>
      </c>
      <c r="G100" s="4" t="s">
        <v>6230</v>
      </c>
      <c r="H100" s="4" t="s">
        <v>6368</v>
      </c>
      <c r="I100" s="4" t="s">
        <v>2184</v>
      </c>
      <c r="J100" s="4" t="s">
        <v>6232</v>
      </c>
      <c r="K100" s="4"/>
    </row>
    <row r="101" spans="1:12" x14ac:dyDescent="0.3">
      <c r="A101" s="4" t="s">
        <v>6369</v>
      </c>
      <c r="B101" s="4" t="s">
        <v>1498</v>
      </c>
      <c r="C101" s="4" t="s">
        <v>6370</v>
      </c>
      <c r="D101" s="4" t="s">
        <v>963</v>
      </c>
      <c r="E101" s="4" t="s">
        <v>6371</v>
      </c>
      <c r="F101" s="4" t="s">
        <v>965</v>
      </c>
      <c r="G101" s="4" t="s">
        <v>6236</v>
      </c>
      <c r="H101" s="4" t="s">
        <v>6372</v>
      </c>
      <c r="I101" s="4" t="s">
        <v>2184</v>
      </c>
      <c r="J101" s="4" t="s">
        <v>6238</v>
      </c>
      <c r="K101" s="4"/>
    </row>
    <row r="102" spans="1:12" x14ac:dyDescent="0.3">
      <c r="A102" s="4" t="s">
        <v>6373</v>
      </c>
      <c r="B102" s="4" t="s">
        <v>1498</v>
      </c>
      <c r="C102" s="4" t="s">
        <v>6374</v>
      </c>
      <c r="D102" s="4" t="s">
        <v>963</v>
      </c>
      <c r="E102" s="4"/>
      <c r="F102" s="4" t="s">
        <v>965</v>
      </c>
      <c r="G102" s="4" t="s">
        <v>6241</v>
      </c>
      <c r="H102" s="4"/>
      <c r="I102" s="4"/>
      <c r="J102" s="4"/>
      <c r="K102" s="4"/>
    </row>
    <row r="103" spans="1:12" ht="15" customHeight="1" x14ac:dyDescent="0.3">
      <c r="A103" s="4" t="s">
        <v>6375</v>
      </c>
      <c r="B103" s="4" t="s">
        <v>1498</v>
      </c>
      <c r="C103" s="4" t="s">
        <v>6376</v>
      </c>
      <c r="D103" s="4" t="s">
        <v>963</v>
      </c>
      <c r="E103" s="4" t="s">
        <v>6377</v>
      </c>
      <c r="F103" s="4" t="s">
        <v>965</v>
      </c>
      <c r="G103" s="4" t="s">
        <v>6245</v>
      </c>
      <c r="H103" s="4" t="s">
        <v>6378</v>
      </c>
      <c r="I103" s="4" t="s">
        <v>2184</v>
      </c>
      <c r="J103" s="4" t="s">
        <v>6232</v>
      </c>
      <c r="K103" s="4"/>
    </row>
    <row r="104" spans="1:12" x14ac:dyDescent="0.3">
      <c r="A104" s="4" t="s">
        <v>6379</v>
      </c>
      <c r="B104" s="4" t="s">
        <v>1498</v>
      </c>
      <c r="C104" s="4" t="s">
        <v>6380</v>
      </c>
      <c r="D104" s="4" t="s">
        <v>963</v>
      </c>
      <c r="E104" s="4" t="s">
        <v>6381</v>
      </c>
      <c r="F104" s="4" t="s">
        <v>965</v>
      </c>
      <c r="G104" s="4" t="s">
        <v>6250</v>
      </c>
      <c r="H104" s="4" t="s">
        <v>6382</v>
      </c>
      <c r="I104" s="4" t="s">
        <v>2184</v>
      </c>
      <c r="J104" s="4" t="s">
        <v>6238</v>
      </c>
      <c r="K104" s="4"/>
    </row>
    <row r="105" spans="1:12" x14ac:dyDescent="0.3">
      <c r="A105" s="4" t="s">
        <v>6383</v>
      </c>
      <c r="B105" s="4" t="s">
        <v>1498</v>
      </c>
      <c r="C105" s="4" t="s">
        <v>6384</v>
      </c>
      <c r="D105" s="4" t="s">
        <v>963</v>
      </c>
      <c r="E105" s="4" t="s">
        <v>6385</v>
      </c>
      <c r="F105" s="4" t="s">
        <v>965</v>
      </c>
      <c r="G105" s="4" t="s">
        <v>6255</v>
      </c>
      <c r="H105" s="4" t="s">
        <v>6386</v>
      </c>
      <c r="I105" s="4" t="s">
        <v>2184</v>
      </c>
      <c r="J105" s="4" t="s">
        <v>6238</v>
      </c>
      <c r="K105" s="4"/>
    </row>
    <row r="106" spans="1:12" x14ac:dyDescent="0.3">
      <c r="A106" s="4" t="s">
        <v>6387</v>
      </c>
      <c r="B106" s="4" t="s">
        <v>1498</v>
      </c>
      <c r="C106" s="4" t="s">
        <v>6388</v>
      </c>
      <c r="D106" s="4" t="s">
        <v>963</v>
      </c>
      <c r="E106" s="4" t="s">
        <v>6389</v>
      </c>
      <c r="F106" s="4" t="s">
        <v>965</v>
      </c>
      <c r="G106" s="4" t="s">
        <v>6260</v>
      </c>
      <c r="H106" s="4" t="s">
        <v>6390</v>
      </c>
      <c r="I106" s="4" t="s">
        <v>2184</v>
      </c>
      <c r="J106" s="4" t="s">
        <v>6232</v>
      </c>
      <c r="K106" s="4"/>
    </row>
    <row r="107" spans="1:12" x14ac:dyDescent="0.3">
      <c r="A107" s="4" t="s">
        <v>984</v>
      </c>
      <c r="B107" s="4" t="s">
        <v>1498</v>
      </c>
      <c r="C107" s="4" t="s">
        <v>985</v>
      </c>
      <c r="D107" s="4" t="s">
        <v>963</v>
      </c>
      <c r="E107" s="4" t="s">
        <v>986</v>
      </c>
      <c r="F107" s="4" t="s">
        <v>965</v>
      </c>
      <c r="G107" s="4" t="s">
        <v>924</v>
      </c>
      <c r="H107" s="4" t="s">
        <v>987</v>
      </c>
      <c r="I107" s="4" t="s">
        <v>448</v>
      </c>
      <c r="J107" s="4" t="s">
        <v>6157</v>
      </c>
      <c r="K107" s="4" t="s">
        <v>2176</v>
      </c>
      <c r="L107" s="1" t="s">
        <v>923</v>
      </c>
    </row>
    <row r="108" spans="1:12" x14ac:dyDescent="0.3">
      <c r="A108" s="4"/>
      <c r="B108" s="4"/>
      <c r="C108" s="4"/>
      <c r="D108" s="4"/>
      <c r="E108" s="4" t="s">
        <v>6391</v>
      </c>
      <c r="F108" s="4" t="s">
        <v>965</v>
      </c>
      <c r="G108" s="1" t="s">
        <v>6304</v>
      </c>
      <c r="H108" s="1" t="s">
        <v>6392</v>
      </c>
      <c r="I108" s="4" t="s">
        <v>2184</v>
      </c>
      <c r="J108" s="4"/>
      <c r="K108" s="4"/>
    </row>
    <row r="109" spans="1:12" x14ac:dyDescent="0.3">
      <c r="A109" s="4"/>
      <c r="B109" s="4" t="s">
        <v>1498</v>
      </c>
      <c r="C109" s="4" t="s">
        <v>985</v>
      </c>
      <c r="D109" s="4" t="s">
        <v>963</v>
      </c>
      <c r="E109" s="4" t="s">
        <v>988</v>
      </c>
      <c r="F109" s="4" t="s">
        <v>965</v>
      </c>
      <c r="G109" s="4" t="s">
        <v>927</v>
      </c>
      <c r="H109" s="4" t="s">
        <v>989</v>
      </c>
      <c r="I109" s="4" t="s">
        <v>448</v>
      </c>
      <c r="J109" s="4" t="s">
        <v>6157</v>
      </c>
      <c r="K109" s="4" t="s">
        <v>2176</v>
      </c>
      <c r="L109" s="1" t="s">
        <v>926</v>
      </c>
    </row>
    <row r="110" spans="1:12" x14ac:dyDescent="0.3">
      <c r="A110" s="4"/>
      <c r="B110" s="4" t="s">
        <v>1498</v>
      </c>
      <c r="C110" s="4" t="s">
        <v>985</v>
      </c>
      <c r="D110" s="4" t="s">
        <v>963</v>
      </c>
      <c r="E110" s="4" t="s">
        <v>6313</v>
      </c>
      <c r="F110" s="4" t="s">
        <v>965</v>
      </c>
      <c r="G110" s="4" t="s">
        <v>948</v>
      </c>
      <c r="H110" s="4" t="s">
        <v>6314</v>
      </c>
      <c r="I110" s="4" t="s">
        <v>2184</v>
      </c>
      <c r="J110" s="4"/>
      <c r="K110" s="4"/>
    </row>
    <row r="111" spans="1:12" x14ac:dyDescent="0.3">
      <c r="A111" s="4" t="s">
        <v>990</v>
      </c>
      <c r="B111" s="4" t="s">
        <v>1498</v>
      </c>
      <c r="C111" s="4" t="s">
        <v>991</v>
      </c>
      <c r="D111" s="4" t="s">
        <v>963</v>
      </c>
      <c r="E111" s="4" t="s">
        <v>992</v>
      </c>
      <c r="F111" s="4" t="s">
        <v>965</v>
      </c>
      <c r="G111" s="4" t="s">
        <v>932</v>
      </c>
      <c r="H111" s="4" t="s">
        <v>993</v>
      </c>
      <c r="I111" s="4" t="s">
        <v>448</v>
      </c>
      <c r="J111" s="4" t="s">
        <v>6149</v>
      </c>
      <c r="K111" s="4" t="s">
        <v>2176</v>
      </c>
      <c r="L111" s="1" t="s">
        <v>931</v>
      </c>
    </row>
    <row r="112" spans="1:12" x14ac:dyDescent="0.3">
      <c r="A112" s="4"/>
      <c r="B112" s="4" t="s">
        <v>1498</v>
      </c>
      <c r="C112" s="4" t="s">
        <v>991</v>
      </c>
      <c r="D112" s="4" t="s">
        <v>963</v>
      </c>
      <c r="E112" s="4" t="s">
        <v>6313</v>
      </c>
      <c r="F112" s="4" t="s">
        <v>965</v>
      </c>
      <c r="G112" s="4" t="s">
        <v>948</v>
      </c>
      <c r="H112" s="4" t="s">
        <v>6314</v>
      </c>
      <c r="I112" s="4" t="s">
        <v>2184</v>
      </c>
      <c r="J112" s="4"/>
      <c r="K112" s="4"/>
      <c r="L112" s="98"/>
    </row>
    <row r="113" spans="1:12" x14ac:dyDescent="0.3">
      <c r="A113" s="4" t="s">
        <v>994</v>
      </c>
      <c r="B113" s="4" t="s">
        <v>1498</v>
      </c>
      <c r="C113" s="4" t="s">
        <v>995</v>
      </c>
      <c r="D113" s="4" t="s">
        <v>963</v>
      </c>
      <c r="E113" s="4" t="s">
        <v>996</v>
      </c>
      <c r="F113" s="4" t="s">
        <v>965</v>
      </c>
      <c r="G113" s="4" t="s">
        <v>954</v>
      </c>
      <c r="H113" s="4" t="s">
        <v>997</v>
      </c>
      <c r="I113" s="4" t="s">
        <v>448</v>
      </c>
      <c r="J113" s="4" t="s">
        <v>6157</v>
      </c>
      <c r="K113" s="4" t="s">
        <v>2176</v>
      </c>
      <c r="L113" s="1" t="s">
        <v>953</v>
      </c>
    </row>
    <row r="114" spans="1:12" x14ac:dyDescent="0.3">
      <c r="A114" s="90"/>
      <c r="B114" s="4" t="s">
        <v>1498</v>
      </c>
      <c r="C114" s="4" t="s">
        <v>995</v>
      </c>
      <c r="D114" s="4" t="s">
        <v>963</v>
      </c>
      <c r="E114" s="4" t="s">
        <v>6313</v>
      </c>
      <c r="F114" s="4" t="s">
        <v>965</v>
      </c>
      <c r="G114" s="4" t="s">
        <v>948</v>
      </c>
      <c r="H114" s="4" t="s">
        <v>6314</v>
      </c>
      <c r="I114" s="4" t="s">
        <v>2184</v>
      </c>
      <c r="J114" s="4"/>
      <c r="K114" s="4"/>
    </row>
    <row r="115" spans="1:12" x14ac:dyDescent="0.3">
      <c r="A115" s="4" t="s">
        <v>6393</v>
      </c>
      <c r="B115" s="4" t="s">
        <v>1498</v>
      </c>
      <c r="C115" s="4" t="s">
        <v>6394</v>
      </c>
      <c r="D115" s="4" t="s">
        <v>963</v>
      </c>
      <c r="E115" s="4" t="s">
        <v>6395</v>
      </c>
      <c r="F115" s="4" t="s">
        <v>965</v>
      </c>
      <c r="G115" s="4" t="s">
        <v>6396</v>
      </c>
      <c r="H115" s="4" t="s">
        <v>6397</v>
      </c>
      <c r="I115" s="4" t="s">
        <v>2184</v>
      </c>
      <c r="J115" s="4" t="s">
        <v>6238</v>
      </c>
      <c r="K115" s="4"/>
    </row>
    <row r="116" spans="1:12" x14ac:dyDescent="0.3">
      <c r="A116" s="4" t="s">
        <v>998</v>
      </c>
      <c r="B116" s="4" t="s">
        <v>1498</v>
      </c>
      <c r="C116" s="4" t="s">
        <v>999</v>
      </c>
      <c r="D116" s="4" t="s">
        <v>963</v>
      </c>
      <c r="E116" s="4" t="s">
        <v>1000</v>
      </c>
      <c r="F116" s="4" t="s">
        <v>965</v>
      </c>
      <c r="G116" s="4" t="s">
        <v>939</v>
      </c>
      <c r="H116" s="4" t="s">
        <v>1001</v>
      </c>
      <c r="I116" s="4" t="s">
        <v>448</v>
      </c>
      <c r="J116" s="4" t="s">
        <v>6149</v>
      </c>
      <c r="K116" s="4" t="s">
        <v>2176</v>
      </c>
      <c r="L116" s="1" t="s">
        <v>938</v>
      </c>
    </row>
    <row r="117" spans="1:12" x14ac:dyDescent="0.3">
      <c r="A117" s="4"/>
      <c r="B117" s="4" t="s">
        <v>1498</v>
      </c>
      <c r="C117" s="4" t="s">
        <v>999</v>
      </c>
      <c r="D117" s="4" t="s">
        <v>963</v>
      </c>
      <c r="E117" s="4" t="s">
        <v>1002</v>
      </c>
      <c r="F117" s="4" t="s">
        <v>965</v>
      </c>
      <c r="G117" s="4" t="s">
        <v>942</v>
      </c>
      <c r="H117" s="4" t="s">
        <v>1003</v>
      </c>
      <c r="I117" s="4" t="s">
        <v>448</v>
      </c>
      <c r="J117" s="4" t="s">
        <v>6149</v>
      </c>
      <c r="K117" s="4" t="s">
        <v>2176</v>
      </c>
      <c r="L117" s="1" t="s">
        <v>941</v>
      </c>
    </row>
    <row r="118" spans="1:12" x14ac:dyDescent="0.3">
      <c r="A118" s="4"/>
      <c r="B118" s="4" t="s">
        <v>1498</v>
      </c>
      <c r="C118" s="4" t="s">
        <v>999</v>
      </c>
      <c r="D118" s="4" t="s">
        <v>963</v>
      </c>
      <c r="E118" s="4" t="s">
        <v>1004</v>
      </c>
      <c r="F118" s="4" t="s">
        <v>965</v>
      </c>
      <c r="G118" s="4" t="s">
        <v>945</v>
      </c>
      <c r="H118" s="4" t="s">
        <v>1005</v>
      </c>
      <c r="I118" s="4" t="s">
        <v>448</v>
      </c>
      <c r="J118" s="4" t="s">
        <v>6149</v>
      </c>
      <c r="K118" s="4" t="s">
        <v>2176</v>
      </c>
      <c r="L118" s="1" t="s">
        <v>944</v>
      </c>
    </row>
    <row r="119" spans="1:12" x14ac:dyDescent="0.3">
      <c r="A119" s="4"/>
      <c r="B119" s="4" t="s">
        <v>1498</v>
      </c>
      <c r="C119" s="4" t="s">
        <v>999</v>
      </c>
      <c r="D119" s="4" t="s">
        <v>963</v>
      </c>
      <c r="E119" s="4" t="s">
        <v>1006</v>
      </c>
      <c r="F119" s="4" t="s">
        <v>965</v>
      </c>
      <c r="G119" s="4" t="s">
        <v>948</v>
      </c>
      <c r="H119" s="4" t="s">
        <v>1007</v>
      </c>
      <c r="I119" s="4" t="s">
        <v>448</v>
      </c>
      <c r="J119" s="4" t="s">
        <v>6149</v>
      </c>
      <c r="K119" s="4" t="s">
        <v>2176</v>
      </c>
      <c r="L119" s="1" t="s">
        <v>947</v>
      </c>
    </row>
    <row r="120" spans="1:12" x14ac:dyDescent="0.3">
      <c r="A120" s="4"/>
      <c r="B120" s="4"/>
      <c r="C120" s="4"/>
      <c r="D120" s="4"/>
      <c r="E120" s="4" t="s">
        <v>6398</v>
      </c>
      <c r="F120" s="4" t="s">
        <v>965</v>
      </c>
      <c r="G120" s="1" t="s">
        <v>6264</v>
      </c>
      <c r="H120" s="1" t="s">
        <v>6368</v>
      </c>
      <c r="I120" s="4" t="s">
        <v>2184</v>
      </c>
      <c r="J120" s="4" t="s">
        <v>6232</v>
      </c>
      <c r="K120" s="4"/>
    </row>
    <row r="121" spans="1:12" x14ac:dyDescent="0.3">
      <c r="A121" s="4"/>
      <c r="B121" s="4"/>
      <c r="C121" s="4"/>
      <c r="D121" s="4"/>
      <c r="E121" s="4" t="s">
        <v>6399</v>
      </c>
      <c r="F121" s="4" t="s">
        <v>965</v>
      </c>
      <c r="G121" s="1" t="s">
        <v>6270</v>
      </c>
      <c r="H121" s="1" t="s">
        <v>6400</v>
      </c>
      <c r="I121" s="4" t="s">
        <v>2184</v>
      </c>
      <c r="J121" s="4" t="s">
        <v>6232</v>
      </c>
      <c r="K121" s="4"/>
    </row>
    <row r="122" spans="1:12" x14ac:dyDescent="0.3">
      <c r="A122" s="4"/>
      <c r="B122" s="4"/>
      <c r="C122" s="4"/>
      <c r="D122" s="4"/>
      <c r="E122" s="4" t="s">
        <v>6401</v>
      </c>
      <c r="F122" s="4" t="s">
        <v>965</v>
      </c>
      <c r="G122" s="1" t="s">
        <v>6272</v>
      </c>
      <c r="H122" s="1" t="s">
        <v>6390</v>
      </c>
      <c r="I122" s="4" t="s">
        <v>2184</v>
      </c>
      <c r="J122" s="4" t="s">
        <v>6232</v>
      </c>
      <c r="K122" s="4"/>
    </row>
    <row r="123" spans="1:12" x14ac:dyDescent="0.3">
      <c r="A123" s="4"/>
      <c r="B123" s="4" t="s">
        <v>1498</v>
      </c>
      <c r="C123" s="4" t="s">
        <v>999</v>
      </c>
      <c r="D123" s="4" t="s">
        <v>963</v>
      </c>
      <c r="E123" s="4" t="s">
        <v>6402</v>
      </c>
      <c r="F123" s="4" t="s">
        <v>965</v>
      </c>
      <c r="G123" s="4" t="s">
        <v>6274</v>
      </c>
      <c r="H123" s="4" t="s">
        <v>6403</v>
      </c>
      <c r="I123" s="4" t="s">
        <v>2184</v>
      </c>
      <c r="J123" s="4" t="s">
        <v>6232</v>
      </c>
      <c r="K123" s="4"/>
    </row>
    <row r="124" spans="1:12" x14ac:dyDescent="0.3">
      <c r="A124" s="4"/>
      <c r="B124" s="4" t="s">
        <v>1498</v>
      </c>
      <c r="C124" s="4" t="s">
        <v>999</v>
      </c>
      <c r="D124" s="4" t="s">
        <v>963</v>
      </c>
      <c r="E124" s="4" t="s">
        <v>1008</v>
      </c>
      <c r="F124" s="4" t="s">
        <v>965</v>
      </c>
      <c r="G124" s="4" t="s">
        <v>936</v>
      </c>
      <c r="H124" s="4" t="s">
        <v>1009</v>
      </c>
      <c r="I124" s="4" t="s">
        <v>448</v>
      </c>
      <c r="J124" s="4" t="s">
        <v>6157</v>
      </c>
      <c r="K124" s="4" t="s">
        <v>2176</v>
      </c>
      <c r="L124" s="1" t="s">
        <v>935</v>
      </c>
    </row>
    <row r="125" spans="1:12" x14ac:dyDescent="0.3">
      <c r="A125" s="4"/>
      <c r="B125" s="4" t="s">
        <v>1498</v>
      </c>
      <c r="C125" s="4" t="s">
        <v>999</v>
      </c>
      <c r="D125" s="4" t="s">
        <v>963</v>
      </c>
      <c r="E125" s="4" t="s">
        <v>6404</v>
      </c>
      <c r="F125" s="4" t="s">
        <v>965</v>
      </c>
      <c r="G125" s="4" t="s">
        <v>6277</v>
      </c>
      <c r="H125" s="4" t="s">
        <v>6405</v>
      </c>
      <c r="I125" s="4" t="s">
        <v>2184</v>
      </c>
      <c r="J125" s="4" t="s">
        <v>6153</v>
      </c>
      <c r="K125" s="4"/>
    </row>
    <row r="126" spans="1:12" x14ac:dyDescent="0.3">
      <c r="A126" s="4"/>
      <c r="B126" s="4" t="s">
        <v>1498</v>
      </c>
      <c r="C126" s="4" t="s">
        <v>999</v>
      </c>
      <c r="D126" s="4" t="s">
        <v>963</v>
      </c>
      <c r="E126" s="4" t="s">
        <v>6406</v>
      </c>
      <c r="F126" s="4" t="s">
        <v>965</v>
      </c>
      <c r="G126" s="4" t="s">
        <v>948</v>
      </c>
      <c r="H126" s="4" t="s">
        <v>6407</v>
      </c>
      <c r="I126" s="4" t="s">
        <v>2184</v>
      </c>
      <c r="J126" s="4" t="s">
        <v>6232</v>
      </c>
      <c r="K126" s="4"/>
    </row>
    <row r="127" spans="1:12" x14ac:dyDescent="0.3">
      <c r="A127" s="4"/>
      <c r="B127" s="4"/>
      <c r="C127" s="4"/>
      <c r="D127" s="4"/>
      <c r="E127" s="1" t="s">
        <v>6408</v>
      </c>
      <c r="F127" s="4" t="s">
        <v>965</v>
      </c>
      <c r="G127" s="1" t="s">
        <v>6282</v>
      </c>
      <c r="H127" s="1" t="s">
        <v>6409</v>
      </c>
      <c r="I127" s="4" t="s">
        <v>2184</v>
      </c>
      <c r="J127" s="4" t="s">
        <v>6238</v>
      </c>
      <c r="K127" s="4"/>
    </row>
    <row r="128" spans="1:12" x14ac:dyDescent="0.3">
      <c r="A128" s="4"/>
      <c r="B128" s="4"/>
      <c r="C128" s="4"/>
      <c r="D128" s="4"/>
      <c r="E128" s="1" t="s">
        <v>6410</v>
      </c>
      <c r="F128" s="4" t="s">
        <v>965</v>
      </c>
      <c r="G128" s="1" t="s">
        <v>6285</v>
      </c>
      <c r="H128" s="1" t="s">
        <v>6382</v>
      </c>
      <c r="I128" s="4" t="s">
        <v>2184</v>
      </c>
      <c r="J128" s="4" t="s">
        <v>6238</v>
      </c>
      <c r="K128" s="4"/>
    </row>
    <row r="129" spans="1:12" x14ac:dyDescent="0.3">
      <c r="A129" s="4"/>
      <c r="B129" s="4"/>
      <c r="C129" s="4"/>
      <c r="D129" s="4"/>
      <c r="E129" s="1" t="s">
        <v>6411</v>
      </c>
      <c r="F129" s="4" t="s">
        <v>965</v>
      </c>
      <c r="G129" s="1" t="s">
        <v>6287</v>
      </c>
      <c r="H129" s="1" t="s">
        <v>6386</v>
      </c>
      <c r="I129" s="4" t="s">
        <v>2184</v>
      </c>
      <c r="J129" s="4" t="s">
        <v>6238</v>
      </c>
      <c r="K129" s="4"/>
    </row>
    <row r="130" spans="1:12" x14ac:dyDescent="0.3">
      <c r="A130" s="4"/>
      <c r="B130" s="4"/>
      <c r="C130" s="4"/>
      <c r="D130" s="4"/>
      <c r="E130" s="1" t="s">
        <v>6412</v>
      </c>
      <c r="F130" s="4" t="s">
        <v>965</v>
      </c>
      <c r="G130" s="1" t="s">
        <v>6289</v>
      </c>
      <c r="H130" s="1" t="s">
        <v>6397</v>
      </c>
      <c r="I130" s="4" t="s">
        <v>2184</v>
      </c>
      <c r="J130" s="4" t="s">
        <v>6238</v>
      </c>
      <c r="K130" s="4"/>
    </row>
    <row r="131" spans="1:12" x14ac:dyDescent="0.3">
      <c r="A131" s="4"/>
      <c r="B131" s="4" t="s">
        <v>1498</v>
      </c>
      <c r="C131" s="4" t="s">
        <v>999</v>
      </c>
      <c r="D131" s="4" t="s">
        <v>963</v>
      </c>
      <c r="E131" s="4" t="s">
        <v>6413</v>
      </c>
      <c r="F131" s="4" t="s">
        <v>965</v>
      </c>
      <c r="G131" s="4" t="s">
        <v>6292</v>
      </c>
      <c r="H131" s="4" t="s">
        <v>6414</v>
      </c>
      <c r="I131" s="4" t="s">
        <v>2184</v>
      </c>
      <c r="J131" s="4" t="s">
        <v>6238</v>
      </c>
      <c r="K131" s="4"/>
    </row>
    <row r="132" spans="1:12" x14ac:dyDescent="0.3">
      <c r="A132" s="4"/>
      <c r="B132" s="4" t="s">
        <v>1498</v>
      </c>
      <c r="C132" s="4" t="s">
        <v>999</v>
      </c>
      <c r="D132" s="4" t="s">
        <v>963</v>
      </c>
      <c r="E132" s="4" t="s">
        <v>6415</v>
      </c>
      <c r="F132" s="4" t="s">
        <v>965</v>
      </c>
      <c r="G132" s="4" t="s">
        <v>6295</v>
      </c>
      <c r="H132" s="4" t="s">
        <v>6416</v>
      </c>
      <c r="I132" s="4" t="s">
        <v>2184</v>
      </c>
      <c r="J132" s="4" t="s">
        <v>6238</v>
      </c>
      <c r="K132" s="4"/>
    </row>
    <row r="133" spans="1:12" x14ac:dyDescent="0.3">
      <c r="A133" s="4"/>
      <c r="B133" s="4" t="s">
        <v>1498</v>
      </c>
      <c r="C133" s="4" t="s">
        <v>999</v>
      </c>
      <c r="D133" s="4" t="s">
        <v>963</v>
      </c>
      <c r="E133" s="4" t="s">
        <v>6417</v>
      </c>
      <c r="F133" s="4" t="s">
        <v>965</v>
      </c>
      <c r="G133" s="4" t="s">
        <v>948</v>
      </c>
      <c r="H133" s="4" t="s">
        <v>6418</v>
      </c>
      <c r="I133" s="4" t="s">
        <v>2184</v>
      </c>
      <c r="J133" s="4" t="s">
        <v>6238</v>
      </c>
      <c r="K133" s="4"/>
    </row>
    <row r="134" spans="1:12" x14ac:dyDescent="0.3">
      <c r="A134" s="4"/>
      <c r="B134" s="4" t="s">
        <v>1498</v>
      </c>
      <c r="C134" s="4" t="s">
        <v>999</v>
      </c>
      <c r="D134" s="4" t="s">
        <v>963</v>
      </c>
      <c r="E134" s="4" t="s">
        <v>1010</v>
      </c>
      <c r="F134" s="4" t="s">
        <v>965</v>
      </c>
      <c r="G134" s="4" t="s">
        <v>951</v>
      </c>
      <c r="H134" s="4" t="s">
        <v>1011</v>
      </c>
      <c r="I134" s="4" t="s">
        <v>448</v>
      </c>
      <c r="J134" s="4" t="s">
        <v>6157</v>
      </c>
      <c r="K134" s="4" t="s">
        <v>2176</v>
      </c>
      <c r="L134" s="1" t="s">
        <v>950</v>
      </c>
    </row>
    <row r="135" spans="1:12" x14ac:dyDescent="0.3">
      <c r="A135" s="4"/>
      <c r="B135" s="4" t="s">
        <v>1498</v>
      </c>
      <c r="C135" s="4" t="s">
        <v>999</v>
      </c>
      <c r="D135" s="4" t="s">
        <v>963</v>
      </c>
      <c r="E135" s="4" t="s">
        <v>6419</v>
      </c>
      <c r="F135" s="4" t="s">
        <v>965</v>
      </c>
      <c r="G135" s="4" t="s">
        <v>6300</v>
      </c>
      <c r="H135" s="4" t="s">
        <v>6420</v>
      </c>
      <c r="I135" s="4" t="s">
        <v>2184</v>
      </c>
      <c r="J135" s="4" t="s">
        <v>6238</v>
      </c>
      <c r="K135" s="4"/>
    </row>
    <row r="136" spans="1:12" x14ac:dyDescent="0.3">
      <c r="A136" s="4"/>
      <c r="B136" s="4" t="s">
        <v>1498</v>
      </c>
      <c r="C136" s="4" t="s">
        <v>999</v>
      </c>
      <c r="D136" s="4" t="s">
        <v>963</v>
      </c>
      <c r="E136" s="4" t="s">
        <v>1012</v>
      </c>
      <c r="F136" s="4" t="s">
        <v>965</v>
      </c>
      <c r="G136" s="4" t="s">
        <v>948</v>
      </c>
      <c r="H136" s="4" t="s">
        <v>1013</v>
      </c>
      <c r="I136" s="4" t="s">
        <v>448</v>
      </c>
      <c r="J136" s="4" t="s">
        <v>6302</v>
      </c>
      <c r="K136" s="4" t="s">
        <v>2136</v>
      </c>
    </row>
    <row r="137" spans="1:12" x14ac:dyDescent="0.3">
      <c r="A137" s="4"/>
      <c r="B137" s="4" t="s">
        <v>1498</v>
      </c>
      <c r="C137" s="4" t="s">
        <v>999</v>
      </c>
      <c r="D137" s="4" t="s">
        <v>963</v>
      </c>
      <c r="E137" s="4" t="s">
        <v>6313</v>
      </c>
      <c r="F137" s="4" t="s">
        <v>965</v>
      </c>
      <c r="G137" s="4" t="s">
        <v>948</v>
      </c>
      <c r="H137" s="4" t="s">
        <v>6314</v>
      </c>
      <c r="I137" s="4" t="s">
        <v>2184</v>
      </c>
      <c r="J137" s="4"/>
      <c r="K137" s="4"/>
    </row>
    <row r="138" spans="1:12" x14ac:dyDescent="0.3">
      <c r="A138" s="4" t="s">
        <v>6421</v>
      </c>
      <c r="B138" s="4" t="s">
        <v>1498</v>
      </c>
      <c r="C138" s="4" t="s">
        <v>6422</v>
      </c>
      <c r="D138" s="4" t="s">
        <v>963</v>
      </c>
      <c r="E138" s="4" t="s">
        <v>6423</v>
      </c>
      <c r="F138" s="4" t="s">
        <v>965</v>
      </c>
      <c r="G138" s="4" t="s">
        <v>6424</v>
      </c>
      <c r="H138" s="4" t="s">
        <v>6425</v>
      </c>
      <c r="I138" s="4" t="s">
        <v>2184</v>
      </c>
      <c r="J138" s="4"/>
      <c r="K138" s="4"/>
    </row>
    <row r="139" spans="1:12" x14ac:dyDescent="0.3">
      <c r="A139" s="4" t="s">
        <v>6426</v>
      </c>
      <c r="B139" s="4" t="s">
        <v>6139</v>
      </c>
      <c r="C139" s="4" t="s">
        <v>1016</v>
      </c>
      <c r="D139" s="4" t="s">
        <v>2186</v>
      </c>
      <c r="E139" s="4" t="s">
        <v>2195</v>
      </c>
      <c r="F139" s="4" t="s">
        <v>6139</v>
      </c>
      <c r="G139" s="4" t="s">
        <v>2196</v>
      </c>
      <c r="H139" s="4" t="s">
        <v>2197</v>
      </c>
      <c r="I139" s="4"/>
      <c r="J139" s="4"/>
      <c r="K139" s="4"/>
    </row>
    <row r="140" spans="1:12" x14ac:dyDescent="0.3">
      <c r="A140" s="4" t="s">
        <v>1014</v>
      </c>
      <c r="B140" s="4" t="s">
        <v>1498</v>
      </c>
      <c r="C140" s="4" t="s">
        <v>1015</v>
      </c>
      <c r="D140" s="4" t="s">
        <v>1016</v>
      </c>
      <c r="E140" s="4" t="s">
        <v>1017</v>
      </c>
      <c r="F140" s="4" t="s">
        <v>1018</v>
      </c>
      <c r="G140" s="4" t="s">
        <v>939</v>
      </c>
      <c r="H140" s="4" t="s">
        <v>1019</v>
      </c>
      <c r="I140" s="4" t="s">
        <v>448</v>
      </c>
      <c r="J140" s="4" t="s">
        <v>6149</v>
      </c>
      <c r="K140" s="4" t="s">
        <v>2136</v>
      </c>
    </row>
    <row r="141" spans="1:12" x14ac:dyDescent="0.3">
      <c r="A141" s="4"/>
      <c r="B141" s="4" t="s">
        <v>1498</v>
      </c>
      <c r="C141" s="4" t="s">
        <v>1015</v>
      </c>
      <c r="D141" s="4" t="s">
        <v>1016</v>
      </c>
      <c r="E141" s="4" t="s">
        <v>1020</v>
      </c>
      <c r="F141" s="4" t="s">
        <v>1018</v>
      </c>
      <c r="G141" s="4" t="s">
        <v>942</v>
      </c>
      <c r="H141" s="4" t="s">
        <v>1021</v>
      </c>
      <c r="I141" s="4" t="s">
        <v>448</v>
      </c>
      <c r="J141" s="4" t="s">
        <v>6149</v>
      </c>
      <c r="K141" s="4" t="s">
        <v>2136</v>
      </c>
    </row>
    <row r="142" spans="1:12" x14ac:dyDescent="0.3">
      <c r="A142" s="4"/>
      <c r="B142" s="4" t="s">
        <v>1498</v>
      </c>
      <c r="C142" s="4" t="s">
        <v>1015</v>
      </c>
      <c r="D142" s="4" t="s">
        <v>1016</v>
      </c>
      <c r="E142" s="4" t="s">
        <v>1022</v>
      </c>
      <c r="F142" s="4" t="s">
        <v>1018</v>
      </c>
      <c r="G142" s="4" t="s">
        <v>1023</v>
      </c>
      <c r="H142" s="4" t="s">
        <v>1024</v>
      </c>
      <c r="I142" s="4" t="s">
        <v>448</v>
      </c>
      <c r="J142" s="4" t="s">
        <v>6149</v>
      </c>
      <c r="K142" s="4" t="s">
        <v>2136</v>
      </c>
    </row>
    <row r="143" spans="1:12" x14ac:dyDescent="0.3">
      <c r="A143" s="4"/>
      <c r="B143" s="4" t="s">
        <v>1498</v>
      </c>
      <c r="C143" s="4" t="s">
        <v>1015</v>
      </c>
      <c r="D143" s="4" t="s">
        <v>1016</v>
      </c>
      <c r="E143" s="4" t="s">
        <v>1025</v>
      </c>
      <c r="F143" s="4" t="s">
        <v>1018</v>
      </c>
      <c r="G143" s="4" t="s">
        <v>948</v>
      </c>
      <c r="H143" s="4" t="s">
        <v>1026</v>
      </c>
      <c r="I143" s="4" t="s">
        <v>448</v>
      </c>
      <c r="J143" s="4" t="s">
        <v>6149</v>
      </c>
      <c r="K143" s="4" t="s">
        <v>2136</v>
      </c>
    </row>
    <row r="144" spans="1:12" x14ac:dyDescent="0.3">
      <c r="A144" s="4"/>
      <c r="B144" s="4" t="s">
        <v>1498</v>
      </c>
      <c r="C144" s="4" t="s">
        <v>1015</v>
      </c>
      <c r="D144" s="4" t="s">
        <v>1016</v>
      </c>
      <c r="E144" s="4" t="s">
        <v>1027</v>
      </c>
      <c r="F144" s="4" t="s">
        <v>1018</v>
      </c>
      <c r="G144" s="4" t="s">
        <v>1028</v>
      </c>
      <c r="H144" s="4" t="s">
        <v>1029</v>
      </c>
      <c r="I144" s="4" t="s">
        <v>448</v>
      </c>
      <c r="J144" s="4" t="s">
        <v>6148</v>
      </c>
      <c r="K144" s="4" t="s">
        <v>2136</v>
      </c>
    </row>
    <row r="145" spans="1:12" x14ac:dyDescent="0.3">
      <c r="A145" s="4"/>
      <c r="B145" s="4" t="s">
        <v>1498</v>
      </c>
      <c r="C145" s="4" t="s">
        <v>1015</v>
      </c>
      <c r="D145" s="4" t="s">
        <v>1016</v>
      </c>
      <c r="E145" s="4" t="s">
        <v>1030</v>
      </c>
      <c r="F145" s="4" t="s">
        <v>1018</v>
      </c>
      <c r="G145" s="4" t="s">
        <v>975</v>
      </c>
      <c r="H145" s="4" t="s">
        <v>1031</v>
      </c>
      <c r="I145" s="4" t="s">
        <v>448</v>
      </c>
      <c r="J145" s="4" t="s">
        <v>6148</v>
      </c>
      <c r="K145" s="4" t="s">
        <v>2136</v>
      </c>
    </row>
    <row r="146" spans="1:12" x14ac:dyDescent="0.3">
      <c r="A146" s="4"/>
      <c r="B146" s="4" t="s">
        <v>1498</v>
      </c>
      <c r="C146" s="4" t="s">
        <v>1015</v>
      </c>
      <c r="D146" s="4" t="s">
        <v>1016</v>
      </c>
      <c r="E146" s="4" t="s">
        <v>6427</v>
      </c>
      <c r="F146" s="4" t="s">
        <v>1018</v>
      </c>
      <c r="G146" s="4" t="s">
        <v>6428</v>
      </c>
      <c r="H146" s="4" t="s">
        <v>6429</v>
      </c>
      <c r="I146" s="4" t="s">
        <v>2184</v>
      </c>
      <c r="J146" s="4" t="s">
        <v>6164</v>
      </c>
      <c r="K146" s="4"/>
    </row>
    <row r="147" spans="1:12" x14ac:dyDescent="0.3">
      <c r="A147" s="4"/>
      <c r="B147" s="4" t="s">
        <v>1498</v>
      </c>
      <c r="C147" s="4" t="s">
        <v>1015</v>
      </c>
      <c r="D147" s="4" t="s">
        <v>1016</v>
      </c>
      <c r="E147" s="4" t="s">
        <v>6430</v>
      </c>
      <c r="F147" s="4" t="s">
        <v>1018</v>
      </c>
      <c r="G147" s="4" t="s">
        <v>6431</v>
      </c>
      <c r="H147" s="4" t="s">
        <v>6432</v>
      </c>
      <c r="I147" s="4" t="s">
        <v>2184</v>
      </c>
      <c r="J147" s="4" t="s">
        <v>6238</v>
      </c>
      <c r="K147" s="4"/>
    </row>
    <row r="148" spans="1:12" x14ac:dyDescent="0.3">
      <c r="A148" s="4"/>
      <c r="B148" s="4" t="s">
        <v>1498</v>
      </c>
      <c r="C148" s="4" t="s">
        <v>1015</v>
      </c>
      <c r="D148" s="4" t="s">
        <v>1016</v>
      </c>
      <c r="E148" s="4" t="s">
        <v>6433</v>
      </c>
      <c r="F148" s="4" t="s">
        <v>1018</v>
      </c>
      <c r="G148" s="4" t="s">
        <v>6277</v>
      </c>
      <c r="H148" s="4" t="s">
        <v>6434</v>
      </c>
      <c r="I148" s="4" t="s">
        <v>2184</v>
      </c>
      <c r="J148" s="4" t="s">
        <v>6153</v>
      </c>
      <c r="K148" s="4"/>
    </row>
    <row r="149" spans="1:12" x14ac:dyDescent="0.3">
      <c r="A149" s="4"/>
      <c r="B149" s="4" t="s">
        <v>1498</v>
      </c>
      <c r="C149" s="4" t="s">
        <v>1015</v>
      </c>
      <c r="D149" s="4" t="s">
        <v>1016</v>
      </c>
      <c r="E149" s="4" t="s">
        <v>6435</v>
      </c>
      <c r="F149" s="4" t="s">
        <v>1018</v>
      </c>
      <c r="G149" s="4" t="s">
        <v>6300</v>
      </c>
      <c r="H149" s="4" t="s">
        <v>6436</v>
      </c>
      <c r="I149" s="4" t="s">
        <v>2184</v>
      </c>
      <c r="J149" s="4" t="s">
        <v>6238</v>
      </c>
      <c r="K149" s="4"/>
    </row>
    <row r="150" spans="1:12" x14ac:dyDescent="0.3">
      <c r="A150" s="4"/>
      <c r="B150" s="4" t="s">
        <v>1498</v>
      </c>
      <c r="C150" s="4" t="s">
        <v>1015</v>
      </c>
      <c r="D150" s="4" t="s">
        <v>1016</v>
      </c>
      <c r="E150" s="4" t="s">
        <v>1032</v>
      </c>
      <c r="F150" s="4" t="s">
        <v>1018</v>
      </c>
      <c r="G150" s="4" t="s">
        <v>924</v>
      </c>
      <c r="H150" s="4" t="s">
        <v>1033</v>
      </c>
      <c r="I150" s="4" t="s">
        <v>448</v>
      </c>
      <c r="J150" s="4" t="s">
        <v>6157</v>
      </c>
      <c r="K150" s="4" t="s">
        <v>2136</v>
      </c>
    </row>
    <row r="151" spans="1:12" x14ac:dyDescent="0.3">
      <c r="A151" s="4"/>
      <c r="B151" s="4" t="s">
        <v>1498</v>
      </c>
      <c r="C151" s="4" t="s">
        <v>1015</v>
      </c>
      <c r="D151" s="4" t="s">
        <v>1016</v>
      </c>
      <c r="E151" s="4" t="s">
        <v>1034</v>
      </c>
      <c r="F151" s="4" t="s">
        <v>1018</v>
      </c>
      <c r="G151" s="4" t="s">
        <v>951</v>
      </c>
      <c r="H151" s="4" t="s">
        <v>1035</v>
      </c>
      <c r="I151" s="4" t="s">
        <v>448</v>
      </c>
      <c r="J151" s="4" t="s">
        <v>6157</v>
      </c>
      <c r="K151" s="4" t="s">
        <v>2136</v>
      </c>
    </row>
    <row r="152" spans="1:12" x14ac:dyDescent="0.3">
      <c r="A152" s="4"/>
      <c r="B152" s="4" t="s">
        <v>1498</v>
      </c>
      <c r="C152" s="4" t="s">
        <v>1015</v>
      </c>
      <c r="D152" s="4" t="s">
        <v>1016</v>
      </c>
      <c r="E152" s="4" t="s">
        <v>1036</v>
      </c>
      <c r="F152" s="4" t="s">
        <v>1018</v>
      </c>
      <c r="G152" s="4" t="s">
        <v>948</v>
      </c>
      <c r="H152" s="4" t="s">
        <v>1037</v>
      </c>
      <c r="I152" s="4" t="s">
        <v>448</v>
      </c>
      <c r="J152" s="4" t="s">
        <v>6302</v>
      </c>
      <c r="K152" s="4" t="s">
        <v>2136</v>
      </c>
    </row>
    <row r="153" spans="1:12" x14ac:dyDescent="0.3">
      <c r="A153" s="4"/>
      <c r="B153" s="4" t="s">
        <v>1498</v>
      </c>
      <c r="C153" s="4" t="s">
        <v>1015</v>
      </c>
      <c r="D153" s="4" t="s">
        <v>1016</v>
      </c>
      <c r="E153" s="4" t="s">
        <v>6437</v>
      </c>
      <c r="F153" s="4" t="s">
        <v>1018</v>
      </c>
      <c r="G153" s="4" t="s">
        <v>1062</v>
      </c>
      <c r="H153" s="4" t="s">
        <v>6438</v>
      </c>
      <c r="I153" s="4" t="s">
        <v>2184</v>
      </c>
      <c r="J153" s="4" t="s">
        <v>6149</v>
      </c>
      <c r="K153" s="4"/>
    </row>
    <row r="154" spans="1:12" x14ac:dyDescent="0.3">
      <c r="A154" s="4"/>
      <c r="B154" s="4" t="s">
        <v>1498</v>
      </c>
      <c r="C154" s="4" t="s">
        <v>1015</v>
      </c>
      <c r="D154" s="4" t="s">
        <v>1016</v>
      </c>
      <c r="E154" s="4" t="s">
        <v>6439</v>
      </c>
      <c r="F154" s="4" t="s">
        <v>1018</v>
      </c>
      <c r="G154" s="4" t="s">
        <v>6440</v>
      </c>
      <c r="H154" s="4" t="s">
        <v>6441</v>
      </c>
      <c r="I154" s="4" t="s">
        <v>2184</v>
      </c>
      <c r="J154" s="4" t="s">
        <v>6148</v>
      </c>
      <c r="K154" s="4"/>
      <c r="L154" s="92"/>
    </row>
    <row r="155" spans="1:12" x14ac:dyDescent="0.3">
      <c r="A155" s="4"/>
      <c r="B155" s="4" t="s">
        <v>1498</v>
      </c>
      <c r="C155" s="4" t="s">
        <v>1015</v>
      </c>
      <c r="D155" s="4" t="s">
        <v>1016</v>
      </c>
      <c r="E155" s="4" t="s">
        <v>6442</v>
      </c>
      <c r="F155" s="4" t="s">
        <v>1018</v>
      </c>
      <c r="G155" s="4" t="s">
        <v>6431</v>
      </c>
      <c r="H155" s="4" t="s">
        <v>6443</v>
      </c>
      <c r="I155" s="4" t="s">
        <v>2184</v>
      </c>
      <c r="J155" s="4" t="s">
        <v>6238</v>
      </c>
      <c r="K155" s="4"/>
    </row>
    <row r="156" spans="1:12" x14ac:dyDescent="0.3">
      <c r="A156" s="4"/>
      <c r="B156" s="4" t="s">
        <v>1498</v>
      </c>
      <c r="C156" s="4" t="s">
        <v>1015</v>
      </c>
      <c r="D156" s="4" t="s">
        <v>1016</v>
      </c>
      <c r="E156" s="4" t="s">
        <v>6444</v>
      </c>
      <c r="F156" s="4" t="s">
        <v>1018</v>
      </c>
      <c r="G156" s="4" t="s">
        <v>6277</v>
      </c>
      <c r="H156" s="4" t="s">
        <v>6445</v>
      </c>
      <c r="I156" s="4" t="s">
        <v>2184</v>
      </c>
      <c r="J156" s="4" t="s">
        <v>6153</v>
      </c>
      <c r="K156" s="4"/>
    </row>
    <row r="157" spans="1:12" x14ac:dyDescent="0.3">
      <c r="A157" s="4"/>
      <c r="B157" s="4" t="s">
        <v>1498</v>
      </c>
      <c r="C157" s="4" t="s">
        <v>1015</v>
      </c>
      <c r="D157" s="4" t="s">
        <v>1016</v>
      </c>
      <c r="E157" s="4" t="s">
        <v>6446</v>
      </c>
      <c r="F157" s="4" t="s">
        <v>1018</v>
      </c>
      <c r="G157" s="4" t="s">
        <v>6300</v>
      </c>
      <c r="H157" s="4" t="s">
        <v>6447</v>
      </c>
      <c r="I157" s="4" t="s">
        <v>2184</v>
      </c>
      <c r="J157" s="4" t="s">
        <v>6238</v>
      </c>
      <c r="K157" s="4"/>
    </row>
    <row r="158" spans="1:12" x14ac:dyDescent="0.3">
      <c r="A158" s="4"/>
      <c r="B158" s="4" t="s">
        <v>1498</v>
      </c>
      <c r="C158" s="4" t="s">
        <v>1015</v>
      </c>
      <c r="D158" s="4" t="s">
        <v>1016</v>
      </c>
      <c r="E158" s="4" t="s">
        <v>6448</v>
      </c>
      <c r="F158" s="4" t="s">
        <v>1018</v>
      </c>
      <c r="G158" s="4" t="s">
        <v>924</v>
      </c>
      <c r="H158" s="4" t="s">
        <v>6449</v>
      </c>
      <c r="I158" s="4" t="s">
        <v>2184</v>
      </c>
      <c r="J158" s="4" t="s">
        <v>6157</v>
      </c>
      <c r="K158" s="4"/>
    </row>
    <row r="159" spans="1:12" x14ac:dyDescent="0.3">
      <c r="A159" s="4"/>
      <c r="B159" s="4" t="s">
        <v>1498</v>
      </c>
      <c r="C159" s="4" t="s">
        <v>1015</v>
      </c>
      <c r="D159" s="4" t="s">
        <v>1016</v>
      </c>
      <c r="E159" s="4" t="s">
        <v>6450</v>
      </c>
      <c r="F159" s="4" t="s">
        <v>1018</v>
      </c>
      <c r="G159" s="4" t="s">
        <v>951</v>
      </c>
      <c r="H159" s="4" t="s">
        <v>6451</v>
      </c>
      <c r="I159" s="4" t="s">
        <v>2184</v>
      </c>
      <c r="J159" s="4" t="s">
        <v>6157</v>
      </c>
      <c r="K159" s="4"/>
    </row>
    <row r="160" spans="1:12" x14ac:dyDescent="0.3">
      <c r="A160" s="4"/>
      <c r="B160" s="4" t="s">
        <v>1498</v>
      </c>
      <c r="C160" s="4" t="s">
        <v>1015</v>
      </c>
      <c r="D160" s="4" t="s">
        <v>1016</v>
      </c>
      <c r="E160" s="4" t="s">
        <v>6452</v>
      </c>
      <c r="F160" s="4" t="s">
        <v>1018</v>
      </c>
      <c r="G160" s="4" t="s">
        <v>948</v>
      </c>
      <c r="H160" s="4" t="s">
        <v>6453</v>
      </c>
      <c r="I160" s="4" t="s">
        <v>2184</v>
      </c>
      <c r="J160" s="4" t="s">
        <v>6302</v>
      </c>
      <c r="K160" s="4"/>
    </row>
    <row r="161" spans="1:12" x14ac:dyDescent="0.3">
      <c r="A161" s="4" t="s">
        <v>1038</v>
      </c>
      <c r="B161" s="4" t="s">
        <v>1498</v>
      </c>
      <c r="C161" s="4" t="s">
        <v>1039</v>
      </c>
      <c r="D161" s="4" t="s">
        <v>1016</v>
      </c>
      <c r="E161" s="4" t="s">
        <v>1040</v>
      </c>
      <c r="F161" s="4" t="s">
        <v>1018</v>
      </c>
      <c r="G161" s="4" t="s">
        <v>939</v>
      </c>
      <c r="H161" s="4" t="s">
        <v>1041</v>
      </c>
      <c r="I161" s="4" t="s">
        <v>448</v>
      </c>
      <c r="J161" s="4" t="s">
        <v>6149</v>
      </c>
      <c r="K161" s="4" t="s">
        <v>2176</v>
      </c>
      <c r="L161" s="1" t="s">
        <v>1017</v>
      </c>
    </row>
    <row r="162" spans="1:12" x14ac:dyDescent="0.3">
      <c r="A162" s="4"/>
      <c r="B162" s="4" t="s">
        <v>1498</v>
      </c>
      <c r="C162" s="4" t="s">
        <v>1039</v>
      </c>
      <c r="D162" s="4" t="s">
        <v>1016</v>
      </c>
      <c r="E162" s="4" t="s">
        <v>1042</v>
      </c>
      <c r="F162" s="4" t="s">
        <v>1018</v>
      </c>
      <c r="G162" s="4" t="s">
        <v>942</v>
      </c>
      <c r="H162" s="4" t="s">
        <v>1043</v>
      </c>
      <c r="I162" s="4" t="s">
        <v>448</v>
      </c>
      <c r="J162" s="4" t="s">
        <v>6149</v>
      </c>
      <c r="K162" s="4" t="s">
        <v>2176</v>
      </c>
      <c r="L162" s="1" t="s">
        <v>1020</v>
      </c>
    </row>
    <row r="163" spans="1:12" x14ac:dyDescent="0.3">
      <c r="A163" s="4"/>
      <c r="B163" s="4" t="s">
        <v>1498</v>
      </c>
      <c r="C163" s="4" t="s">
        <v>1039</v>
      </c>
      <c r="D163" s="4" t="s">
        <v>1016</v>
      </c>
      <c r="E163" s="4" t="s">
        <v>1044</v>
      </c>
      <c r="F163" s="4" t="s">
        <v>1018</v>
      </c>
      <c r="G163" s="4" t="s">
        <v>1023</v>
      </c>
      <c r="H163" s="4" t="s">
        <v>1045</v>
      </c>
      <c r="I163" s="4" t="s">
        <v>448</v>
      </c>
      <c r="J163" s="4" t="s">
        <v>6149</v>
      </c>
      <c r="K163" s="4" t="s">
        <v>2176</v>
      </c>
      <c r="L163" s="1" t="s">
        <v>1022</v>
      </c>
    </row>
    <row r="164" spans="1:12" x14ac:dyDescent="0.3">
      <c r="A164" s="4"/>
      <c r="B164" s="4" t="s">
        <v>1498</v>
      </c>
      <c r="C164" s="4" t="s">
        <v>1039</v>
      </c>
      <c r="D164" s="4" t="s">
        <v>1016</v>
      </c>
      <c r="E164" s="4" t="s">
        <v>1046</v>
      </c>
      <c r="F164" s="4" t="s">
        <v>1018</v>
      </c>
      <c r="G164" s="4" t="s">
        <v>948</v>
      </c>
      <c r="H164" s="4" t="s">
        <v>1047</v>
      </c>
      <c r="I164" s="4" t="s">
        <v>448</v>
      </c>
      <c r="J164" s="4" t="s">
        <v>6149</v>
      </c>
      <c r="K164" s="4" t="s">
        <v>2176</v>
      </c>
      <c r="L164" s="1" t="s">
        <v>1025</v>
      </c>
    </row>
    <row r="165" spans="1:12" x14ac:dyDescent="0.3">
      <c r="A165" s="4"/>
      <c r="B165" s="4" t="s">
        <v>1498</v>
      </c>
      <c r="C165" s="4" t="s">
        <v>1039</v>
      </c>
      <c r="D165" s="4" t="s">
        <v>1016</v>
      </c>
      <c r="E165" s="4" t="s">
        <v>6454</v>
      </c>
      <c r="F165" s="4" t="s">
        <v>1018</v>
      </c>
      <c r="G165" s="4" t="s">
        <v>6282</v>
      </c>
      <c r="H165" s="4" t="s">
        <v>6455</v>
      </c>
      <c r="I165" s="4" t="s">
        <v>2184</v>
      </c>
      <c r="J165" s="4" t="s">
        <v>6238</v>
      </c>
      <c r="K165" s="4"/>
    </row>
    <row r="166" spans="1:12" x14ac:dyDescent="0.3">
      <c r="A166" s="4"/>
      <c r="B166" s="4" t="s">
        <v>1498</v>
      </c>
      <c r="C166" s="4" t="s">
        <v>1039</v>
      </c>
      <c r="D166" s="4" t="s">
        <v>1016</v>
      </c>
      <c r="E166" s="4" t="s">
        <v>6456</v>
      </c>
      <c r="F166" s="4" t="s">
        <v>1018</v>
      </c>
      <c r="G166" s="4" t="s">
        <v>6285</v>
      </c>
      <c r="H166" s="4" t="s">
        <v>6457</v>
      </c>
      <c r="I166" s="4" t="s">
        <v>2184</v>
      </c>
      <c r="J166" s="4" t="s">
        <v>6238</v>
      </c>
      <c r="K166" s="4"/>
    </row>
    <row r="167" spans="1:12" x14ac:dyDescent="0.3">
      <c r="A167" s="4"/>
      <c r="B167" s="4" t="s">
        <v>1498</v>
      </c>
      <c r="C167" s="4" t="s">
        <v>1039</v>
      </c>
      <c r="D167" s="4" t="s">
        <v>1016</v>
      </c>
      <c r="E167" s="4" t="s">
        <v>6458</v>
      </c>
      <c r="F167" s="4" t="s">
        <v>1018</v>
      </c>
      <c r="G167" s="4" t="s">
        <v>6287</v>
      </c>
      <c r="H167" s="4" t="s">
        <v>6459</v>
      </c>
      <c r="I167" s="4" t="s">
        <v>2184</v>
      </c>
      <c r="J167" s="4" t="s">
        <v>6238</v>
      </c>
      <c r="K167" s="4"/>
    </row>
    <row r="168" spans="1:12" x14ac:dyDescent="0.3">
      <c r="A168" s="4"/>
      <c r="B168" s="4" t="s">
        <v>1498</v>
      </c>
      <c r="C168" s="4" t="s">
        <v>1039</v>
      </c>
      <c r="D168" s="4" t="s">
        <v>1016</v>
      </c>
      <c r="E168" s="4" t="s">
        <v>6460</v>
      </c>
      <c r="F168" s="4" t="s">
        <v>1018</v>
      </c>
      <c r="G168" s="4" t="s">
        <v>6289</v>
      </c>
      <c r="H168" s="4" t="s">
        <v>6461</v>
      </c>
      <c r="I168" s="4" t="s">
        <v>2184</v>
      </c>
      <c r="J168" s="4" t="s">
        <v>6238</v>
      </c>
      <c r="K168" s="4"/>
    </row>
    <row r="169" spans="1:12" x14ac:dyDescent="0.3">
      <c r="A169" s="4"/>
      <c r="B169" s="4" t="s">
        <v>1498</v>
      </c>
      <c r="C169" s="4" t="s">
        <v>1039</v>
      </c>
      <c r="D169" s="4" t="s">
        <v>1016</v>
      </c>
      <c r="E169" s="4" t="s">
        <v>6462</v>
      </c>
      <c r="F169" s="4" t="s">
        <v>1018</v>
      </c>
      <c r="G169" s="4" t="s">
        <v>6292</v>
      </c>
      <c r="H169" s="4" t="s">
        <v>6463</v>
      </c>
      <c r="I169" s="4" t="s">
        <v>2184</v>
      </c>
      <c r="J169" s="4" t="s">
        <v>6238</v>
      </c>
      <c r="K169" s="4"/>
    </row>
    <row r="170" spans="1:12" x14ac:dyDescent="0.3">
      <c r="A170" s="4"/>
      <c r="B170" s="4" t="s">
        <v>1498</v>
      </c>
      <c r="C170" s="4" t="s">
        <v>1039</v>
      </c>
      <c r="D170" s="4" t="s">
        <v>1016</v>
      </c>
      <c r="E170" s="4" t="s">
        <v>6464</v>
      </c>
      <c r="F170" s="4" t="s">
        <v>1018</v>
      </c>
      <c r="G170" s="4" t="s">
        <v>948</v>
      </c>
      <c r="H170" s="4" t="s">
        <v>6465</v>
      </c>
      <c r="I170" s="4" t="s">
        <v>2184</v>
      </c>
      <c r="J170" s="4" t="s">
        <v>6238</v>
      </c>
      <c r="K170" s="4"/>
    </row>
    <row r="171" spans="1:12" x14ac:dyDescent="0.3">
      <c r="A171" s="4"/>
      <c r="B171" s="4" t="s">
        <v>1498</v>
      </c>
      <c r="C171" s="4" t="s">
        <v>1039</v>
      </c>
      <c r="D171" s="4" t="s">
        <v>1016</v>
      </c>
      <c r="E171" s="4" t="s">
        <v>1048</v>
      </c>
      <c r="F171" s="4" t="s">
        <v>1018</v>
      </c>
      <c r="G171" s="4" t="s">
        <v>1028</v>
      </c>
      <c r="H171" s="4" t="s">
        <v>1049</v>
      </c>
      <c r="I171" s="4" t="s">
        <v>448</v>
      </c>
      <c r="J171" s="4" t="s">
        <v>6148</v>
      </c>
      <c r="K171" s="4" t="s">
        <v>2176</v>
      </c>
      <c r="L171" s="1" t="s">
        <v>1027</v>
      </c>
    </row>
    <row r="172" spans="1:12" x14ac:dyDescent="0.3">
      <c r="A172" s="4"/>
      <c r="B172" s="4" t="s">
        <v>1498</v>
      </c>
      <c r="C172" s="4" t="s">
        <v>1039</v>
      </c>
      <c r="D172" s="4" t="s">
        <v>1016</v>
      </c>
      <c r="E172" s="4" t="s">
        <v>1050</v>
      </c>
      <c r="F172" s="4" t="s">
        <v>1018</v>
      </c>
      <c r="G172" s="4" t="s">
        <v>975</v>
      </c>
      <c r="H172" s="4" t="s">
        <v>1051</v>
      </c>
      <c r="I172" s="4" t="s">
        <v>448</v>
      </c>
      <c r="J172" s="4" t="s">
        <v>6148</v>
      </c>
      <c r="K172" s="4" t="s">
        <v>2176</v>
      </c>
      <c r="L172" s="1" t="s">
        <v>1030</v>
      </c>
    </row>
    <row r="173" spans="1:12" x14ac:dyDescent="0.3">
      <c r="A173" s="4"/>
      <c r="B173" s="4" t="s">
        <v>1498</v>
      </c>
      <c r="C173" s="4" t="s">
        <v>1039</v>
      </c>
      <c r="D173" s="4" t="s">
        <v>1016</v>
      </c>
      <c r="E173" s="4" t="s">
        <v>6466</v>
      </c>
      <c r="F173" s="4" t="s">
        <v>1018</v>
      </c>
      <c r="G173" s="4" t="s">
        <v>6428</v>
      </c>
      <c r="H173" s="4" t="s">
        <v>6467</v>
      </c>
      <c r="I173" s="4" t="s">
        <v>2184</v>
      </c>
      <c r="J173" s="4" t="s">
        <v>6238</v>
      </c>
      <c r="K173" s="4"/>
    </row>
    <row r="174" spans="1:12" x14ac:dyDescent="0.3">
      <c r="A174" s="4"/>
      <c r="B174" s="4" t="s">
        <v>1498</v>
      </c>
      <c r="C174" s="4" t="s">
        <v>1039</v>
      </c>
      <c r="D174" s="4" t="s">
        <v>1016</v>
      </c>
      <c r="E174" s="4" t="s">
        <v>6468</v>
      </c>
      <c r="F174" s="4" t="s">
        <v>1018</v>
      </c>
      <c r="G174" s="4" t="s">
        <v>6277</v>
      </c>
      <c r="H174" s="4" t="s">
        <v>6469</v>
      </c>
      <c r="I174" s="4" t="s">
        <v>2184</v>
      </c>
      <c r="J174" s="4" t="s">
        <v>6153</v>
      </c>
      <c r="K174" s="4"/>
    </row>
    <row r="175" spans="1:12" x14ac:dyDescent="0.3">
      <c r="A175" s="4"/>
      <c r="B175" s="4" t="s">
        <v>1498</v>
      </c>
      <c r="C175" s="4" t="s">
        <v>1039</v>
      </c>
      <c r="D175" s="4" t="s">
        <v>1016</v>
      </c>
      <c r="E175" s="4" t="s">
        <v>6470</v>
      </c>
      <c r="F175" s="4" t="s">
        <v>1018</v>
      </c>
      <c r="G175" s="4" t="s">
        <v>6300</v>
      </c>
      <c r="H175" s="4" t="s">
        <v>6471</v>
      </c>
      <c r="I175" s="4" t="s">
        <v>2184</v>
      </c>
      <c r="J175" s="4" t="s">
        <v>6238</v>
      </c>
      <c r="K175" s="4"/>
    </row>
    <row r="176" spans="1:12" x14ac:dyDescent="0.3">
      <c r="A176" s="4"/>
      <c r="B176" s="4" t="s">
        <v>1498</v>
      </c>
      <c r="C176" s="4" t="s">
        <v>1039</v>
      </c>
      <c r="D176" s="4" t="s">
        <v>1016</v>
      </c>
      <c r="E176" s="4" t="s">
        <v>6472</v>
      </c>
      <c r="F176" s="4" t="s">
        <v>1018</v>
      </c>
      <c r="G176" s="4" t="s">
        <v>6264</v>
      </c>
      <c r="H176" s="4" t="s">
        <v>6473</v>
      </c>
      <c r="I176" s="4" t="s">
        <v>2184</v>
      </c>
      <c r="J176" s="4" t="s">
        <v>6232</v>
      </c>
      <c r="K176" s="4"/>
    </row>
    <row r="177" spans="1:12" x14ac:dyDescent="0.3">
      <c r="A177" s="4"/>
      <c r="B177" s="4" t="s">
        <v>1498</v>
      </c>
      <c r="C177" s="4" t="s">
        <v>1039</v>
      </c>
      <c r="D177" s="4" t="s">
        <v>1016</v>
      </c>
      <c r="E177" s="4" t="s">
        <v>6474</v>
      </c>
      <c r="F177" s="4" t="s">
        <v>1018</v>
      </c>
      <c r="G177" s="4" t="s">
        <v>6475</v>
      </c>
      <c r="H177" s="4" t="s">
        <v>6476</v>
      </c>
      <c r="I177" s="4" t="s">
        <v>2184</v>
      </c>
      <c r="J177" s="4" t="s">
        <v>6153</v>
      </c>
      <c r="K177" s="4"/>
    </row>
    <row r="178" spans="1:12" x14ac:dyDescent="0.3">
      <c r="A178" s="4"/>
      <c r="B178" s="4" t="s">
        <v>1498</v>
      </c>
      <c r="C178" s="4" t="s">
        <v>1039</v>
      </c>
      <c r="D178" s="4" t="s">
        <v>1016</v>
      </c>
      <c r="E178" s="4" t="s">
        <v>1052</v>
      </c>
      <c r="F178" s="4" t="s">
        <v>1018</v>
      </c>
      <c r="G178" s="4" t="s">
        <v>1053</v>
      </c>
      <c r="H178" s="4" t="s">
        <v>1054</v>
      </c>
      <c r="I178" s="4" t="s">
        <v>448</v>
      </c>
      <c r="J178" s="4" t="s">
        <v>6157</v>
      </c>
      <c r="K178" s="4" t="s">
        <v>2176</v>
      </c>
      <c r="L178" s="1" t="s">
        <v>1032</v>
      </c>
    </row>
    <row r="179" spans="1:12" x14ac:dyDescent="0.3">
      <c r="A179" s="4"/>
      <c r="B179" s="4" t="s">
        <v>1498</v>
      </c>
      <c r="C179" s="4" t="s">
        <v>1039</v>
      </c>
      <c r="D179" s="4" t="s">
        <v>1016</v>
      </c>
      <c r="E179" s="4" t="s">
        <v>1055</v>
      </c>
      <c r="F179" s="4" t="s">
        <v>1018</v>
      </c>
      <c r="G179" s="4" t="s">
        <v>948</v>
      </c>
      <c r="H179" s="4" t="s">
        <v>1056</v>
      </c>
      <c r="I179" s="4" t="s">
        <v>448</v>
      </c>
      <c r="J179" s="4" t="s">
        <v>6302</v>
      </c>
      <c r="K179" s="4" t="s">
        <v>2176</v>
      </c>
      <c r="L179" s="1" t="s">
        <v>1036</v>
      </c>
    </row>
    <row r="180" spans="1:12" x14ac:dyDescent="0.3">
      <c r="A180" s="4" t="s">
        <v>6477</v>
      </c>
      <c r="B180" s="4" t="s">
        <v>1498</v>
      </c>
      <c r="C180" s="4" t="s">
        <v>6478</v>
      </c>
      <c r="D180" s="4" t="s">
        <v>1016</v>
      </c>
      <c r="E180" s="90" t="s">
        <v>6479</v>
      </c>
      <c r="F180" s="4" t="s">
        <v>1018</v>
      </c>
      <c r="G180" s="4" t="s">
        <v>6277</v>
      </c>
      <c r="H180" s="4" t="s">
        <v>6480</v>
      </c>
      <c r="I180" s="4" t="s">
        <v>2184</v>
      </c>
      <c r="J180" s="4" t="s">
        <v>6153</v>
      </c>
      <c r="K180" s="4"/>
    </row>
    <row r="181" spans="1:12" x14ac:dyDescent="0.3">
      <c r="A181" s="4"/>
      <c r="B181" s="4" t="s">
        <v>1498</v>
      </c>
      <c r="C181" s="4" t="s">
        <v>6478</v>
      </c>
      <c r="D181" s="4" t="s">
        <v>1016</v>
      </c>
      <c r="E181" s="4" t="s">
        <v>6481</v>
      </c>
      <c r="F181" s="4" t="s">
        <v>1018</v>
      </c>
      <c r="G181" s="4" t="s">
        <v>6300</v>
      </c>
      <c r="H181" s="4" t="s">
        <v>6482</v>
      </c>
      <c r="I181" s="4" t="s">
        <v>2184</v>
      </c>
      <c r="J181" s="4" t="s">
        <v>6238</v>
      </c>
      <c r="K181" s="4"/>
    </row>
    <row r="182" spans="1:12" x14ac:dyDescent="0.3">
      <c r="A182" s="4"/>
      <c r="B182" s="4" t="s">
        <v>1498</v>
      </c>
      <c r="C182" s="4" t="s">
        <v>6478</v>
      </c>
      <c r="D182" s="4" t="s">
        <v>1016</v>
      </c>
      <c r="E182" s="4" t="s">
        <v>6483</v>
      </c>
      <c r="F182" s="4" t="s">
        <v>1018</v>
      </c>
      <c r="G182" s="4" t="s">
        <v>1062</v>
      </c>
      <c r="H182" s="4" t="s">
        <v>6484</v>
      </c>
      <c r="I182" s="4" t="s">
        <v>2184</v>
      </c>
      <c r="J182" s="4" t="s">
        <v>6149</v>
      </c>
      <c r="K182" s="4"/>
    </row>
    <row r="183" spans="1:12" x14ac:dyDescent="0.3">
      <c r="A183" s="4"/>
      <c r="B183" s="4" t="s">
        <v>1498</v>
      </c>
      <c r="C183" s="4" t="s">
        <v>6478</v>
      </c>
      <c r="D183" s="4" t="s">
        <v>1016</v>
      </c>
      <c r="E183" s="4" t="s">
        <v>6485</v>
      </c>
      <c r="F183" s="4" t="s">
        <v>1018</v>
      </c>
      <c r="G183" s="4" t="s">
        <v>6292</v>
      </c>
      <c r="H183" s="4" t="s">
        <v>6486</v>
      </c>
      <c r="I183" s="4" t="s">
        <v>2184</v>
      </c>
      <c r="J183" s="4" t="s">
        <v>6238</v>
      </c>
      <c r="K183" s="4"/>
    </row>
    <row r="184" spans="1:12" x14ac:dyDescent="0.3">
      <c r="A184" s="4"/>
      <c r="B184" s="4" t="s">
        <v>1498</v>
      </c>
      <c r="C184" s="4" t="s">
        <v>6478</v>
      </c>
      <c r="D184" s="4" t="s">
        <v>1016</v>
      </c>
      <c r="E184" s="4" t="s">
        <v>6487</v>
      </c>
      <c r="F184" s="4" t="s">
        <v>1018</v>
      </c>
      <c r="G184" s="4" t="s">
        <v>6488</v>
      </c>
      <c r="H184" s="4" t="s">
        <v>6489</v>
      </c>
      <c r="I184" s="4" t="s">
        <v>2184</v>
      </c>
      <c r="J184" s="4" t="s">
        <v>6238</v>
      </c>
      <c r="K184" s="4"/>
    </row>
    <row r="185" spans="1:12" x14ac:dyDescent="0.3">
      <c r="A185" s="4"/>
      <c r="B185" s="4" t="s">
        <v>1498</v>
      </c>
      <c r="C185" s="4" t="s">
        <v>6478</v>
      </c>
      <c r="D185" s="4" t="s">
        <v>1016</v>
      </c>
      <c r="E185" s="4" t="s">
        <v>6490</v>
      </c>
      <c r="F185" s="4" t="s">
        <v>1018</v>
      </c>
      <c r="G185" s="4" t="s">
        <v>924</v>
      </c>
      <c r="H185" s="4" t="s">
        <v>6491</v>
      </c>
      <c r="I185" s="4" t="s">
        <v>2184</v>
      </c>
      <c r="J185" s="4" t="s">
        <v>6157</v>
      </c>
      <c r="K185" s="4"/>
    </row>
    <row r="186" spans="1:12" x14ac:dyDescent="0.3">
      <c r="A186" s="4"/>
      <c r="B186" s="4" t="s">
        <v>1498</v>
      </c>
      <c r="C186" s="4" t="s">
        <v>6478</v>
      </c>
      <c r="D186" s="4" t="s">
        <v>1016</v>
      </c>
      <c r="E186" s="4" t="s">
        <v>6492</v>
      </c>
      <c r="F186" s="4" t="s">
        <v>1018</v>
      </c>
      <c r="G186" s="4" t="s">
        <v>951</v>
      </c>
      <c r="H186" s="4" t="s">
        <v>6493</v>
      </c>
      <c r="I186" s="4" t="s">
        <v>2184</v>
      </c>
      <c r="J186" s="4" t="s">
        <v>6157</v>
      </c>
      <c r="K186" s="4"/>
    </row>
    <row r="187" spans="1:12" x14ac:dyDescent="0.3">
      <c r="A187" s="90"/>
      <c r="B187" s="4" t="s">
        <v>1498</v>
      </c>
      <c r="C187" s="4" t="s">
        <v>6478</v>
      </c>
      <c r="D187" s="4" t="s">
        <v>1016</v>
      </c>
      <c r="E187" s="90" t="s">
        <v>6494</v>
      </c>
      <c r="F187" s="4" t="s">
        <v>1018</v>
      </c>
      <c r="G187" s="4" t="s">
        <v>948</v>
      </c>
      <c r="H187" s="4" t="s">
        <v>6495</v>
      </c>
      <c r="I187" s="4" t="s">
        <v>2184</v>
      </c>
      <c r="J187" s="4" t="s">
        <v>6302</v>
      </c>
      <c r="K187" s="4"/>
    </row>
    <row r="188" spans="1:12" x14ac:dyDescent="0.3">
      <c r="A188" s="4" t="s">
        <v>6496</v>
      </c>
      <c r="B188" s="4" t="s">
        <v>6139</v>
      </c>
      <c r="C188" s="4" t="s">
        <v>1059</v>
      </c>
      <c r="D188" s="4" t="s">
        <v>2186</v>
      </c>
      <c r="E188" s="4" t="s">
        <v>6497</v>
      </c>
      <c r="F188" s="4" t="s">
        <v>6139</v>
      </c>
      <c r="G188" s="4" t="s">
        <v>2199</v>
      </c>
      <c r="H188" s="4" t="s">
        <v>2200</v>
      </c>
      <c r="I188" s="4"/>
      <c r="J188" s="4"/>
      <c r="K188" s="4"/>
    </row>
    <row r="189" spans="1:12" x14ac:dyDescent="0.3">
      <c r="A189" s="4" t="s">
        <v>6498</v>
      </c>
      <c r="B189" s="4" t="s">
        <v>1498</v>
      </c>
      <c r="C189" s="4" t="s">
        <v>6499</v>
      </c>
      <c r="D189" s="4" t="s">
        <v>1059</v>
      </c>
      <c r="E189" s="4" t="s">
        <v>6500</v>
      </c>
      <c r="F189" s="4" t="s">
        <v>1061</v>
      </c>
      <c r="G189" s="4" t="s">
        <v>6501</v>
      </c>
      <c r="H189" s="4" t="s">
        <v>6502</v>
      </c>
      <c r="I189" s="4" t="s">
        <v>2184</v>
      </c>
      <c r="J189" s="4" t="s">
        <v>6302</v>
      </c>
      <c r="K189" s="4"/>
    </row>
    <row r="190" spans="1:12" x14ac:dyDescent="0.3">
      <c r="A190" s="4" t="s">
        <v>6503</v>
      </c>
      <c r="B190" s="4" t="s">
        <v>1498</v>
      </c>
      <c r="C190" s="4" t="s">
        <v>6504</v>
      </c>
      <c r="D190" s="4" t="s">
        <v>1059</v>
      </c>
      <c r="E190" s="4" t="s">
        <v>6505</v>
      </c>
      <c r="F190" s="4" t="s">
        <v>1061</v>
      </c>
      <c r="G190" s="4" t="s">
        <v>6506</v>
      </c>
      <c r="H190" s="4" t="s">
        <v>6507</v>
      </c>
      <c r="I190" s="4" t="s">
        <v>2184</v>
      </c>
      <c r="J190" s="4" t="s">
        <v>6302</v>
      </c>
      <c r="K190" s="4"/>
    </row>
    <row r="191" spans="1:12" x14ac:dyDescent="0.3">
      <c r="A191" s="4" t="s">
        <v>1057</v>
      </c>
      <c r="B191" s="4" t="s">
        <v>1498</v>
      </c>
      <c r="C191" s="4" t="s">
        <v>1058</v>
      </c>
      <c r="D191" s="4" t="s">
        <v>1059</v>
      </c>
      <c r="E191" s="4" t="s">
        <v>1060</v>
      </c>
      <c r="F191" s="4" t="s">
        <v>1061</v>
      </c>
      <c r="G191" s="4" t="s">
        <v>1062</v>
      </c>
      <c r="H191" s="4" t="s">
        <v>1063</v>
      </c>
      <c r="I191" s="4" t="s">
        <v>448</v>
      </c>
      <c r="J191" s="4" t="s">
        <v>6149</v>
      </c>
      <c r="K191" s="4" t="s">
        <v>2136</v>
      </c>
    </row>
    <row r="192" spans="1:12" x14ac:dyDescent="0.3">
      <c r="A192" s="4"/>
      <c r="B192" s="4" t="s">
        <v>1498</v>
      </c>
      <c r="C192" s="4" t="s">
        <v>1058</v>
      </c>
      <c r="D192" s="4" t="s">
        <v>1059</v>
      </c>
      <c r="E192" s="4" t="s">
        <v>6508</v>
      </c>
      <c r="F192" s="4" t="s">
        <v>1061</v>
      </c>
      <c r="G192" s="4" t="s">
        <v>6431</v>
      </c>
      <c r="H192" s="4" t="s">
        <v>6509</v>
      </c>
      <c r="I192" s="4" t="s">
        <v>2184</v>
      </c>
      <c r="J192" s="4" t="s">
        <v>6238</v>
      </c>
      <c r="K192" s="4"/>
    </row>
    <row r="193" spans="1:11" x14ac:dyDescent="0.3">
      <c r="A193" s="90"/>
      <c r="B193" s="4" t="s">
        <v>1498</v>
      </c>
      <c r="C193" s="4" t="s">
        <v>1058</v>
      </c>
      <c r="D193" s="4" t="s">
        <v>1059</v>
      </c>
      <c r="E193" s="4" t="s">
        <v>1064</v>
      </c>
      <c r="F193" s="4" t="s">
        <v>1061</v>
      </c>
      <c r="G193" s="4" t="s">
        <v>948</v>
      </c>
      <c r="H193" s="4" t="s">
        <v>1065</v>
      </c>
      <c r="I193" s="4" t="s">
        <v>448</v>
      </c>
      <c r="J193" s="4" t="s">
        <v>6302</v>
      </c>
      <c r="K193" s="4" t="s">
        <v>2136</v>
      </c>
    </row>
    <row r="194" spans="1:11" x14ac:dyDescent="0.3">
      <c r="A194" s="4" t="s">
        <v>6510</v>
      </c>
      <c r="B194" s="4" t="s">
        <v>1498</v>
      </c>
      <c r="C194" s="4" t="s">
        <v>6511</v>
      </c>
      <c r="D194" s="4" t="s">
        <v>1059</v>
      </c>
      <c r="E194" s="4"/>
      <c r="F194" s="4" t="s">
        <v>1061</v>
      </c>
      <c r="G194" s="4" t="s">
        <v>6512</v>
      </c>
      <c r="H194" s="4"/>
      <c r="I194" s="4"/>
      <c r="J194" s="4"/>
      <c r="K194" s="4"/>
    </row>
    <row r="195" spans="1:11" x14ac:dyDescent="0.3">
      <c r="A195" s="4" t="s">
        <v>1066</v>
      </c>
      <c r="B195" s="4" t="s">
        <v>1498</v>
      </c>
      <c r="C195" s="4" t="s">
        <v>1067</v>
      </c>
      <c r="D195" s="4" t="s">
        <v>1059</v>
      </c>
      <c r="E195" s="4" t="s">
        <v>1068</v>
      </c>
      <c r="F195" s="4" t="s">
        <v>1061</v>
      </c>
      <c r="G195" s="4" t="s">
        <v>1069</v>
      </c>
      <c r="H195" s="4" t="s">
        <v>1070</v>
      </c>
      <c r="I195" s="4" t="s">
        <v>448</v>
      </c>
      <c r="J195" s="4" t="s">
        <v>6148</v>
      </c>
      <c r="K195" s="4" t="s">
        <v>2136</v>
      </c>
    </row>
    <row r="196" spans="1:11" x14ac:dyDescent="0.3">
      <c r="A196" s="4" t="s">
        <v>6513</v>
      </c>
      <c r="B196" s="4" t="s">
        <v>1498</v>
      </c>
      <c r="C196" s="4" t="s">
        <v>6514</v>
      </c>
      <c r="D196" s="4" t="s">
        <v>1059</v>
      </c>
      <c r="E196" s="4" t="s">
        <v>6515</v>
      </c>
      <c r="F196" s="4" t="s">
        <v>1061</v>
      </c>
      <c r="G196" s="4" t="s">
        <v>6516</v>
      </c>
      <c r="H196" s="4" t="s">
        <v>6517</v>
      </c>
      <c r="I196" s="4" t="s">
        <v>2184</v>
      </c>
      <c r="J196" s="4" t="s">
        <v>6518</v>
      </c>
      <c r="K196" s="4"/>
    </row>
    <row r="197" spans="1:11" x14ac:dyDescent="0.3">
      <c r="A197" s="4"/>
      <c r="B197" s="4"/>
      <c r="C197" s="4"/>
      <c r="D197" s="4"/>
      <c r="E197" s="4" t="s">
        <v>1071</v>
      </c>
      <c r="F197" s="4" t="s">
        <v>1061</v>
      </c>
      <c r="G197" s="4" t="s">
        <v>975</v>
      </c>
      <c r="H197" s="4" t="s">
        <v>1072</v>
      </c>
      <c r="I197" s="4" t="s">
        <v>448</v>
      </c>
      <c r="J197" s="4" t="s">
        <v>6148</v>
      </c>
      <c r="K197" s="4" t="s">
        <v>2136</v>
      </c>
    </row>
    <row r="198" spans="1:11" x14ac:dyDescent="0.3">
      <c r="A198" s="4"/>
      <c r="B198" s="4"/>
      <c r="C198" s="4"/>
      <c r="D198" s="4"/>
      <c r="E198" s="4" t="s">
        <v>1073</v>
      </c>
      <c r="F198" s="4" t="s">
        <v>1061</v>
      </c>
      <c r="G198" s="4" t="s">
        <v>1074</v>
      </c>
      <c r="H198" s="4" t="s">
        <v>1075</v>
      </c>
      <c r="I198" s="4" t="s">
        <v>448</v>
      </c>
      <c r="J198" s="4" t="s">
        <v>6149</v>
      </c>
      <c r="K198" s="4" t="s">
        <v>2136</v>
      </c>
    </row>
    <row r="199" spans="1:11" x14ac:dyDescent="0.3">
      <c r="A199" s="4" t="s">
        <v>1076</v>
      </c>
      <c r="B199" s="4" t="s">
        <v>1498</v>
      </c>
      <c r="C199" s="4" t="s">
        <v>1077</v>
      </c>
      <c r="D199" s="4" t="s">
        <v>1059</v>
      </c>
      <c r="E199" s="4" t="s">
        <v>1078</v>
      </c>
      <c r="F199" s="4" t="s">
        <v>1061</v>
      </c>
      <c r="G199" s="4" t="s">
        <v>901</v>
      </c>
      <c r="H199" s="4" t="s">
        <v>1079</v>
      </c>
      <c r="I199" s="4" t="s">
        <v>448</v>
      </c>
      <c r="J199" s="4" t="s">
        <v>6302</v>
      </c>
      <c r="K199" s="4" t="s">
        <v>2136</v>
      </c>
    </row>
    <row r="200" spans="1:11" x14ac:dyDescent="0.3">
      <c r="A200" s="4" t="s">
        <v>6519</v>
      </c>
      <c r="B200" s="4" t="s">
        <v>1498</v>
      </c>
      <c r="C200" s="4" t="s">
        <v>6520</v>
      </c>
      <c r="D200" s="4" t="s">
        <v>1059</v>
      </c>
      <c r="E200" s="4"/>
      <c r="F200" s="4" t="s">
        <v>1061</v>
      </c>
      <c r="G200" s="4" t="s">
        <v>6521</v>
      </c>
      <c r="H200" s="4"/>
      <c r="I200" s="4"/>
      <c r="J200" s="4"/>
      <c r="K200" s="4"/>
    </row>
    <row r="201" spans="1:11" x14ac:dyDescent="0.3">
      <c r="A201" s="4" t="s">
        <v>6522</v>
      </c>
      <c r="B201" s="4" t="s">
        <v>1498</v>
      </c>
      <c r="C201" s="4" t="s">
        <v>6523</v>
      </c>
      <c r="D201" s="4" t="s">
        <v>1059</v>
      </c>
      <c r="E201" s="4" t="s">
        <v>6524</v>
      </c>
      <c r="F201" s="4" t="s">
        <v>1061</v>
      </c>
      <c r="G201" s="4" t="s">
        <v>6525</v>
      </c>
      <c r="H201" s="4" t="s">
        <v>6526</v>
      </c>
      <c r="I201" s="4" t="s">
        <v>2184</v>
      </c>
      <c r="J201" s="4" t="s">
        <v>6238</v>
      </c>
      <c r="K201" s="4"/>
    </row>
    <row r="202" spans="1:11" x14ac:dyDescent="0.3">
      <c r="A202" s="4"/>
      <c r="B202" s="4"/>
      <c r="C202" s="4"/>
      <c r="D202" s="4"/>
      <c r="E202" s="4" t="s">
        <v>1080</v>
      </c>
      <c r="F202" s="4" t="s">
        <v>1061</v>
      </c>
      <c r="G202" s="4" t="s">
        <v>1081</v>
      </c>
      <c r="H202" s="4" t="s">
        <v>1082</v>
      </c>
      <c r="I202" s="4" t="s">
        <v>448</v>
      </c>
      <c r="J202" s="4" t="s">
        <v>6149</v>
      </c>
      <c r="K202" s="4" t="s">
        <v>2136</v>
      </c>
    </row>
    <row r="203" spans="1:11" x14ac:dyDescent="0.3">
      <c r="A203" s="4"/>
      <c r="B203" s="4"/>
      <c r="C203" s="4"/>
      <c r="D203" s="4"/>
      <c r="E203" s="4" t="s">
        <v>6527</v>
      </c>
      <c r="F203" s="4" t="s">
        <v>1061</v>
      </c>
      <c r="G203" s="4" t="s">
        <v>6528</v>
      </c>
      <c r="H203" s="4" t="s">
        <v>6529</v>
      </c>
      <c r="I203" s="4" t="s">
        <v>2184</v>
      </c>
      <c r="J203" s="4" t="s">
        <v>6238</v>
      </c>
      <c r="K203" s="4"/>
    </row>
    <row r="204" spans="1:11" x14ac:dyDescent="0.3">
      <c r="A204" s="4"/>
      <c r="B204" s="4"/>
      <c r="C204" s="4"/>
      <c r="D204" s="4"/>
      <c r="E204" s="4" t="s">
        <v>6530</v>
      </c>
      <c r="F204" s="4" t="s">
        <v>1061</v>
      </c>
      <c r="G204" s="4" t="s">
        <v>6531</v>
      </c>
      <c r="H204" s="4" t="s">
        <v>6532</v>
      </c>
      <c r="I204" s="4" t="s">
        <v>2184</v>
      </c>
      <c r="J204" s="4" t="s">
        <v>6518</v>
      </c>
      <c r="K204" s="4"/>
    </row>
    <row r="205" spans="1:11" x14ac:dyDescent="0.3">
      <c r="A205" s="4" t="s">
        <v>1083</v>
      </c>
      <c r="B205" s="4" t="s">
        <v>1498</v>
      </c>
      <c r="C205" s="4" t="s">
        <v>1084</v>
      </c>
      <c r="D205" s="4" t="s">
        <v>1059</v>
      </c>
      <c r="E205" s="4" t="s">
        <v>1085</v>
      </c>
      <c r="F205" s="4" t="s">
        <v>1061</v>
      </c>
      <c r="G205" s="4" t="s">
        <v>901</v>
      </c>
      <c r="H205" s="4" t="s">
        <v>1086</v>
      </c>
      <c r="I205" s="4" t="s">
        <v>448</v>
      </c>
      <c r="J205" s="4" t="s">
        <v>6302</v>
      </c>
      <c r="K205" s="4" t="s">
        <v>2136</v>
      </c>
    </row>
    <row r="206" spans="1:11" x14ac:dyDescent="0.3">
      <c r="A206" s="4" t="s">
        <v>6533</v>
      </c>
      <c r="B206" s="4" t="s">
        <v>1498</v>
      </c>
      <c r="C206" s="4" t="s">
        <v>6534</v>
      </c>
      <c r="D206" s="4" t="s">
        <v>1059</v>
      </c>
      <c r="E206" s="4"/>
      <c r="F206" s="4" t="s">
        <v>1061</v>
      </c>
      <c r="G206" s="4" t="s">
        <v>6535</v>
      </c>
      <c r="H206" s="4"/>
      <c r="I206" s="4"/>
      <c r="J206" s="4"/>
      <c r="K206" s="4"/>
    </row>
    <row r="207" spans="1:11" x14ac:dyDescent="0.3">
      <c r="A207" s="4" t="s">
        <v>6536</v>
      </c>
      <c r="B207" s="4" t="s">
        <v>1498</v>
      </c>
      <c r="C207" s="4" t="s">
        <v>6537</v>
      </c>
      <c r="D207" s="4" t="s">
        <v>1059</v>
      </c>
      <c r="E207" s="4" t="s">
        <v>6538</v>
      </c>
      <c r="F207" s="4" t="s">
        <v>1061</v>
      </c>
      <c r="G207" s="4" t="s">
        <v>6516</v>
      </c>
      <c r="H207" s="4" t="s">
        <v>6539</v>
      </c>
      <c r="I207" s="4" t="s">
        <v>2184</v>
      </c>
      <c r="J207" s="4" t="s">
        <v>6518</v>
      </c>
      <c r="K207" s="4"/>
    </row>
    <row r="208" spans="1:11" x14ac:dyDescent="0.3">
      <c r="A208" s="4" t="s">
        <v>6540</v>
      </c>
      <c r="B208" s="4" t="s">
        <v>1498</v>
      </c>
      <c r="C208" s="4" t="s">
        <v>6541</v>
      </c>
      <c r="D208" s="4" t="s">
        <v>1059</v>
      </c>
      <c r="E208" s="4" t="s">
        <v>6542</v>
      </c>
      <c r="F208" s="4" t="s">
        <v>1061</v>
      </c>
      <c r="G208" s="4" t="s">
        <v>6525</v>
      </c>
      <c r="H208" s="4" t="s">
        <v>6543</v>
      </c>
      <c r="I208" s="4" t="s">
        <v>2184</v>
      </c>
      <c r="J208" s="4" t="s">
        <v>6238</v>
      </c>
      <c r="K208" s="4"/>
    </row>
    <row r="209" spans="1:11" x14ac:dyDescent="0.3">
      <c r="A209" s="4" t="s">
        <v>6544</v>
      </c>
      <c r="B209" s="4" t="s">
        <v>1498</v>
      </c>
      <c r="C209" s="4" t="s">
        <v>6545</v>
      </c>
      <c r="D209" s="4" t="s">
        <v>1059</v>
      </c>
      <c r="E209" s="4" t="s">
        <v>6546</v>
      </c>
      <c r="F209" s="4" t="s">
        <v>1061</v>
      </c>
      <c r="G209" s="4" t="s">
        <v>6547</v>
      </c>
      <c r="H209" s="4" t="s">
        <v>6548</v>
      </c>
      <c r="I209" s="4" t="s">
        <v>2184</v>
      </c>
      <c r="J209" s="4" t="s">
        <v>6518</v>
      </c>
      <c r="K209" s="4"/>
    </row>
    <row r="210" spans="1:11" x14ac:dyDescent="0.3">
      <c r="A210" s="4"/>
      <c r="B210" s="4"/>
      <c r="C210" s="4"/>
      <c r="D210" s="4"/>
      <c r="E210" s="4" t="s">
        <v>1087</v>
      </c>
      <c r="F210" s="4" t="s">
        <v>1061</v>
      </c>
      <c r="G210" s="4" t="s">
        <v>1062</v>
      </c>
      <c r="H210" s="4" t="s">
        <v>1088</v>
      </c>
      <c r="I210" s="4" t="s">
        <v>448</v>
      </c>
      <c r="J210" s="4" t="s">
        <v>6149</v>
      </c>
      <c r="K210" s="4" t="s">
        <v>2136</v>
      </c>
    </row>
    <row r="211" spans="1:11" x14ac:dyDescent="0.3">
      <c r="A211" s="4" t="s">
        <v>1089</v>
      </c>
      <c r="B211" s="4" t="s">
        <v>1498</v>
      </c>
      <c r="C211" s="4" t="s">
        <v>1090</v>
      </c>
      <c r="D211" s="4" t="s">
        <v>1059</v>
      </c>
      <c r="E211" s="4" t="s">
        <v>1091</v>
      </c>
      <c r="F211" s="4" t="s">
        <v>1061</v>
      </c>
      <c r="G211" s="4" t="s">
        <v>901</v>
      </c>
      <c r="H211" s="4" t="s">
        <v>1092</v>
      </c>
      <c r="I211" s="4" t="s">
        <v>448</v>
      </c>
      <c r="J211" s="4" t="s">
        <v>6302</v>
      </c>
      <c r="K211" s="4" t="s">
        <v>2136</v>
      </c>
    </row>
    <row r="212" spans="1:11" x14ac:dyDescent="0.3">
      <c r="A212" s="4"/>
      <c r="B212" s="4"/>
      <c r="C212" s="4"/>
      <c r="D212" s="4"/>
      <c r="E212" s="4" t="s">
        <v>1093</v>
      </c>
      <c r="F212" s="4" t="s">
        <v>1061</v>
      </c>
      <c r="G212" s="4" t="s">
        <v>927</v>
      </c>
      <c r="H212" s="4" t="s">
        <v>1094</v>
      </c>
      <c r="I212" s="4" t="s">
        <v>448</v>
      </c>
      <c r="J212" s="4" t="s">
        <v>6157</v>
      </c>
      <c r="K212" s="4" t="s">
        <v>2136</v>
      </c>
    </row>
    <row r="213" spans="1:11" x14ac:dyDescent="0.3">
      <c r="A213" s="4"/>
      <c r="B213" s="4"/>
      <c r="C213" s="4"/>
      <c r="D213" s="4"/>
      <c r="E213" s="4" t="s">
        <v>6549</v>
      </c>
      <c r="F213" s="4" t="s">
        <v>1061</v>
      </c>
      <c r="G213" s="4" t="s">
        <v>6550</v>
      </c>
      <c r="H213" s="4" t="s">
        <v>6551</v>
      </c>
      <c r="I213" s="4" t="s">
        <v>2184</v>
      </c>
      <c r="J213" s="4"/>
      <c r="K213" s="4"/>
    </row>
    <row r="214" spans="1:11" x14ac:dyDescent="0.3">
      <c r="A214" s="4"/>
      <c r="B214" s="4"/>
      <c r="C214" s="4"/>
      <c r="D214" s="4"/>
      <c r="E214" s="4" t="s">
        <v>6552</v>
      </c>
      <c r="F214" s="4" t="s">
        <v>1061</v>
      </c>
      <c r="G214" s="4" t="s">
        <v>948</v>
      </c>
      <c r="H214" s="4" t="s">
        <v>6553</v>
      </c>
      <c r="I214" s="4" t="s">
        <v>2184</v>
      </c>
      <c r="J214" s="4"/>
      <c r="K214" s="4"/>
    </row>
    <row r="215" spans="1:11" x14ac:dyDescent="0.3">
      <c r="A215" s="4" t="s">
        <v>6554</v>
      </c>
      <c r="B215" s="4" t="s">
        <v>6139</v>
      </c>
      <c r="C215" s="4" t="s">
        <v>1122</v>
      </c>
      <c r="D215" s="4" t="s">
        <v>2186</v>
      </c>
      <c r="E215" s="4" t="s">
        <v>2201</v>
      </c>
      <c r="F215" s="4" t="s">
        <v>6139</v>
      </c>
      <c r="G215" s="4" t="s">
        <v>2202</v>
      </c>
      <c r="H215" s="4" t="s">
        <v>2203</v>
      </c>
      <c r="I215" s="4"/>
      <c r="J215" s="4"/>
      <c r="K215" s="4"/>
    </row>
    <row r="216" spans="1:11" x14ac:dyDescent="0.3">
      <c r="A216" s="4" t="s">
        <v>6555</v>
      </c>
      <c r="B216" s="4" t="s">
        <v>1498</v>
      </c>
      <c r="C216" s="4" t="s">
        <v>6556</v>
      </c>
      <c r="D216" s="4" t="s">
        <v>1122</v>
      </c>
      <c r="E216" s="4"/>
      <c r="F216" s="4" t="s">
        <v>1098</v>
      </c>
      <c r="G216" s="4" t="s">
        <v>6557</v>
      </c>
      <c r="H216" s="4"/>
      <c r="I216" s="4"/>
      <c r="J216" s="4"/>
      <c r="K216" s="4"/>
    </row>
    <row r="217" spans="1:11" x14ac:dyDescent="0.3">
      <c r="A217" s="4" t="s">
        <v>1095</v>
      </c>
      <c r="B217" s="4" t="s">
        <v>1498</v>
      </c>
      <c r="C217" s="4" t="s">
        <v>1096</v>
      </c>
      <c r="D217" s="4" t="s">
        <v>1122</v>
      </c>
      <c r="E217" s="4" t="s">
        <v>1097</v>
      </c>
      <c r="F217" s="4" t="s">
        <v>1098</v>
      </c>
      <c r="G217" s="4" t="s">
        <v>1099</v>
      </c>
      <c r="H217" s="4" t="s">
        <v>1100</v>
      </c>
      <c r="I217" s="4" t="s">
        <v>448</v>
      </c>
      <c r="J217" s="4" t="s">
        <v>6558</v>
      </c>
      <c r="K217" s="4" t="s">
        <v>2136</v>
      </c>
    </row>
    <row r="218" spans="1:11" x14ac:dyDescent="0.3">
      <c r="A218" s="4" t="s">
        <v>1101</v>
      </c>
      <c r="B218" s="4" t="s">
        <v>1498</v>
      </c>
      <c r="C218" s="4" t="s">
        <v>1102</v>
      </c>
      <c r="D218" s="4" t="s">
        <v>1122</v>
      </c>
      <c r="E218" s="4" t="s">
        <v>1103</v>
      </c>
      <c r="F218" s="4" t="s">
        <v>1098</v>
      </c>
      <c r="G218" s="4" t="s">
        <v>1104</v>
      </c>
      <c r="H218" s="4" t="s">
        <v>1105</v>
      </c>
      <c r="I218" s="4" t="s">
        <v>448</v>
      </c>
      <c r="J218" s="4" t="s">
        <v>6558</v>
      </c>
      <c r="K218" s="4" t="s">
        <v>2136</v>
      </c>
    </row>
    <row r="219" spans="1:11" x14ac:dyDescent="0.3">
      <c r="A219" s="4" t="s">
        <v>1106</v>
      </c>
      <c r="B219" s="4" t="s">
        <v>1498</v>
      </c>
      <c r="C219" s="4" t="s">
        <v>1107</v>
      </c>
      <c r="D219" s="4" t="s">
        <v>1122</v>
      </c>
      <c r="E219" s="4" t="s">
        <v>1108</v>
      </c>
      <c r="F219" s="4" t="s">
        <v>1098</v>
      </c>
      <c r="G219" s="4" t="s">
        <v>1143</v>
      </c>
      <c r="H219" s="4" t="s">
        <v>2132</v>
      </c>
      <c r="I219" s="4" t="s">
        <v>448</v>
      </c>
      <c r="J219" s="4" t="s">
        <v>6558</v>
      </c>
      <c r="K219" s="4" t="s">
        <v>2136</v>
      </c>
    </row>
    <row r="220" spans="1:11" x14ac:dyDescent="0.3">
      <c r="A220" s="4"/>
      <c r="B220" s="4" t="s">
        <v>1498</v>
      </c>
      <c r="C220" s="4" t="s">
        <v>1107</v>
      </c>
      <c r="D220" s="4" t="s">
        <v>1122</v>
      </c>
      <c r="E220" s="4" t="s">
        <v>1110</v>
      </c>
      <c r="F220" s="4" t="s">
        <v>1098</v>
      </c>
      <c r="G220" s="4" t="s">
        <v>1146</v>
      </c>
      <c r="H220" s="4" t="s">
        <v>2133</v>
      </c>
      <c r="I220" s="4" t="s">
        <v>448</v>
      </c>
      <c r="J220" s="4" t="s">
        <v>6558</v>
      </c>
      <c r="K220" s="4" t="s">
        <v>2136</v>
      </c>
    </row>
    <row r="221" spans="1:11" x14ac:dyDescent="0.3">
      <c r="A221" s="4" t="s">
        <v>1112</v>
      </c>
      <c r="B221" s="4" t="s">
        <v>1498</v>
      </c>
      <c r="C221" s="4" t="s">
        <v>1113</v>
      </c>
      <c r="D221" s="4" t="s">
        <v>1122</v>
      </c>
      <c r="E221" s="4" t="s">
        <v>1114</v>
      </c>
      <c r="F221" s="4" t="s">
        <v>1098</v>
      </c>
      <c r="G221" s="4" t="s">
        <v>1115</v>
      </c>
      <c r="H221" s="4" t="s">
        <v>1116</v>
      </c>
      <c r="I221" s="4" t="s">
        <v>448</v>
      </c>
      <c r="J221" s="4" t="s">
        <v>6558</v>
      </c>
      <c r="K221" s="4" t="s">
        <v>2136</v>
      </c>
    </row>
    <row r="222" spans="1:11" x14ac:dyDescent="0.3">
      <c r="A222" s="4"/>
      <c r="B222" s="4"/>
      <c r="C222" s="4"/>
      <c r="D222" s="4"/>
      <c r="E222" s="4" t="s">
        <v>1117</v>
      </c>
      <c r="F222" s="4" t="s">
        <v>1098</v>
      </c>
      <c r="G222" s="4" t="s">
        <v>1118</v>
      </c>
      <c r="H222" s="4" t="s">
        <v>1119</v>
      </c>
      <c r="I222" s="4" t="s">
        <v>448</v>
      </c>
      <c r="J222" s="4" t="s">
        <v>6558</v>
      </c>
      <c r="K222" s="4" t="s">
        <v>2136</v>
      </c>
    </row>
    <row r="223" spans="1:11" x14ac:dyDescent="0.3">
      <c r="A223" s="4" t="s">
        <v>1120</v>
      </c>
      <c r="B223" s="4" t="s">
        <v>1498</v>
      </c>
      <c r="C223" s="4" t="s">
        <v>1121</v>
      </c>
      <c r="D223" s="4" t="s">
        <v>1122</v>
      </c>
      <c r="E223" s="4" t="s">
        <v>1123</v>
      </c>
      <c r="F223" s="4" t="s">
        <v>1098</v>
      </c>
      <c r="G223" s="4" t="s">
        <v>1124</v>
      </c>
      <c r="H223" s="4" t="s">
        <v>1125</v>
      </c>
      <c r="I223" s="4" t="s">
        <v>448</v>
      </c>
      <c r="J223" s="4" t="s">
        <v>6558</v>
      </c>
      <c r="K223" s="4" t="s">
        <v>2136</v>
      </c>
    </row>
    <row r="224" spans="1:11" x14ac:dyDescent="0.3">
      <c r="A224" s="4" t="s">
        <v>6559</v>
      </c>
      <c r="B224" s="4" t="s">
        <v>1498</v>
      </c>
      <c r="C224" s="4" t="s">
        <v>6560</v>
      </c>
      <c r="D224" s="4" t="s">
        <v>1122</v>
      </c>
      <c r="E224" s="4"/>
      <c r="F224" s="4" t="s">
        <v>1098</v>
      </c>
      <c r="G224" s="4" t="s">
        <v>6561</v>
      </c>
      <c r="H224" s="4"/>
      <c r="I224" s="4"/>
      <c r="J224" s="4"/>
      <c r="K224" s="4"/>
    </row>
    <row r="225" spans="1:11" x14ac:dyDescent="0.3">
      <c r="A225" s="4" t="s">
        <v>1126</v>
      </c>
      <c r="B225" s="4" t="s">
        <v>1498</v>
      </c>
      <c r="C225" s="4" t="s">
        <v>1127</v>
      </c>
      <c r="D225" s="4" t="s">
        <v>1122</v>
      </c>
      <c r="E225" s="4" t="s">
        <v>1128</v>
      </c>
      <c r="F225" s="4" t="s">
        <v>1098</v>
      </c>
      <c r="G225" s="4" t="s">
        <v>1129</v>
      </c>
      <c r="H225" s="4" t="s">
        <v>1130</v>
      </c>
      <c r="I225" s="4" t="s">
        <v>448</v>
      </c>
      <c r="J225" s="4" t="s">
        <v>6558</v>
      </c>
      <c r="K225" s="4" t="s">
        <v>2136</v>
      </c>
    </row>
    <row r="226" spans="1:11" x14ac:dyDescent="0.3">
      <c r="A226" s="4"/>
      <c r="B226" s="4" t="s">
        <v>1498</v>
      </c>
      <c r="C226" s="4" t="s">
        <v>1127</v>
      </c>
      <c r="D226" s="4" t="s">
        <v>1122</v>
      </c>
      <c r="E226" s="4" t="s">
        <v>1131</v>
      </c>
      <c r="F226" s="4" t="s">
        <v>1098</v>
      </c>
      <c r="G226" s="4" t="s">
        <v>1129</v>
      </c>
      <c r="H226" s="4" t="s">
        <v>1132</v>
      </c>
      <c r="I226" s="4" t="s">
        <v>448</v>
      </c>
      <c r="J226" s="4" t="s">
        <v>6558</v>
      </c>
      <c r="K226" s="4" t="s">
        <v>2136</v>
      </c>
    </row>
    <row r="227" spans="1:11" x14ac:dyDescent="0.3">
      <c r="A227" s="4" t="s">
        <v>1133</v>
      </c>
      <c r="B227" s="4" t="s">
        <v>1498</v>
      </c>
      <c r="C227" s="4" t="s">
        <v>1134</v>
      </c>
      <c r="D227" s="4" t="s">
        <v>1122</v>
      </c>
      <c r="E227" s="4" t="s">
        <v>1135</v>
      </c>
      <c r="F227" s="4" t="s">
        <v>1098</v>
      </c>
      <c r="G227" s="4" t="s">
        <v>1136</v>
      </c>
      <c r="H227" s="4" t="s">
        <v>1137</v>
      </c>
      <c r="I227" s="4" t="s">
        <v>448</v>
      </c>
      <c r="J227" s="4" t="s">
        <v>6558</v>
      </c>
      <c r="K227" s="4" t="s">
        <v>2136</v>
      </c>
    </row>
    <row r="228" spans="1:11" x14ac:dyDescent="0.3">
      <c r="A228" s="4"/>
      <c r="B228" s="4" t="s">
        <v>1498</v>
      </c>
      <c r="C228" s="4" t="s">
        <v>1134</v>
      </c>
      <c r="D228" s="4" t="s">
        <v>1122</v>
      </c>
      <c r="E228" s="4" t="s">
        <v>1138</v>
      </c>
      <c r="F228" s="4" t="s">
        <v>1098</v>
      </c>
      <c r="G228" s="4" t="s">
        <v>1136</v>
      </c>
      <c r="H228" s="4" t="s">
        <v>1139</v>
      </c>
      <c r="I228" s="4" t="s">
        <v>448</v>
      </c>
      <c r="J228" s="4" t="s">
        <v>6558</v>
      </c>
      <c r="K228" s="4" t="s">
        <v>2136</v>
      </c>
    </row>
    <row r="229" spans="1:11" x14ac:dyDescent="0.3">
      <c r="A229" s="4" t="s">
        <v>1140</v>
      </c>
      <c r="B229" s="4" t="s">
        <v>1498</v>
      </c>
      <c r="C229" s="4" t="s">
        <v>1141</v>
      </c>
      <c r="D229" s="4" t="s">
        <v>1122</v>
      </c>
      <c r="E229" s="4" t="s">
        <v>1142</v>
      </c>
      <c r="F229" s="4" t="s">
        <v>1098</v>
      </c>
      <c r="G229" s="4" t="s">
        <v>1143</v>
      </c>
      <c r="H229" s="4" t="s">
        <v>1144</v>
      </c>
      <c r="I229" s="4" t="s">
        <v>448</v>
      </c>
      <c r="J229" s="4" t="s">
        <v>6558</v>
      </c>
      <c r="K229" s="4" t="s">
        <v>2136</v>
      </c>
    </row>
    <row r="230" spans="1:11" x14ac:dyDescent="0.3">
      <c r="A230" s="4"/>
      <c r="B230" s="4" t="s">
        <v>1498</v>
      </c>
      <c r="C230" s="4" t="s">
        <v>1141</v>
      </c>
      <c r="D230" s="4" t="s">
        <v>1122</v>
      </c>
      <c r="E230" s="4" t="s">
        <v>1145</v>
      </c>
      <c r="F230" s="4" t="s">
        <v>1098</v>
      </c>
      <c r="G230" s="4" t="s">
        <v>1146</v>
      </c>
      <c r="H230" s="4" t="s">
        <v>1147</v>
      </c>
      <c r="I230" s="4" t="s">
        <v>448</v>
      </c>
      <c r="J230" s="4" t="s">
        <v>6558</v>
      </c>
      <c r="K230" s="4" t="s">
        <v>2136</v>
      </c>
    </row>
    <row r="231" spans="1:11" x14ac:dyDescent="0.3">
      <c r="A231" s="4"/>
      <c r="B231" s="4" t="s">
        <v>1498</v>
      </c>
      <c r="C231" s="4" t="s">
        <v>1141</v>
      </c>
      <c r="D231" s="4" t="s">
        <v>1122</v>
      </c>
      <c r="E231" s="4" t="s">
        <v>1148</v>
      </c>
      <c r="F231" s="4" t="s">
        <v>1098</v>
      </c>
      <c r="G231" s="4" t="s">
        <v>1149</v>
      </c>
      <c r="H231" s="4" t="s">
        <v>1150</v>
      </c>
      <c r="I231" s="4" t="s">
        <v>448</v>
      </c>
      <c r="J231" s="4" t="s">
        <v>6558</v>
      </c>
      <c r="K231" s="4" t="s">
        <v>2136</v>
      </c>
    </row>
    <row r="232" spans="1:11" x14ac:dyDescent="0.3">
      <c r="A232" s="4" t="s">
        <v>1151</v>
      </c>
      <c r="B232" s="4" t="s">
        <v>1498</v>
      </c>
      <c r="C232" s="4" t="s">
        <v>1152</v>
      </c>
      <c r="D232" s="4" t="s">
        <v>1122</v>
      </c>
      <c r="E232" s="4" t="s">
        <v>1153</v>
      </c>
      <c r="F232" s="4" t="s">
        <v>1098</v>
      </c>
      <c r="G232" s="4" t="s">
        <v>1154</v>
      </c>
      <c r="H232" s="4" t="s">
        <v>1155</v>
      </c>
      <c r="I232" s="4" t="s">
        <v>448</v>
      </c>
      <c r="J232" s="4" t="s">
        <v>6558</v>
      </c>
      <c r="K232" s="4" t="s">
        <v>2136</v>
      </c>
    </row>
    <row r="233" spans="1:11" x14ac:dyDescent="0.3">
      <c r="A233" s="4"/>
      <c r="B233" s="4" t="s">
        <v>1498</v>
      </c>
      <c r="C233" s="4" t="s">
        <v>1152</v>
      </c>
      <c r="D233" s="4" t="s">
        <v>1122</v>
      </c>
      <c r="E233" s="4" t="s">
        <v>1156</v>
      </c>
      <c r="F233" s="4" t="s">
        <v>1098</v>
      </c>
      <c r="G233" s="4" t="s">
        <v>1154</v>
      </c>
      <c r="H233" s="4" t="s">
        <v>1157</v>
      </c>
      <c r="I233" s="4" t="s">
        <v>448</v>
      </c>
      <c r="J233" s="4" t="s">
        <v>6558</v>
      </c>
      <c r="K233" s="4" t="s">
        <v>2136</v>
      </c>
    </row>
    <row r="234" spans="1:11" x14ac:dyDescent="0.3">
      <c r="A234" s="4" t="s">
        <v>1158</v>
      </c>
      <c r="B234" s="4" t="s">
        <v>1498</v>
      </c>
      <c r="C234" s="4" t="s">
        <v>1159</v>
      </c>
      <c r="D234" s="4" t="s">
        <v>1122</v>
      </c>
      <c r="E234" s="4" t="s">
        <v>1160</v>
      </c>
      <c r="F234" s="4" t="s">
        <v>1098</v>
      </c>
      <c r="G234" s="4" t="s">
        <v>1118</v>
      </c>
      <c r="H234" s="4" t="s">
        <v>1161</v>
      </c>
      <c r="I234" s="4" t="s">
        <v>448</v>
      </c>
      <c r="J234" s="4" t="s">
        <v>6558</v>
      </c>
      <c r="K234" s="4" t="s">
        <v>2136</v>
      </c>
    </row>
    <row r="235" spans="1:11" x14ac:dyDescent="0.3">
      <c r="A235" s="4"/>
      <c r="B235" s="4" t="s">
        <v>1498</v>
      </c>
      <c r="C235" s="4" t="s">
        <v>1159</v>
      </c>
      <c r="D235" s="4" t="s">
        <v>1122</v>
      </c>
      <c r="E235" s="4" t="s">
        <v>1162</v>
      </c>
      <c r="F235" s="4" t="s">
        <v>1098</v>
      </c>
      <c r="G235" s="4" t="s">
        <v>1163</v>
      </c>
      <c r="H235" s="4" t="s">
        <v>1164</v>
      </c>
      <c r="I235" s="4" t="s">
        <v>448</v>
      </c>
      <c r="J235" s="4" t="s">
        <v>6558</v>
      </c>
      <c r="K235" s="4" t="s">
        <v>2136</v>
      </c>
    </row>
    <row r="236" spans="1:11" x14ac:dyDescent="0.3">
      <c r="A236" s="4"/>
      <c r="B236" s="4" t="s">
        <v>1498</v>
      </c>
      <c r="C236" s="4" t="s">
        <v>1159</v>
      </c>
      <c r="D236" s="4" t="s">
        <v>1122</v>
      </c>
      <c r="E236" s="4" t="s">
        <v>1165</v>
      </c>
      <c r="F236" s="4" t="s">
        <v>1098</v>
      </c>
      <c r="G236" s="4" t="s">
        <v>1118</v>
      </c>
      <c r="H236" s="4" t="s">
        <v>1166</v>
      </c>
      <c r="I236" s="4" t="s">
        <v>448</v>
      </c>
      <c r="J236" s="4" t="s">
        <v>6558</v>
      </c>
      <c r="K236" s="4" t="s">
        <v>2136</v>
      </c>
    </row>
    <row r="237" spans="1:11" x14ac:dyDescent="0.3">
      <c r="A237" s="90"/>
      <c r="B237" s="4" t="s">
        <v>1498</v>
      </c>
      <c r="C237" s="4" t="s">
        <v>1159</v>
      </c>
      <c r="D237" s="4" t="s">
        <v>1122</v>
      </c>
      <c r="E237" s="4" t="s">
        <v>1167</v>
      </c>
      <c r="F237" s="4" t="s">
        <v>1098</v>
      </c>
      <c r="G237" s="4" t="s">
        <v>1163</v>
      </c>
      <c r="H237" s="4" t="s">
        <v>1168</v>
      </c>
      <c r="I237" s="4" t="s">
        <v>448</v>
      </c>
      <c r="J237" s="4" t="s">
        <v>6558</v>
      </c>
      <c r="K237" s="4" t="s">
        <v>2136</v>
      </c>
    </row>
    <row r="238" spans="1:11" x14ac:dyDescent="0.3">
      <c r="A238" s="4" t="s">
        <v>6562</v>
      </c>
      <c r="B238" s="4" t="s">
        <v>6139</v>
      </c>
      <c r="C238" s="4" t="s">
        <v>2204</v>
      </c>
      <c r="D238" s="4" t="s">
        <v>2186</v>
      </c>
      <c r="E238" s="4" t="s">
        <v>2205</v>
      </c>
      <c r="F238" s="4" t="s">
        <v>6139</v>
      </c>
      <c r="G238" s="4" t="s">
        <v>6563</v>
      </c>
      <c r="H238" s="4" t="s">
        <v>6564</v>
      </c>
      <c r="I238" s="4"/>
      <c r="J238" s="4"/>
      <c r="K238" s="4"/>
    </row>
    <row r="239" spans="1:11" x14ac:dyDescent="0.3">
      <c r="A239" s="4" t="s">
        <v>6565</v>
      </c>
      <c r="B239" s="4" t="s">
        <v>1498</v>
      </c>
      <c r="C239" s="4" t="s">
        <v>6566</v>
      </c>
      <c r="D239" s="4" t="s">
        <v>2204</v>
      </c>
      <c r="E239" s="4" t="s">
        <v>6567</v>
      </c>
      <c r="F239" s="4" t="s">
        <v>6568</v>
      </c>
      <c r="G239" s="4" t="s">
        <v>6569</v>
      </c>
      <c r="H239" s="4" t="s">
        <v>6570</v>
      </c>
      <c r="I239" s="4" t="s">
        <v>2184</v>
      </c>
      <c r="J239" s="4" t="s">
        <v>6571</v>
      </c>
      <c r="K239" s="4"/>
    </row>
    <row r="240" spans="1:11" x14ac:dyDescent="0.3">
      <c r="A240" s="4"/>
      <c r="B240" s="4" t="s">
        <v>1498</v>
      </c>
      <c r="C240" s="4" t="s">
        <v>6566</v>
      </c>
      <c r="D240" s="4" t="s">
        <v>2204</v>
      </c>
      <c r="E240" s="4" t="s">
        <v>6572</v>
      </c>
      <c r="F240" s="4" t="s">
        <v>6568</v>
      </c>
      <c r="G240" s="4" t="s">
        <v>6573</v>
      </c>
      <c r="H240" s="4" t="s">
        <v>6574</v>
      </c>
      <c r="I240" s="4" t="s">
        <v>2184</v>
      </c>
      <c r="J240" s="4" t="s">
        <v>6571</v>
      </c>
      <c r="K240" s="4"/>
    </row>
    <row r="241" spans="1:11" x14ac:dyDescent="0.3">
      <c r="A241" s="90"/>
      <c r="B241" s="4" t="s">
        <v>1498</v>
      </c>
      <c r="C241" s="4" t="s">
        <v>6566</v>
      </c>
      <c r="D241" s="4" t="s">
        <v>2204</v>
      </c>
      <c r="E241" s="4" t="s">
        <v>6575</v>
      </c>
      <c r="F241" s="4" t="s">
        <v>6568</v>
      </c>
      <c r="G241" s="4" t="s">
        <v>948</v>
      </c>
      <c r="H241" s="4" t="s">
        <v>6576</v>
      </c>
      <c r="I241" s="4" t="s">
        <v>2184</v>
      </c>
      <c r="J241" s="4" t="s">
        <v>6571</v>
      </c>
      <c r="K241" s="4"/>
    </row>
    <row r="242" spans="1:11" x14ac:dyDescent="0.3">
      <c r="A242" s="4" t="s">
        <v>6577</v>
      </c>
      <c r="B242" s="4" t="s">
        <v>1498</v>
      </c>
      <c r="C242" s="4" t="s">
        <v>6578</v>
      </c>
      <c r="D242" s="4" t="s">
        <v>2204</v>
      </c>
      <c r="E242" s="4"/>
      <c r="F242" s="4" t="s">
        <v>6568</v>
      </c>
      <c r="G242" s="4" t="s">
        <v>6579</v>
      </c>
      <c r="H242" s="4"/>
      <c r="I242" s="4"/>
      <c r="J242" s="4"/>
      <c r="K242" s="4"/>
    </row>
    <row r="243" spans="1:11" x14ac:dyDescent="0.3">
      <c r="A243" s="4" t="s">
        <v>6580</v>
      </c>
      <c r="B243" s="4" t="s">
        <v>1498</v>
      </c>
      <c r="C243" s="4" t="s">
        <v>6581</v>
      </c>
      <c r="D243" s="4" t="s">
        <v>2204</v>
      </c>
      <c r="E243" s="4" t="s">
        <v>6582</v>
      </c>
      <c r="F243" s="4" t="s">
        <v>6568</v>
      </c>
      <c r="G243" s="4" t="s">
        <v>6583</v>
      </c>
      <c r="H243" s="4" t="s">
        <v>6584</v>
      </c>
      <c r="I243" s="4" t="s">
        <v>2184</v>
      </c>
      <c r="J243" s="4" t="s">
        <v>6571</v>
      </c>
      <c r="K243" s="4"/>
    </row>
    <row r="244" spans="1:11" x14ac:dyDescent="0.3">
      <c r="A244" s="4"/>
      <c r="B244" s="4"/>
      <c r="C244" s="4"/>
      <c r="D244" s="4"/>
      <c r="E244" s="4" t="s">
        <v>6585</v>
      </c>
      <c r="F244" s="4" t="s">
        <v>6568</v>
      </c>
      <c r="G244" s="1" t="s">
        <v>6573</v>
      </c>
      <c r="H244" s="1" t="s">
        <v>6586</v>
      </c>
      <c r="I244" s="4" t="s">
        <v>2184</v>
      </c>
      <c r="J244" s="4" t="s">
        <v>6571</v>
      </c>
      <c r="K244" s="4"/>
    </row>
    <row r="245" spans="1:11" x14ac:dyDescent="0.3">
      <c r="A245" s="4" t="s">
        <v>6587</v>
      </c>
      <c r="B245" s="4" t="s">
        <v>1498</v>
      </c>
      <c r="C245" s="4" t="s">
        <v>6588</v>
      </c>
      <c r="D245" s="4" t="s">
        <v>2204</v>
      </c>
      <c r="E245" s="4" t="s">
        <v>6589</v>
      </c>
      <c r="F245" s="4" t="s">
        <v>6568</v>
      </c>
      <c r="G245" s="4" t="s">
        <v>901</v>
      </c>
      <c r="H245" s="4" t="s">
        <v>6590</v>
      </c>
      <c r="I245" s="4" t="s">
        <v>2184</v>
      </c>
      <c r="J245" s="4" t="s">
        <v>6571</v>
      </c>
      <c r="K245" s="4"/>
    </row>
    <row r="246" spans="1:11" x14ac:dyDescent="0.3">
      <c r="A246" s="4" t="s">
        <v>6591</v>
      </c>
      <c r="B246" s="4" t="s">
        <v>1498</v>
      </c>
      <c r="C246" s="4" t="s">
        <v>6592</v>
      </c>
      <c r="D246" s="4" t="s">
        <v>2204</v>
      </c>
      <c r="E246" s="4"/>
      <c r="F246" s="4" t="s">
        <v>6568</v>
      </c>
      <c r="G246" s="4" t="s">
        <v>6593</v>
      </c>
      <c r="H246" s="4"/>
      <c r="I246" s="4"/>
      <c r="J246" s="4"/>
      <c r="K246" s="4"/>
    </row>
    <row r="247" spans="1:11" x14ac:dyDescent="0.3">
      <c r="A247" s="4" t="s">
        <v>6594</v>
      </c>
      <c r="B247" s="4" t="s">
        <v>1498</v>
      </c>
      <c r="C247" s="4" t="s">
        <v>6595</v>
      </c>
      <c r="D247" s="4" t="s">
        <v>2204</v>
      </c>
      <c r="E247" s="4" t="s">
        <v>6596</v>
      </c>
      <c r="F247" s="4" t="s">
        <v>6568</v>
      </c>
      <c r="G247" s="4" t="s">
        <v>6583</v>
      </c>
      <c r="H247" s="4" t="s">
        <v>6597</v>
      </c>
      <c r="I247" s="4" t="s">
        <v>2184</v>
      </c>
      <c r="J247" s="4" t="s">
        <v>6571</v>
      </c>
      <c r="K247" s="4"/>
    </row>
    <row r="248" spans="1:11" x14ac:dyDescent="0.3">
      <c r="A248" s="4"/>
      <c r="B248" s="4"/>
      <c r="C248" s="4"/>
      <c r="D248" s="4"/>
      <c r="E248" s="4" t="s">
        <v>6598</v>
      </c>
      <c r="F248" s="4" t="s">
        <v>6568</v>
      </c>
      <c r="G248" s="1" t="s">
        <v>6573</v>
      </c>
      <c r="H248" s="1" t="s">
        <v>6599</v>
      </c>
      <c r="I248" s="4" t="s">
        <v>2184</v>
      </c>
      <c r="J248" s="4" t="s">
        <v>6571</v>
      </c>
      <c r="K248" s="4"/>
    </row>
    <row r="249" spans="1:11" x14ac:dyDescent="0.3">
      <c r="A249" s="4" t="s">
        <v>6600</v>
      </c>
      <c r="B249" s="4" t="s">
        <v>1498</v>
      </c>
      <c r="C249" s="4" t="s">
        <v>6601</v>
      </c>
      <c r="D249" s="4" t="s">
        <v>2204</v>
      </c>
      <c r="E249" s="4" t="s">
        <v>6602</v>
      </c>
      <c r="F249" s="4" t="s">
        <v>6568</v>
      </c>
      <c r="G249" s="4" t="s">
        <v>901</v>
      </c>
      <c r="H249" s="4" t="s">
        <v>6603</v>
      </c>
      <c r="I249" s="4" t="s">
        <v>2184</v>
      </c>
      <c r="J249" s="4" t="s">
        <v>6571</v>
      </c>
      <c r="K249" s="4"/>
    </row>
    <row r="250" spans="1:11" x14ac:dyDescent="0.3">
      <c r="A250" s="4" t="s">
        <v>6604</v>
      </c>
      <c r="B250" s="4" t="s">
        <v>1498</v>
      </c>
      <c r="C250" s="4" t="s">
        <v>6605</v>
      </c>
      <c r="D250" s="4" t="s">
        <v>2204</v>
      </c>
      <c r="E250" s="4"/>
      <c r="F250" s="4" t="s">
        <v>6568</v>
      </c>
      <c r="G250" s="4" t="s">
        <v>6606</v>
      </c>
      <c r="H250" s="4"/>
      <c r="I250" s="4"/>
      <c r="J250" s="4"/>
      <c r="K250" s="4"/>
    </row>
    <row r="251" spans="1:11" x14ac:dyDescent="0.3">
      <c r="A251" s="4" t="s">
        <v>6607</v>
      </c>
      <c r="B251" s="4" t="s">
        <v>1498</v>
      </c>
      <c r="C251" s="4" t="s">
        <v>6608</v>
      </c>
      <c r="D251" s="4" t="s">
        <v>2204</v>
      </c>
      <c r="E251" s="4" t="s">
        <v>6609</v>
      </c>
      <c r="F251" s="4" t="s">
        <v>6568</v>
      </c>
      <c r="G251" s="4" t="s">
        <v>6569</v>
      </c>
      <c r="H251" s="4" t="s">
        <v>6610</v>
      </c>
      <c r="I251" s="4" t="s">
        <v>2184</v>
      </c>
      <c r="J251" s="4" t="s">
        <v>6571</v>
      </c>
      <c r="K251" s="4"/>
    </row>
    <row r="252" spans="1:11" x14ac:dyDescent="0.3">
      <c r="A252" s="4"/>
      <c r="B252" s="4"/>
      <c r="C252" s="4"/>
      <c r="D252" s="4"/>
      <c r="E252" s="4" t="s">
        <v>6611</v>
      </c>
      <c r="F252" s="4" t="s">
        <v>6568</v>
      </c>
      <c r="G252" s="1" t="s">
        <v>6573</v>
      </c>
      <c r="H252" s="1" t="s">
        <v>6612</v>
      </c>
      <c r="I252" s="4" t="s">
        <v>2184</v>
      </c>
      <c r="J252" s="4" t="s">
        <v>6571</v>
      </c>
      <c r="K252" s="4"/>
    </row>
    <row r="253" spans="1:11" x14ac:dyDescent="0.3">
      <c r="A253" s="4" t="s">
        <v>6613</v>
      </c>
      <c r="B253" s="4" t="s">
        <v>1498</v>
      </c>
      <c r="C253" s="4" t="s">
        <v>6614</v>
      </c>
      <c r="D253" s="4" t="s">
        <v>2204</v>
      </c>
      <c r="E253" s="4" t="s">
        <v>6615</v>
      </c>
      <c r="F253" s="4" t="s">
        <v>6568</v>
      </c>
      <c r="G253" s="4" t="s">
        <v>901</v>
      </c>
      <c r="H253" s="4" t="s">
        <v>6616</v>
      </c>
      <c r="I253" s="4" t="s">
        <v>2184</v>
      </c>
      <c r="J253" s="4" t="s">
        <v>6571</v>
      </c>
      <c r="K253" s="4"/>
    </row>
    <row r="254" spans="1:11" x14ac:dyDescent="0.3">
      <c r="A254" s="4" t="s">
        <v>6617</v>
      </c>
      <c r="B254" s="4" t="s">
        <v>1498</v>
      </c>
      <c r="C254" s="4" t="s">
        <v>6618</v>
      </c>
      <c r="D254" s="4" t="s">
        <v>2204</v>
      </c>
      <c r="E254" s="4"/>
      <c r="F254" s="4" t="s">
        <v>6568</v>
      </c>
      <c r="G254" s="4" t="s">
        <v>6619</v>
      </c>
      <c r="H254" s="4"/>
      <c r="I254" s="4"/>
      <c r="J254" s="4"/>
      <c r="K254" s="4"/>
    </row>
    <row r="255" spans="1:11" x14ac:dyDescent="0.3">
      <c r="A255" s="4" t="s">
        <v>6620</v>
      </c>
      <c r="B255" s="4" t="s">
        <v>1498</v>
      </c>
      <c r="C255" s="4" t="s">
        <v>6621</v>
      </c>
      <c r="D255" s="4" t="s">
        <v>2204</v>
      </c>
      <c r="E255" s="4" t="s">
        <v>6622</v>
      </c>
      <c r="F255" s="4" t="s">
        <v>6568</v>
      </c>
      <c r="G255" s="4" t="s">
        <v>6583</v>
      </c>
      <c r="H255" s="4" t="s">
        <v>6623</v>
      </c>
      <c r="I255" s="4" t="s">
        <v>2184</v>
      </c>
      <c r="J255" s="4" t="s">
        <v>6571</v>
      </c>
      <c r="K255" s="4"/>
    </row>
    <row r="256" spans="1:11" x14ac:dyDescent="0.3">
      <c r="A256" s="4"/>
      <c r="B256" s="4"/>
      <c r="C256" s="4"/>
      <c r="D256" s="4"/>
      <c r="E256" s="4" t="s">
        <v>6624</v>
      </c>
      <c r="F256" s="4" t="s">
        <v>6568</v>
      </c>
      <c r="G256" s="1" t="s">
        <v>6573</v>
      </c>
      <c r="H256" s="1" t="s">
        <v>6625</v>
      </c>
      <c r="I256" s="4" t="s">
        <v>2184</v>
      </c>
      <c r="J256" s="4" t="s">
        <v>6571</v>
      </c>
      <c r="K256" s="4"/>
    </row>
    <row r="257" spans="1:11" x14ac:dyDescent="0.3">
      <c r="A257" s="4" t="s">
        <v>6626</v>
      </c>
      <c r="B257" s="4" t="s">
        <v>1498</v>
      </c>
      <c r="C257" s="4" t="s">
        <v>6627</v>
      </c>
      <c r="D257" s="4" t="s">
        <v>2204</v>
      </c>
      <c r="E257" s="4" t="s">
        <v>6628</v>
      </c>
      <c r="F257" s="4" t="s">
        <v>6568</v>
      </c>
      <c r="G257" s="4" t="s">
        <v>901</v>
      </c>
      <c r="H257" s="4" t="s">
        <v>6629</v>
      </c>
      <c r="I257" s="4" t="s">
        <v>2184</v>
      </c>
      <c r="J257" s="4" t="s">
        <v>6571</v>
      </c>
      <c r="K257" s="4"/>
    </row>
    <row r="258" spans="1:11" x14ac:dyDescent="0.3">
      <c r="A258" s="4" t="s">
        <v>6630</v>
      </c>
      <c r="B258" s="4" t="s">
        <v>1498</v>
      </c>
      <c r="C258" s="4" t="s">
        <v>6631</v>
      </c>
      <c r="D258" s="4" t="s">
        <v>2204</v>
      </c>
      <c r="E258" s="4" t="s">
        <v>6632</v>
      </c>
      <c r="F258" s="4" t="s">
        <v>6568</v>
      </c>
      <c r="G258" s="4" t="s">
        <v>6633</v>
      </c>
      <c r="H258" s="4" t="s">
        <v>6634</v>
      </c>
      <c r="I258" s="4" t="s">
        <v>2184</v>
      </c>
      <c r="J258" s="4" t="s">
        <v>6571</v>
      </c>
      <c r="K258" s="4"/>
    </row>
    <row r="259" spans="1:11" x14ac:dyDescent="0.3">
      <c r="A259" s="4" t="s">
        <v>6635</v>
      </c>
      <c r="B259" s="4" t="s">
        <v>1498</v>
      </c>
      <c r="C259" s="4" t="s">
        <v>6636</v>
      </c>
      <c r="D259" s="4" t="s">
        <v>2204</v>
      </c>
      <c r="E259" s="4"/>
      <c r="F259" s="4" t="s">
        <v>6568</v>
      </c>
      <c r="G259" s="4" t="s">
        <v>6637</v>
      </c>
      <c r="H259" s="4"/>
      <c r="I259" s="4"/>
      <c r="J259" s="4"/>
      <c r="K259" s="4"/>
    </row>
    <row r="260" spans="1:11" x14ac:dyDescent="0.3">
      <c r="A260" s="4"/>
      <c r="B260" s="4"/>
      <c r="C260" s="4"/>
      <c r="D260" s="4"/>
      <c r="E260" s="1" t="s">
        <v>6638</v>
      </c>
      <c r="F260" s="4" t="s">
        <v>6568</v>
      </c>
      <c r="G260" s="1" t="s">
        <v>6569</v>
      </c>
      <c r="H260" s="1" t="s">
        <v>6639</v>
      </c>
      <c r="I260" s="4" t="s">
        <v>2184</v>
      </c>
      <c r="J260" s="4" t="s">
        <v>6571</v>
      </c>
      <c r="K260" s="4"/>
    </row>
    <row r="261" spans="1:11" x14ac:dyDescent="0.3">
      <c r="A261" s="4"/>
      <c r="B261" s="4"/>
      <c r="C261" s="4"/>
      <c r="D261" s="4"/>
      <c r="E261" s="1" t="s">
        <v>6640</v>
      </c>
      <c r="F261" s="4" t="s">
        <v>6568</v>
      </c>
      <c r="G261" s="1" t="s">
        <v>6573</v>
      </c>
      <c r="H261" s="1" t="s">
        <v>6641</v>
      </c>
      <c r="I261" s="4" t="s">
        <v>2184</v>
      </c>
      <c r="J261" s="4" t="s">
        <v>6571</v>
      </c>
      <c r="K261" s="4"/>
    </row>
    <row r="262" spans="1:11" x14ac:dyDescent="0.3">
      <c r="A262" s="4"/>
      <c r="B262" s="4"/>
      <c r="C262" s="4"/>
      <c r="D262" s="4"/>
      <c r="E262" s="1" t="s">
        <v>6642</v>
      </c>
      <c r="F262" s="4" t="s">
        <v>6568</v>
      </c>
      <c r="G262" s="1" t="s">
        <v>948</v>
      </c>
      <c r="H262" s="1" t="s">
        <v>6643</v>
      </c>
      <c r="I262" s="4" t="s">
        <v>2184</v>
      </c>
      <c r="J262" s="4" t="s">
        <v>6571</v>
      </c>
      <c r="K262" s="4"/>
    </row>
    <row r="263" spans="1:11" x14ac:dyDescent="0.3">
      <c r="A263" s="4"/>
      <c r="B263" s="4"/>
      <c r="C263" s="4"/>
      <c r="D263" s="4"/>
      <c r="E263" s="1" t="s">
        <v>6644</v>
      </c>
      <c r="F263" s="4" t="s">
        <v>6568</v>
      </c>
      <c r="G263" s="1" t="s">
        <v>6645</v>
      </c>
      <c r="H263" s="1" t="s">
        <v>6646</v>
      </c>
      <c r="I263" s="4" t="s">
        <v>2184</v>
      </c>
      <c r="J263" s="4" t="s">
        <v>6571</v>
      </c>
      <c r="K263" s="4"/>
    </row>
    <row r="264" spans="1:11" x14ac:dyDescent="0.3">
      <c r="A264" s="4"/>
      <c r="B264" s="4"/>
      <c r="C264" s="4"/>
      <c r="D264" s="4"/>
      <c r="E264" s="1" t="s">
        <v>6647</v>
      </c>
      <c r="F264" s="4" t="s">
        <v>6568</v>
      </c>
      <c r="G264" s="1" t="s">
        <v>6648</v>
      </c>
      <c r="H264" s="1" t="s">
        <v>6649</v>
      </c>
      <c r="I264" s="4" t="s">
        <v>2184</v>
      </c>
      <c r="J264" s="4" t="s">
        <v>6571</v>
      </c>
      <c r="K264" s="4"/>
    </row>
    <row r="265" spans="1:11" x14ac:dyDescent="0.3">
      <c r="A265" s="4"/>
      <c r="B265" s="4"/>
      <c r="C265" s="4"/>
      <c r="D265" s="4"/>
      <c r="E265" s="1" t="s">
        <v>6650</v>
      </c>
      <c r="F265" s="4" t="s">
        <v>6568</v>
      </c>
      <c r="G265" s="1" t="s">
        <v>6651</v>
      </c>
      <c r="H265" s="1" t="s">
        <v>6652</v>
      </c>
      <c r="I265" s="4" t="s">
        <v>2184</v>
      </c>
      <c r="J265" s="4" t="s">
        <v>6571</v>
      </c>
      <c r="K265" s="4"/>
    </row>
    <row r="266" spans="1:11" x14ac:dyDescent="0.3">
      <c r="A266" s="4"/>
      <c r="B266" s="4"/>
      <c r="C266" s="4"/>
      <c r="D266" s="4"/>
      <c r="E266" s="1" t="s">
        <v>6653</v>
      </c>
      <c r="F266" s="4" t="s">
        <v>6568</v>
      </c>
      <c r="G266" s="1" t="s">
        <v>6654</v>
      </c>
      <c r="H266" s="1" t="s">
        <v>6655</v>
      </c>
      <c r="I266" s="4" t="s">
        <v>2184</v>
      </c>
      <c r="J266" s="4" t="s">
        <v>6571</v>
      </c>
      <c r="K266" s="4"/>
    </row>
    <row r="267" spans="1:11" x14ac:dyDescent="0.3">
      <c r="A267" s="4"/>
      <c r="B267" s="4"/>
      <c r="C267" s="4"/>
      <c r="D267" s="4"/>
      <c r="E267" s="1" t="s">
        <v>6656</v>
      </c>
      <c r="F267" s="4" t="s">
        <v>6568</v>
      </c>
      <c r="G267" s="1" t="s">
        <v>6657</v>
      </c>
      <c r="H267" s="1" t="s">
        <v>6658</v>
      </c>
      <c r="I267" s="4" t="s">
        <v>2184</v>
      </c>
      <c r="J267" s="4" t="s">
        <v>6571</v>
      </c>
      <c r="K267" s="4"/>
    </row>
    <row r="268" spans="1:11" x14ac:dyDescent="0.3">
      <c r="A268" s="4"/>
      <c r="B268" s="4"/>
      <c r="C268" s="4"/>
      <c r="D268" s="4"/>
      <c r="E268" s="1" t="s">
        <v>6659</v>
      </c>
      <c r="F268" s="4" t="s">
        <v>6568</v>
      </c>
      <c r="G268" s="1" t="s">
        <v>6660</v>
      </c>
      <c r="H268" s="1" t="s">
        <v>6661</v>
      </c>
      <c r="I268" s="4" t="s">
        <v>2184</v>
      </c>
      <c r="J268" s="4" t="s">
        <v>6571</v>
      </c>
      <c r="K268" s="4"/>
    </row>
    <row r="269" spans="1:11" x14ac:dyDescent="0.3">
      <c r="A269" s="4" t="s">
        <v>6662</v>
      </c>
      <c r="B269" s="4" t="s">
        <v>1498</v>
      </c>
      <c r="C269" s="4" t="s">
        <v>6663</v>
      </c>
      <c r="D269" s="4" t="s">
        <v>2204</v>
      </c>
      <c r="E269" s="4" t="s">
        <v>6664</v>
      </c>
      <c r="F269" s="4" t="s">
        <v>6568</v>
      </c>
      <c r="G269" s="4" t="s">
        <v>6583</v>
      </c>
      <c r="H269" s="4" t="s">
        <v>6665</v>
      </c>
      <c r="I269" s="4" t="s">
        <v>2184</v>
      </c>
      <c r="J269" s="4" t="s">
        <v>6571</v>
      </c>
      <c r="K269" s="4"/>
    </row>
    <row r="270" spans="1:11" x14ac:dyDescent="0.3">
      <c r="A270" s="4"/>
      <c r="B270" s="4"/>
      <c r="C270" s="4"/>
      <c r="D270" s="4"/>
      <c r="E270" s="4" t="s">
        <v>6666</v>
      </c>
      <c r="F270" s="4" t="s">
        <v>6568</v>
      </c>
      <c r="G270" s="1" t="s">
        <v>6573</v>
      </c>
      <c r="H270" s="1" t="s">
        <v>6667</v>
      </c>
      <c r="I270" s="4" t="s">
        <v>2184</v>
      </c>
      <c r="J270" s="4" t="s">
        <v>6571</v>
      </c>
      <c r="K270" s="4"/>
    </row>
    <row r="271" spans="1:11" x14ac:dyDescent="0.3">
      <c r="A271" s="4" t="s">
        <v>6668</v>
      </c>
      <c r="B271" s="4" t="s">
        <v>1498</v>
      </c>
      <c r="C271" s="4" t="s">
        <v>6669</v>
      </c>
      <c r="D271" s="4" t="s">
        <v>2204</v>
      </c>
      <c r="E271" s="4" t="s">
        <v>6670</v>
      </c>
      <c r="F271" s="4" t="s">
        <v>6568</v>
      </c>
      <c r="G271" s="4" t="s">
        <v>901</v>
      </c>
      <c r="H271" s="4" t="s">
        <v>6671</v>
      </c>
      <c r="I271" s="4" t="s">
        <v>2184</v>
      </c>
      <c r="J271" s="4" t="s">
        <v>6571</v>
      </c>
      <c r="K271" s="4"/>
    </row>
    <row r="272" spans="1:11" x14ac:dyDescent="0.3">
      <c r="A272" s="4" t="s">
        <v>6672</v>
      </c>
      <c r="B272" s="4" t="s">
        <v>6139</v>
      </c>
      <c r="C272" s="4" t="s">
        <v>1500</v>
      </c>
      <c r="D272" s="4" t="s">
        <v>348</v>
      </c>
      <c r="E272" s="4" t="s">
        <v>1502</v>
      </c>
      <c r="F272" s="4" t="s">
        <v>2145</v>
      </c>
      <c r="G272" s="4" t="s">
        <v>2402</v>
      </c>
      <c r="H272" s="4" t="s">
        <v>2402</v>
      </c>
      <c r="I272" s="4"/>
      <c r="J272" s="4"/>
      <c r="K272" s="4"/>
    </row>
    <row r="273" spans="1:12" x14ac:dyDescent="0.3">
      <c r="A273" s="4" t="s">
        <v>1497</v>
      </c>
      <c r="B273" s="4" t="s">
        <v>1498</v>
      </c>
      <c r="C273" s="4" t="s">
        <v>1499</v>
      </c>
      <c r="D273" s="4" t="s">
        <v>1500</v>
      </c>
      <c r="E273" s="4" t="s">
        <v>1501</v>
      </c>
      <c r="F273" s="4" t="s">
        <v>1502</v>
      </c>
      <c r="G273" s="4" t="s">
        <v>1503</v>
      </c>
      <c r="H273" s="4" t="s">
        <v>1504</v>
      </c>
      <c r="I273" s="4" t="s">
        <v>448</v>
      </c>
      <c r="J273" s="4" t="s">
        <v>6148</v>
      </c>
      <c r="K273" s="4" t="s">
        <v>2136</v>
      </c>
    </row>
    <row r="274" spans="1:12" x14ac:dyDescent="0.3">
      <c r="A274" s="4" t="s">
        <v>6673</v>
      </c>
      <c r="B274" s="4" t="s">
        <v>1498</v>
      </c>
      <c r="C274" s="4" t="s">
        <v>6674</v>
      </c>
      <c r="D274" s="4" t="s">
        <v>1500</v>
      </c>
      <c r="E274" s="4" t="s">
        <v>6675</v>
      </c>
      <c r="F274" s="4" t="s">
        <v>1502</v>
      </c>
      <c r="G274" s="4" t="s">
        <v>6676</v>
      </c>
      <c r="H274" s="4" t="s">
        <v>6677</v>
      </c>
      <c r="I274" s="4" t="s">
        <v>2184</v>
      </c>
      <c r="J274" s="4" t="s">
        <v>6232</v>
      </c>
      <c r="K274" s="4"/>
    </row>
    <row r="275" spans="1:12" x14ac:dyDescent="0.3">
      <c r="A275" s="4" t="s">
        <v>6678</v>
      </c>
      <c r="B275" s="4" t="s">
        <v>1498</v>
      </c>
      <c r="C275" s="4" t="s">
        <v>6679</v>
      </c>
      <c r="D275" s="4" t="s">
        <v>1500</v>
      </c>
      <c r="E275" s="4" t="s">
        <v>6680</v>
      </c>
      <c r="F275" s="4" t="s">
        <v>1502</v>
      </c>
      <c r="G275" s="4" t="s">
        <v>6681</v>
      </c>
      <c r="H275" s="4" t="s">
        <v>6682</v>
      </c>
      <c r="I275" s="4" t="s">
        <v>2184</v>
      </c>
      <c r="J275" s="4" t="s">
        <v>6232</v>
      </c>
      <c r="K275" s="4"/>
    </row>
    <row r="276" spans="1:12" x14ac:dyDescent="0.3">
      <c r="A276" s="4" t="s">
        <v>6683</v>
      </c>
      <c r="B276" s="4" t="s">
        <v>1498</v>
      </c>
      <c r="C276" s="4" t="s">
        <v>6684</v>
      </c>
      <c r="D276" s="4" t="s">
        <v>1500</v>
      </c>
      <c r="E276" s="4" t="s">
        <v>6685</v>
      </c>
      <c r="F276" s="4" t="s">
        <v>1502</v>
      </c>
      <c r="G276" s="4" t="s">
        <v>6686</v>
      </c>
      <c r="H276" s="4" t="s">
        <v>6687</v>
      </c>
      <c r="I276" s="4" t="s">
        <v>2184</v>
      </c>
      <c r="J276" s="4" t="s">
        <v>6153</v>
      </c>
      <c r="K276" s="4"/>
    </row>
    <row r="277" spans="1:12" x14ac:dyDescent="0.3">
      <c r="A277" s="4" t="s">
        <v>6688</v>
      </c>
      <c r="B277" s="4" t="s">
        <v>1498</v>
      </c>
      <c r="C277" s="4" t="s">
        <v>6689</v>
      </c>
      <c r="D277" s="4" t="s">
        <v>1500</v>
      </c>
      <c r="E277" s="4" t="s">
        <v>6690</v>
      </c>
      <c r="F277" s="4" t="s">
        <v>1502</v>
      </c>
      <c r="G277" s="4" t="s">
        <v>6691</v>
      </c>
      <c r="H277" s="4" t="s">
        <v>6692</v>
      </c>
      <c r="I277" s="4" t="s">
        <v>2184</v>
      </c>
      <c r="J277" s="4" t="s">
        <v>6232</v>
      </c>
      <c r="K277" s="4"/>
    </row>
    <row r="278" spans="1:12" x14ac:dyDescent="0.3">
      <c r="A278" s="4" t="s">
        <v>6693</v>
      </c>
      <c r="B278" s="4" t="s">
        <v>1498</v>
      </c>
      <c r="C278" s="4" t="s">
        <v>6694</v>
      </c>
      <c r="D278" s="4" t="s">
        <v>1500</v>
      </c>
      <c r="E278" s="4" t="s">
        <v>6695</v>
      </c>
      <c r="F278" s="4" t="s">
        <v>1502</v>
      </c>
      <c r="G278" s="4" t="s">
        <v>6696</v>
      </c>
      <c r="H278" s="4" t="s">
        <v>6697</v>
      </c>
      <c r="I278" s="4" t="s">
        <v>2184</v>
      </c>
      <c r="J278" s="4" t="s">
        <v>6518</v>
      </c>
      <c r="K278" s="4"/>
    </row>
    <row r="279" spans="1:12" x14ac:dyDescent="0.3">
      <c r="A279" s="4" t="s">
        <v>1505</v>
      </c>
      <c r="B279" s="4" t="s">
        <v>1498</v>
      </c>
      <c r="C279" s="4" t="s">
        <v>1506</v>
      </c>
      <c r="D279" s="4" t="s">
        <v>1500</v>
      </c>
      <c r="E279" s="4" t="s">
        <v>1507</v>
      </c>
      <c r="F279" s="4" t="s">
        <v>1502</v>
      </c>
      <c r="G279" s="4" t="s">
        <v>901</v>
      </c>
      <c r="H279" s="4" t="s">
        <v>1508</v>
      </c>
      <c r="I279" s="4" t="s">
        <v>448</v>
      </c>
      <c r="J279" s="4" t="s">
        <v>6302</v>
      </c>
      <c r="K279" s="4" t="s">
        <v>2136</v>
      </c>
    </row>
    <row r="280" spans="1:12" ht="15" customHeight="1" x14ac:dyDescent="0.3">
      <c r="A280" s="4" t="s">
        <v>1509</v>
      </c>
      <c r="B280" s="4" t="s">
        <v>1498</v>
      </c>
      <c r="C280" s="4" t="s">
        <v>1510</v>
      </c>
      <c r="D280" s="4" t="s">
        <v>1500</v>
      </c>
      <c r="E280" s="4" t="s">
        <v>1511</v>
      </c>
      <c r="F280" s="4" t="s">
        <v>1502</v>
      </c>
      <c r="G280" s="4" t="s">
        <v>1512</v>
      </c>
      <c r="H280" s="4" t="s">
        <v>1513</v>
      </c>
      <c r="I280" s="4" t="s">
        <v>448</v>
      </c>
      <c r="J280" s="4" t="s">
        <v>6302</v>
      </c>
      <c r="K280" s="4" t="s">
        <v>2136</v>
      </c>
    </row>
    <row r="281" spans="1:12" x14ac:dyDescent="0.3">
      <c r="A281" s="4" t="s">
        <v>6698</v>
      </c>
      <c r="B281" s="4" t="s">
        <v>1498</v>
      </c>
      <c r="C281" s="4" t="s">
        <v>6699</v>
      </c>
      <c r="D281" s="4" t="s">
        <v>1500</v>
      </c>
      <c r="E281" s="4" t="s">
        <v>6700</v>
      </c>
      <c r="F281" s="4" t="s">
        <v>1502</v>
      </c>
      <c r="G281" s="4" t="s">
        <v>6701</v>
      </c>
      <c r="H281" s="4" t="s">
        <v>6702</v>
      </c>
      <c r="I281" s="4" t="s">
        <v>2184</v>
      </c>
      <c r="J281" s="4"/>
      <c r="K281" s="4"/>
    </row>
    <row r="282" spans="1:12" x14ac:dyDescent="0.3">
      <c r="A282" s="4" t="s">
        <v>6703</v>
      </c>
      <c r="B282" s="4" t="s">
        <v>6139</v>
      </c>
      <c r="C282" s="4" t="s">
        <v>1516</v>
      </c>
      <c r="D282" s="4" t="s">
        <v>348</v>
      </c>
      <c r="E282" s="4" t="s">
        <v>1518</v>
      </c>
      <c r="F282" s="4" t="s">
        <v>2145</v>
      </c>
      <c r="G282" s="4" t="s">
        <v>2403</v>
      </c>
      <c r="H282" s="4" t="s">
        <v>2403</v>
      </c>
      <c r="I282" s="4"/>
      <c r="J282" s="4"/>
      <c r="K282" s="4"/>
    </row>
    <row r="283" spans="1:12" ht="20.7" customHeight="1" x14ac:dyDescent="0.3">
      <c r="A283" s="4" t="s">
        <v>1514</v>
      </c>
      <c r="B283" s="4" t="s">
        <v>1498</v>
      </c>
      <c r="C283" s="4" t="s">
        <v>1515</v>
      </c>
      <c r="D283" s="4" t="s">
        <v>1516</v>
      </c>
      <c r="E283" s="4" t="s">
        <v>1517</v>
      </c>
      <c r="F283" s="4" t="s">
        <v>1518</v>
      </c>
      <c r="G283" s="4" t="s">
        <v>1519</v>
      </c>
      <c r="H283" s="4" t="s">
        <v>1520</v>
      </c>
      <c r="I283" s="4" t="s">
        <v>448</v>
      </c>
      <c r="J283" s="4" t="s">
        <v>6558</v>
      </c>
      <c r="K283" s="4" t="s">
        <v>2136</v>
      </c>
    </row>
    <row r="284" spans="1:12" x14ac:dyDescent="0.3">
      <c r="A284" s="4" t="s">
        <v>1524</v>
      </c>
      <c r="B284" s="4" t="s">
        <v>1498</v>
      </c>
      <c r="C284" s="4"/>
      <c r="D284" s="4"/>
      <c r="E284" s="4" t="s">
        <v>1521</v>
      </c>
      <c r="F284" s="4" t="s">
        <v>1518</v>
      </c>
      <c r="G284" s="4" t="s">
        <v>1522</v>
      </c>
      <c r="H284" s="4" t="s">
        <v>1523</v>
      </c>
      <c r="I284" s="4" t="s">
        <v>448</v>
      </c>
      <c r="J284" s="4" t="s">
        <v>6558</v>
      </c>
      <c r="K284" s="4" t="s">
        <v>2136</v>
      </c>
    </row>
    <row r="285" spans="1:12" x14ac:dyDescent="0.3">
      <c r="A285" s="4"/>
      <c r="B285" s="4"/>
      <c r="C285" s="4"/>
      <c r="D285" s="4"/>
      <c r="E285" s="4" t="s">
        <v>1526</v>
      </c>
      <c r="F285" s="4" t="s">
        <v>1518</v>
      </c>
      <c r="G285" s="4" t="s">
        <v>1522</v>
      </c>
      <c r="H285" s="4" t="s">
        <v>1527</v>
      </c>
      <c r="I285" s="4" t="s">
        <v>448</v>
      </c>
      <c r="J285" s="4"/>
      <c r="K285" s="4" t="s">
        <v>2176</v>
      </c>
      <c r="L285" s="4" t="s">
        <v>1521</v>
      </c>
    </row>
    <row r="286" spans="1:12" x14ac:dyDescent="0.3">
      <c r="A286" s="4" t="s">
        <v>1528</v>
      </c>
      <c r="B286" s="4" t="s">
        <v>1498</v>
      </c>
      <c r="C286" s="4" t="s">
        <v>1529</v>
      </c>
      <c r="D286" s="4" t="s">
        <v>1516</v>
      </c>
      <c r="E286" s="4" t="s">
        <v>1530</v>
      </c>
      <c r="F286" s="4" t="s">
        <v>1518</v>
      </c>
      <c r="G286" s="4" t="s">
        <v>1531</v>
      </c>
      <c r="H286" s="4" t="s">
        <v>1532</v>
      </c>
      <c r="I286" s="4" t="s">
        <v>448</v>
      </c>
      <c r="J286" s="4" t="s">
        <v>6558</v>
      </c>
      <c r="K286" s="4" t="s">
        <v>2136</v>
      </c>
    </row>
    <row r="287" spans="1:12" ht="15" customHeight="1" x14ac:dyDescent="0.3">
      <c r="A287" s="4" t="s">
        <v>1533</v>
      </c>
      <c r="B287" s="4" t="s">
        <v>1498</v>
      </c>
      <c r="C287" s="4" t="s">
        <v>1534</v>
      </c>
      <c r="D287" s="4" t="s">
        <v>1516</v>
      </c>
      <c r="E287" s="4" t="s">
        <v>1535</v>
      </c>
      <c r="F287" s="4" t="s">
        <v>1518</v>
      </c>
      <c r="G287" s="4" t="s">
        <v>1536</v>
      </c>
      <c r="H287" s="4" t="s">
        <v>1537</v>
      </c>
      <c r="I287" s="4" t="s">
        <v>448</v>
      </c>
      <c r="J287" s="4" t="s">
        <v>6558</v>
      </c>
      <c r="K287" s="4" t="s">
        <v>2136</v>
      </c>
    </row>
    <row r="288" spans="1:12" x14ac:dyDescent="0.3">
      <c r="A288" s="4" t="s">
        <v>6704</v>
      </c>
      <c r="B288" s="4" t="s">
        <v>1498</v>
      </c>
      <c r="C288" s="4" t="s">
        <v>6705</v>
      </c>
      <c r="D288" s="4" t="s">
        <v>1516</v>
      </c>
      <c r="E288" s="4" t="s">
        <v>6706</v>
      </c>
      <c r="F288" s="4" t="s">
        <v>1518</v>
      </c>
      <c r="G288" s="4"/>
      <c r="H288" s="4" t="s">
        <v>6707</v>
      </c>
      <c r="I288" s="4" t="s">
        <v>2184</v>
      </c>
      <c r="J288" s="4" t="s">
        <v>6571</v>
      </c>
      <c r="K288" s="4"/>
    </row>
    <row r="289" spans="1:13" x14ac:dyDescent="0.3">
      <c r="A289" s="4"/>
      <c r="B289" s="4"/>
      <c r="C289" s="4"/>
      <c r="D289" s="4"/>
      <c r="E289" s="4" t="s">
        <v>6708</v>
      </c>
      <c r="F289" s="4" t="s">
        <v>1518</v>
      </c>
      <c r="G289" s="4"/>
      <c r="H289" s="4" t="s">
        <v>6709</v>
      </c>
      <c r="I289" s="4" t="s">
        <v>2184</v>
      </c>
      <c r="J289" s="4" t="s">
        <v>6571</v>
      </c>
      <c r="K289" s="4"/>
    </row>
    <row r="290" spans="1:13" x14ac:dyDescent="0.3">
      <c r="A290" s="4"/>
      <c r="B290" s="4"/>
      <c r="C290" s="4"/>
      <c r="D290" s="4"/>
      <c r="E290" s="4" t="s">
        <v>6710</v>
      </c>
      <c r="F290" s="4" t="s">
        <v>1518</v>
      </c>
      <c r="G290" s="4"/>
      <c r="H290" s="4" t="s">
        <v>6711</v>
      </c>
      <c r="I290" s="4" t="s">
        <v>2184</v>
      </c>
      <c r="J290" s="4" t="s">
        <v>6571</v>
      </c>
      <c r="K290" s="4"/>
    </row>
    <row r="291" spans="1:13" x14ac:dyDescent="0.3">
      <c r="A291" s="4"/>
      <c r="B291" s="4"/>
      <c r="C291" s="4"/>
      <c r="D291" s="4"/>
      <c r="E291" s="4" t="s">
        <v>6712</v>
      </c>
      <c r="F291" s="4" t="s">
        <v>1518</v>
      </c>
      <c r="G291" s="4"/>
      <c r="H291" s="4" t="s">
        <v>6713</v>
      </c>
      <c r="I291" s="4" t="s">
        <v>2184</v>
      </c>
      <c r="J291" s="4" t="s">
        <v>6571</v>
      </c>
      <c r="K291" s="4"/>
    </row>
    <row r="292" spans="1:13" x14ac:dyDescent="0.3">
      <c r="A292" s="4"/>
      <c r="B292" s="4"/>
      <c r="C292" s="4"/>
      <c r="D292" s="4"/>
      <c r="E292" s="4" t="s">
        <v>6714</v>
      </c>
      <c r="F292" s="4" t="s">
        <v>1518</v>
      </c>
      <c r="G292" s="4"/>
      <c r="H292" s="4" t="s">
        <v>6715</v>
      </c>
      <c r="I292" s="4" t="s">
        <v>2184</v>
      </c>
      <c r="J292" s="4" t="s">
        <v>6571</v>
      </c>
      <c r="K292" s="4"/>
    </row>
    <row r="293" spans="1:13" x14ac:dyDescent="0.3">
      <c r="A293" s="4"/>
      <c r="B293" s="4"/>
      <c r="C293" s="4"/>
      <c r="D293" s="4"/>
      <c r="E293" s="4" t="s">
        <v>6716</v>
      </c>
      <c r="F293" s="4" t="s">
        <v>1518</v>
      </c>
      <c r="G293" s="4"/>
      <c r="H293" s="4" t="s">
        <v>6717</v>
      </c>
      <c r="I293" s="4" t="s">
        <v>2184</v>
      </c>
      <c r="J293" s="4" t="s">
        <v>6571</v>
      </c>
      <c r="K293" s="4"/>
    </row>
    <row r="294" spans="1:13" x14ac:dyDescent="0.3">
      <c r="A294" s="4"/>
      <c r="B294" s="4"/>
      <c r="C294" s="4"/>
      <c r="D294" s="4"/>
      <c r="E294" s="4" t="s">
        <v>6718</v>
      </c>
      <c r="F294" s="4" t="s">
        <v>1518</v>
      </c>
      <c r="G294" s="4"/>
      <c r="H294" s="4" t="s">
        <v>6719</v>
      </c>
      <c r="I294" s="4" t="s">
        <v>2184</v>
      </c>
      <c r="J294" s="4" t="s">
        <v>6571</v>
      </c>
      <c r="K294" s="4"/>
    </row>
    <row r="295" spans="1:13" x14ac:dyDescent="0.3">
      <c r="A295" s="4"/>
      <c r="B295" s="4"/>
      <c r="C295" s="4"/>
      <c r="D295" s="4"/>
      <c r="E295" s="4" t="s">
        <v>6720</v>
      </c>
      <c r="F295" s="4" t="s">
        <v>1518</v>
      </c>
      <c r="G295" s="4"/>
      <c r="H295" s="4" t="s">
        <v>6721</v>
      </c>
      <c r="I295" s="4" t="s">
        <v>2184</v>
      </c>
      <c r="J295" s="4" t="s">
        <v>6571</v>
      </c>
      <c r="K295" s="4"/>
    </row>
    <row r="296" spans="1:13" x14ac:dyDescent="0.3">
      <c r="A296" s="4"/>
      <c r="B296" s="4"/>
      <c r="C296" s="4"/>
      <c r="D296" s="4"/>
      <c r="E296" s="4" t="s">
        <v>6722</v>
      </c>
      <c r="F296" s="4" t="s">
        <v>1518</v>
      </c>
      <c r="G296" s="4"/>
      <c r="H296" s="4" t="s">
        <v>6723</v>
      </c>
      <c r="I296" s="4" t="s">
        <v>2184</v>
      </c>
      <c r="J296" s="4" t="s">
        <v>6571</v>
      </c>
      <c r="K296" s="4"/>
    </row>
    <row r="297" spans="1:13" x14ac:dyDescent="0.3">
      <c r="A297" s="4"/>
      <c r="B297" s="4"/>
      <c r="C297" s="4"/>
      <c r="D297" s="4"/>
      <c r="E297" s="4" t="s">
        <v>6724</v>
      </c>
      <c r="F297" s="4" t="s">
        <v>1518</v>
      </c>
      <c r="G297" s="4"/>
      <c r="H297" s="4" t="s">
        <v>6725</v>
      </c>
      <c r="I297" s="4" t="s">
        <v>2184</v>
      </c>
      <c r="J297" s="4" t="s">
        <v>6571</v>
      </c>
      <c r="K297" s="4"/>
    </row>
    <row r="298" spans="1:13" x14ac:dyDescent="0.3">
      <c r="A298" s="4"/>
      <c r="B298" s="4"/>
      <c r="C298" s="4"/>
      <c r="D298" s="4"/>
      <c r="E298" s="4" t="s">
        <v>6726</v>
      </c>
      <c r="F298" s="4" t="s">
        <v>1518</v>
      </c>
      <c r="G298" s="4"/>
      <c r="H298" s="4" t="s">
        <v>6727</v>
      </c>
      <c r="I298" s="4" t="s">
        <v>2184</v>
      </c>
      <c r="J298" s="4" t="s">
        <v>6571</v>
      </c>
      <c r="K298" s="4"/>
    </row>
    <row r="299" spans="1:13" x14ac:dyDescent="0.3">
      <c r="A299" s="4"/>
      <c r="B299" s="4"/>
      <c r="C299" s="4"/>
      <c r="D299" s="4"/>
      <c r="E299" s="4" t="s">
        <v>6728</v>
      </c>
      <c r="F299" s="4" t="s">
        <v>1518</v>
      </c>
      <c r="G299" s="4"/>
      <c r="H299" s="4" t="s">
        <v>6729</v>
      </c>
      <c r="I299" s="4" t="s">
        <v>2184</v>
      </c>
      <c r="J299" s="4" t="s">
        <v>6571</v>
      </c>
      <c r="K299" s="4"/>
    </row>
    <row r="300" spans="1:13" x14ac:dyDescent="0.3">
      <c r="A300" s="4"/>
      <c r="B300" s="4"/>
      <c r="C300" s="4"/>
      <c r="D300" s="4"/>
      <c r="E300" s="4" t="s">
        <v>6730</v>
      </c>
      <c r="F300" s="4" t="s">
        <v>1518</v>
      </c>
      <c r="G300" s="4"/>
      <c r="H300" s="4" t="s">
        <v>6731</v>
      </c>
      <c r="I300" s="4" t="s">
        <v>2184</v>
      </c>
      <c r="J300" s="4" t="s">
        <v>6571</v>
      </c>
      <c r="K300" s="4"/>
    </row>
    <row r="301" spans="1:13" x14ac:dyDescent="0.3">
      <c r="A301" s="5" t="s">
        <v>1538</v>
      </c>
      <c r="B301" s="5" t="s">
        <v>1498</v>
      </c>
      <c r="C301" s="5"/>
      <c r="D301" s="5"/>
      <c r="E301" s="5" t="s">
        <v>1540</v>
      </c>
      <c r="F301" s="5" t="s">
        <v>1541</v>
      </c>
      <c r="G301" s="5" t="s">
        <v>1542</v>
      </c>
      <c r="H301" s="5" t="s">
        <v>1543</v>
      </c>
      <c r="I301" s="5" t="s">
        <v>448</v>
      </c>
      <c r="J301" s="5"/>
      <c r="K301" s="5" t="s">
        <v>2176</v>
      </c>
      <c r="L301" s="1" t="s">
        <v>1544</v>
      </c>
    </row>
    <row r="302" spans="1:13" x14ac:dyDescent="0.3">
      <c r="A302" s="5"/>
      <c r="B302" s="5"/>
      <c r="C302" s="5"/>
      <c r="D302" s="5"/>
      <c r="E302" s="5" t="s">
        <v>1544</v>
      </c>
      <c r="F302" s="5" t="s">
        <v>1541</v>
      </c>
      <c r="G302" s="5" t="s">
        <v>1542</v>
      </c>
      <c r="H302" s="5" t="s">
        <v>1545</v>
      </c>
      <c r="I302" s="5" t="s">
        <v>448</v>
      </c>
      <c r="J302" s="5"/>
      <c r="K302" s="5" t="s">
        <v>2136</v>
      </c>
      <c r="M302" s="1" t="s">
        <v>362</v>
      </c>
    </row>
    <row r="303" spans="1:13" x14ac:dyDescent="0.3">
      <c r="A303" s="5" t="s">
        <v>1546</v>
      </c>
      <c r="B303" s="5" t="s">
        <v>1498</v>
      </c>
      <c r="C303" s="5" t="s">
        <v>1539</v>
      </c>
      <c r="D303" s="5" t="s">
        <v>1539</v>
      </c>
      <c r="E303" s="5" t="s">
        <v>1547</v>
      </c>
      <c r="F303" s="5" t="s">
        <v>1541</v>
      </c>
      <c r="G303" s="5" t="s">
        <v>1548</v>
      </c>
      <c r="H303" s="5" t="s">
        <v>1549</v>
      </c>
      <c r="I303" s="5" t="s">
        <v>448</v>
      </c>
      <c r="J303" s="5"/>
      <c r="K303" s="5" t="s">
        <v>2136</v>
      </c>
      <c r="M303" s="1" t="s">
        <v>362</v>
      </c>
    </row>
    <row r="304" spans="1:13" x14ac:dyDescent="0.3">
      <c r="A304" s="5" t="s">
        <v>1550</v>
      </c>
      <c r="B304" s="5" t="s">
        <v>1498</v>
      </c>
      <c r="C304" s="5" t="s">
        <v>1551</v>
      </c>
      <c r="D304" s="5" t="s">
        <v>1539</v>
      </c>
      <c r="E304" s="5" t="s">
        <v>1552</v>
      </c>
      <c r="F304" s="5" t="s">
        <v>1541</v>
      </c>
      <c r="G304" s="5" t="s">
        <v>1553</v>
      </c>
      <c r="H304" s="5" t="s">
        <v>1554</v>
      </c>
      <c r="I304" s="5" t="s">
        <v>448</v>
      </c>
      <c r="J304" s="5"/>
      <c r="K304" s="5" t="s">
        <v>2136</v>
      </c>
    </row>
    <row r="305" spans="1:13" x14ac:dyDescent="0.3">
      <c r="A305" s="5" t="s">
        <v>1555</v>
      </c>
      <c r="B305" s="5" t="s">
        <v>1498</v>
      </c>
      <c r="C305" s="5" t="s">
        <v>1556</v>
      </c>
      <c r="D305" s="5" t="s">
        <v>1539</v>
      </c>
      <c r="E305" s="5" t="s">
        <v>1557</v>
      </c>
      <c r="F305" s="5" t="s">
        <v>1541</v>
      </c>
      <c r="G305" s="5" t="s">
        <v>1202</v>
      </c>
      <c r="H305" s="5" t="s">
        <v>1558</v>
      </c>
      <c r="I305" s="5" t="s">
        <v>448</v>
      </c>
      <c r="J305" s="5"/>
      <c r="K305" s="5" t="s">
        <v>2136</v>
      </c>
    </row>
    <row r="306" spans="1:13" x14ac:dyDescent="0.3">
      <c r="A306" s="5" t="s">
        <v>6732</v>
      </c>
      <c r="B306" s="5" t="s">
        <v>6139</v>
      </c>
      <c r="C306" s="5" t="s">
        <v>1658</v>
      </c>
      <c r="D306" s="5" t="s">
        <v>421</v>
      </c>
      <c r="E306" s="5" t="s">
        <v>1660</v>
      </c>
      <c r="F306" s="5" t="s">
        <v>2150</v>
      </c>
      <c r="G306" s="5" t="s">
        <v>2435</v>
      </c>
      <c r="H306" s="5" t="s">
        <v>2436</v>
      </c>
      <c r="I306" s="5"/>
      <c r="J306" s="5"/>
      <c r="K306" s="5"/>
    </row>
    <row r="307" spans="1:13" x14ac:dyDescent="0.3">
      <c r="A307" s="5" t="s">
        <v>1656</v>
      </c>
      <c r="B307" s="5" t="s">
        <v>1498</v>
      </c>
      <c r="C307" s="5" t="s">
        <v>1657</v>
      </c>
      <c r="D307" s="5" t="s">
        <v>1658</v>
      </c>
      <c r="E307" s="5" t="s">
        <v>1659</v>
      </c>
      <c r="F307" s="5" t="s">
        <v>1660</v>
      </c>
      <c r="G307" s="5" t="s">
        <v>1661</v>
      </c>
      <c r="H307" s="5" t="s">
        <v>1662</v>
      </c>
      <c r="I307" s="5" t="s">
        <v>448</v>
      </c>
      <c r="J307" s="5"/>
      <c r="K307" s="5" t="s">
        <v>2136</v>
      </c>
      <c r="M307" s="5" t="s">
        <v>1675</v>
      </c>
    </row>
    <row r="308" spans="1:13" x14ac:dyDescent="0.3">
      <c r="A308" s="5" t="s">
        <v>1663</v>
      </c>
      <c r="B308" s="5" t="s">
        <v>1498</v>
      </c>
      <c r="C308" s="5" t="s">
        <v>1664</v>
      </c>
      <c r="D308" s="5" t="s">
        <v>1658</v>
      </c>
      <c r="E308" s="5" t="s">
        <v>1665</v>
      </c>
      <c r="F308" s="5" t="s">
        <v>1660</v>
      </c>
      <c r="G308" s="5" t="s">
        <v>1666</v>
      </c>
      <c r="H308" s="5" t="s">
        <v>1667</v>
      </c>
      <c r="I308" s="5" t="s">
        <v>448</v>
      </c>
      <c r="J308" s="5"/>
      <c r="K308" s="5" t="s">
        <v>2136</v>
      </c>
      <c r="M308" s="5" t="s">
        <v>1675</v>
      </c>
    </row>
    <row r="309" spans="1:13" x14ac:dyDescent="0.3">
      <c r="A309" s="5" t="s">
        <v>1668</v>
      </c>
      <c r="B309" s="5" t="s">
        <v>1498</v>
      </c>
      <c r="C309" s="5" t="s">
        <v>1669</v>
      </c>
      <c r="D309" s="5" t="s">
        <v>1658</v>
      </c>
      <c r="E309" s="5" t="s">
        <v>1670</v>
      </c>
      <c r="F309" s="5" t="s">
        <v>1660</v>
      </c>
      <c r="G309" s="5" t="s">
        <v>1671</v>
      </c>
      <c r="H309" s="5" t="s">
        <v>1672</v>
      </c>
      <c r="I309" s="5" t="s">
        <v>448</v>
      </c>
      <c r="J309" s="5"/>
      <c r="K309" s="5" t="s">
        <v>2136</v>
      </c>
      <c r="M309" s="5" t="s">
        <v>1675</v>
      </c>
    </row>
    <row r="310" spans="1:13" x14ac:dyDescent="0.3">
      <c r="A310" s="5" t="s">
        <v>1673</v>
      </c>
      <c r="B310" s="5" t="s">
        <v>1498</v>
      </c>
      <c r="C310" s="5" t="s">
        <v>1674</v>
      </c>
      <c r="D310" s="5" t="s">
        <v>1658</v>
      </c>
      <c r="E310" s="5" t="s">
        <v>1675</v>
      </c>
      <c r="F310" s="5" t="s">
        <v>1660</v>
      </c>
      <c r="G310" s="5" t="s">
        <v>1676</v>
      </c>
      <c r="H310" s="5" t="s">
        <v>1677</v>
      </c>
      <c r="I310" s="5" t="s">
        <v>448</v>
      </c>
      <c r="J310" s="5"/>
      <c r="K310" s="5" t="s">
        <v>2176</v>
      </c>
      <c r="L310" s="1" t="s">
        <v>2177</v>
      </c>
    </row>
    <row r="311" spans="1:13" x14ac:dyDescent="0.3">
      <c r="A311" s="5" t="s">
        <v>6733</v>
      </c>
      <c r="B311" s="5" t="s">
        <v>6139</v>
      </c>
      <c r="C311" s="5" t="s">
        <v>2437</v>
      </c>
      <c r="D311" s="5" t="s">
        <v>421</v>
      </c>
      <c r="E311" s="5" t="s">
        <v>2438</v>
      </c>
      <c r="F311" s="5" t="s">
        <v>2150</v>
      </c>
      <c r="G311" s="5" t="s">
        <v>2439</v>
      </c>
      <c r="H311" s="5" t="s">
        <v>2440</v>
      </c>
      <c r="I311" s="5"/>
      <c r="J311" s="5"/>
      <c r="K311" s="5"/>
    </row>
    <row r="312" spans="1:13" x14ac:dyDescent="0.3">
      <c r="A312" s="5" t="s">
        <v>6734</v>
      </c>
      <c r="B312" s="5" t="s">
        <v>1498</v>
      </c>
      <c r="C312" s="5" t="s">
        <v>6735</v>
      </c>
      <c r="D312" s="5" t="s">
        <v>2437</v>
      </c>
      <c r="E312" s="5" t="s">
        <v>6736</v>
      </c>
      <c r="F312" s="5" t="s">
        <v>2438</v>
      </c>
      <c r="G312" s="5" t="s">
        <v>6737</v>
      </c>
      <c r="H312" s="5" t="s">
        <v>6738</v>
      </c>
      <c r="I312" s="5" t="s">
        <v>2184</v>
      </c>
      <c r="J312" s="5" t="s">
        <v>2430</v>
      </c>
      <c r="K312" s="5"/>
    </row>
    <row r="313" spans="1:13" x14ac:dyDescent="0.3">
      <c r="A313" s="5" t="s">
        <v>6739</v>
      </c>
      <c r="B313" s="5" t="s">
        <v>1498</v>
      </c>
      <c r="C313" s="5" t="s">
        <v>6740</v>
      </c>
      <c r="D313" s="5" t="s">
        <v>2437</v>
      </c>
      <c r="E313" s="5" t="s">
        <v>6741</v>
      </c>
      <c r="F313" s="5" t="s">
        <v>2438</v>
      </c>
      <c r="G313" s="5" t="s">
        <v>6742</v>
      </c>
      <c r="H313" s="5" t="s">
        <v>6743</v>
      </c>
      <c r="I313" s="5" t="s">
        <v>2184</v>
      </c>
      <c r="J313" s="5" t="s">
        <v>2430</v>
      </c>
      <c r="K313" s="5"/>
    </row>
    <row r="314" spans="1:13" x14ac:dyDescent="0.3">
      <c r="A314" s="5" t="s">
        <v>6744</v>
      </c>
      <c r="B314" s="5" t="s">
        <v>6139</v>
      </c>
      <c r="C314" s="5" t="s">
        <v>420</v>
      </c>
      <c r="D314" s="5" t="s">
        <v>421</v>
      </c>
      <c r="E314" s="5" t="s">
        <v>422</v>
      </c>
      <c r="F314" s="5" t="s">
        <v>2150</v>
      </c>
      <c r="G314" s="5" t="s">
        <v>423</v>
      </c>
      <c r="H314" s="5" t="s">
        <v>423</v>
      </c>
      <c r="I314" s="5"/>
      <c r="J314" s="5"/>
      <c r="K314" s="5"/>
    </row>
    <row r="315" spans="1:13" x14ac:dyDescent="0.3">
      <c r="A315" s="6" t="s">
        <v>6745</v>
      </c>
      <c r="B315" s="6" t="s">
        <v>6139</v>
      </c>
      <c r="C315" s="6" t="s">
        <v>1719</v>
      </c>
      <c r="D315" s="6" t="s">
        <v>3940</v>
      </c>
      <c r="E315" s="6" t="s">
        <v>1721</v>
      </c>
      <c r="F315" s="6" t="s">
        <v>6746</v>
      </c>
      <c r="G315" s="6" t="s">
        <v>3941</v>
      </c>
      <c r="H315" s="6" t="s">
        <v>3942</v>
      </c>
      <c r="I315" s="6"/>
      <c r="J315" s="6"/>
      <c r="K315" s="6"/>
      <c r="L315"/>
    </row>
    <row r="316" spans="1:13" x14ac:dyDescent="0.3">
      <c r="A316" s="6" t="s">
        <v>1717</v>
      </c>
      <c r="B316" s="6" t="s">
        <v>1498</v>
      </c>
      <c r="C316" s="6" t="s">
        <v>1718</v>
      </c>
      <c r="D316" s="6" t="s">
        <v>1719</v>
      </c>
      <c r="E316" s="6" t="s">
        <v>1720</v>
      </c>
      <c r="F316" s="6" t="s">
        <v>1721</v>
      </c>
      <c r="G316" s="6" t="s">
        <v>1722</v>
      </c>
      <c r="H316" s="6" t="s">
        <v>1723</v>
      </c>
      <c r="I316" s="6" t="s">
        <v>448</v>
      </c>
      <c r="J316" s="6"/>
      <c r="K316" s="6" t="s">
        <v>2176</v>
      </c>
      <c r="L316">
        <v>5205</v>
      </c>
    </row>
    <row r="317" spans="1:13" x14ac:dyDescent="0.3">
      <c r="A317" s="6" t="s">
        <v>6747</v>
      </c>
      <c r="B317" s="6" t="s">
        <v>1498</v>
      </c>
      <c r="C317" s="6" t="s">
        <v>6748</v>
      </c>
      <c r="D317" s="6" t="s">
        <v>1719</v>
      </c>
      <c r="E317" s="6" t="s">
        <v>6749</v>
      </c>
      <c r="F317" s="6" t="s">
        <v>1721</v>
      </c>
      <c r="G317" s="6" t="s">
        <v>6750</v>
      </c>
      <c r="H317" s="6" t="s">
        <v>6751</v>
      </c>
      <c r="I317" s="6" t="s">
        <v>2184</v>
      </c>
      <c r="J317" s="6"/>
      <c r="K317" s="6"/>
      <c r="L317"/>
    </row>
    <row r="318" spans="1:13" x14ac:dyDescent="0.3">
      <c r="A318" s="6" t="s">
        <v>6752</v>
      </c>
      <c r="B318" s="6" t="s">
        <v>1498</v>
      </c>
      <c r="C318" s="6" t="s">
        <v>6753</v>
      </c>
      <c r="D318" s="6" t="s">
        <v>1719</v>
      </c>
      <c r="E318" s="6" t="s">
        <v>6754</v>
      </c>
      <c r="F318" s="6" t="s">
        <v>1721</v>
      </c>
      <c r="G318" s="6" t="s">
        <v>6755</v>
      </c>
      <c r="H318" s="6" t="s">
        <v>6756</v>
      </c>
      <c r="I318" s="6" t="s">
        <v>2184</v>
      </c>
      <c r="J318" s="6"/>
      <c r="K318" s="6"/>
      <c r="L318"/>
    </row>
    <row r="319" spans="1:13" x14ac:dyDescent="0.3">
      <c r="A319" s="6" t="s">
        <v>6757</v>
      </c>
      <c r="B319" s="6" t="s">
        <v>6139</v>
      </c>
      <c r="C319" s="6" t="s">
        <v>1726</v>
      </c>
      <c r="D319" s="6" t="s">
        <v>3940</v>
      </c>
      <c r="E319" s="6" t="s">
        <v>1728</v>
      </c>
      <c r="F319" s="6" t="s">
        <v>6746</v>
      </c>
      <c r="G319" s="6" t="s">
        <v>3943</v>
      </c>
      <c r="H319" s="6" t="s">
        <v>3944</v>
      </c>
      <c r="I319" s="6"/>
      <c r="J319" s="6"/>
      <c r="K319" s="6"/>
      <c r="L319"/>
    </row>
    <row r="320" spans="1:13" x14ac:dyDescent="0.3">
      <c r="A320" s="6" t="s">
        <v>1724</v>
      </c>
      <c r="B320" s="6" t="s">
        <v>1498</v>
      </c>
      <c r="C320" s="6" t="s">
        <v>1725</v>
      </c>
      <c r="D320" s="6" t="s">
        <v>1726</v>
      </c>
      <c r="E320" s="6" t="s">
        <v>1727</v>
      </c>
      <c r="F320" s="6" t="s">
        <v>1728</v>
      </c>
      <c r="G320" s="6" t="s">
        <v>1729</v>
      </c>
      <c r="H320" s="6" t="s">
        <v>1730</v>
      </c>
      <c r="I320" s="6" t="s">
        <v>448</v>
      </c>
      <c r="J320" s="6"/>
      <c r="K320" s="6" t="s">
        <v>2176</v>
      </c>
      <c r="L320">
        <v>5106</v>
      </c>
    </row>
    <row r="321" spans="1:12" x14ac:dyDescent="0.3">
      <c r="A321" s="6" t="s">
        <v>1731</v>
      </c>
      <c r="B321" s="6" t="s">
        <v>1498</v>
      </c>
      <c r="C321" s="6" t="s">
        <v>1732</v>
      </c>
      <c r="D321" s="6" t="s">
        <v>1726</v>
      </c>
      <c r="E321" s="6" t="s">
        <v>1733</v>
      </c>
      <c r="F321" s="6" t="s">
        <v>1728</v>
      </c>
      <c r="G321" s="6" t="s">
        <v>1722</v>
      </c>
      <c r="H321" s="6" t="s">
        <v>1734</v>
      </c>
      <c r="I321" s="6" t="s">
        <v>448</v>
      </c>
      <c r="J321" s="6"/>
      <c r="K321" s="6" t="s">
        <v>2176</v>
      </c>
      <c r="L321">
        <v>5205</v>
      </c>
    </row>
    <row r="322" spans="1:12" x14ac:dyDescent="0.3">
      <c r="A322" s="6" t="s">
        <v>6758</v>
      </c>
      <c r="B322" s="6" t="s">
        <v>1498</v>
      </c>
      <c r="C322" s="6" t="s">
        <v>6759</v>
      </c>
      <c r="D322" s="6" t="s">
        <v>1726</v>
      </c>
      <c r="E322" s="6" t="s">
        <v>6760</v>
      </c>
      <c r="F322" s="6" t="s">
        <v>1728</v>
      </c>
      <c r="G322" s="6" t="s">
        <v>6750</v>
      </c>
      <c r="H322" s="6" t="s">
        <v>6761</v>
      </c>
      <c r="I322" s="6" t="s">
        <v>2184</v>
      </c>
      <c r="J322" s="6"/>
      <c r="K322" s="6"/>
      <c r="L322"/>
    </row>
    <row r="323" spans="1:12" x14ac:dyDescent="0.3">
      <c r="A323" s="6" t="s">
        <v>6762</v>
      </c>
      <c r="B323" s="6" t="s">
        <v>1498</v>
      </c>
      <c r="C323" s="6" t="s">
        <v>6763</v>
      </c>
      <c r="D323" s="6" t="s">
        <v>1726</v>
      </c>
      <c r="E323" s="6" t="s">
        <v>6764</v>
      </c>
      <c r="F323" s="6" t="s">
        <v>1728</v>
      </c>
      <c r="G323" s="6" t="s">
        <v>6755</v>
      </c>
      <c r="H323" s="6" t="s">
        <v>6765</v>
      </c>
      <c r="I323" s="6" t="s">
        <v>2184</v>
      </c>
      <c r="J323" s="6"/>
      <c r="K323" s="6"/>
      <c r="L323"/>
    </row>
    <row r="324" spans="1:12" x14ac:dyDescent="0.3">
      <c r="A324" s="6" t="s">
        <v>6766</v>
      </c>
      <c r="B324" s="6" t="s">
        <v>6139</v>
      </c>
      <c r="C324" s="6" t="s">
        <v>1737</v>
      </c>
      <c r="D324" s="6" t="s">
        <v>3940</v>
      </c>
      <c r="E324" s="6" t="s">
        <v>1739</v>
      </c>
      <c r="F324" s="6" t="s">
        <v>6746</v>
      </c>
      <c r="G324" s="6" t="s">
        <v>3945</v>
      </c>
      <c r="H324" s="6" t="s">
        <v>3946</v>
      </c>
      <c r="I324" s="6" t="s">
        <v>2184</v>
      </c>
      <c r="J324" s="6"/>
      <c r="K324" s="6"/>
      <c r="L324"/>
    </row>
    <row r="325" spans="1:12" x14ac:dyDescent="0.3">
      <c r="A325" s="6" t="s">
        <v>6767</v>
      </c>
      <c r="B325" s="6" t="s">
        <v>1498</v>
      </c>
      <c r="C325" s="6" t="s">
        <v>6768</v>
      </c>
      <c r="D325" s="6" t="s">
        <v>1737</v>
      </c>
      <c r="E325" s="6"/>
      <c r="F325" s="6" t="s">
        <v>1739</v>
      </c>
      <c r="G325" s="6" t="s">
        <v>6769</v>
      </c>
      <c r="H325" s="6"/>
      <c r="I325" s="6"/>
      <c r="J325" s="6"/>
      <c r="K325" s="6"/>
      <c r="L325"/>
    </row>
    <row r="326" spans="1:12" x14ac:dyDescent="0.3">
      <c r="A326" s="6" t="s">
        <v>6770</v>
      </c>
      <c r="B326" s="6" t="s">
        <v>1498</v>
      </c>
      <c r="C326" s="6" t="s">
        <v>6771</v>
      </c>
      <c r="D326" s="6" t="s">
        <v>1737</v>
      </c>
      <c r="E326" s="6" t="s">
        <v>6772</v>
      </c>
      <c r="F326" s="6" t="s">
        <v>1739</v>
      </c>
      <c r="G326" s="6"/>
      <c r="H326" s="6" t="s">
        <v>6773</v>
      </c>
      <c r="I326" s="6" t="s">
        <v>2184</v>
      </c>
      <c r="J326" s="6"/>
      <c r="K326" s="6"/>
      <c r="L326"/>
    </row>
    <row r="327" spans="1:12" x14ac:dyDescent="0.3">
      <c r="A327" s="6" t="s">
        <v>6774</v>
      </c>
      <c r="B327" s="6" t="s">
        <v>1498</v>
      </c>
      <c r="C327" s="6" t="s">
        <v>6775</v>
      </c>
      <c r="D327" s="6" t="s">
        <v>1737</v>
      </c>
      <c r="E327" s="6" t="s">
        <v>6776</v>
      </c>
      <c r="F327" s="6" t="s">
        <v>1739</v>
      </c>
      <c r="G327" s="6" t="s">
        <v>6777</v>
      </c>
      <c r="H327" s="6" t="s">
        <v>6778</v>
      </c>
      <c r="I327" s="6" t="s">
        <v>2184</v>
      </c>
      <c r="J327" s="6"/>
      <c r="K327" s="6"/>
      <c r="L327"/>
    </row>
    <row r="328" spans="1:12" x14ac:dyDescent="0.3">
      <c r="A328" s="6" t="s">
        <v>6779</v>
      </c>
      <c r="B328" s="6" t="s">
        <v>1498</v>
      </c>
      <c r="C328" s="6" t="s">
        <v>6780</v>
      </c>
      <c r="D328" s="6" t="s">
        <v>1737</v>
      </c>
      <c r="E328" s="6" t="s">
        <v>6781</v>
      </c>
      <c r="F328" s="6" t="s">
        <v>1739</v>
      </c>
      <c r="G328" s="6" t="s">
        <v>6782</v>
      </c>
      <c r="H328" s="6" t="s">
        <v>6783</v>
      </c>
      <c r="I328" s="6" t="s">
        <v>2184</v>
      </c>
      <c r="J328" s="6"/>
      <c r="K328" s="6"/>
      <c r="L328"/>
    </row>
    <row r="329" spans="1:12" x14ac:dyDescent="0.3">
      <c r="A329" s="6" t="s">
        <v>6784</v>
      </c>
      <c r="B329" s="6" t="s">
        <v>1498</v>
      </c>
      <c r="C329" s="6" t="s">
        <v>6785</v>
      </c>
      <c r="D329" s="6" t="s">
        <v>1737</v>
      </c>
      <c r="E329" s="6"/>
      <c r="F329" s="6" t="s">
        <v>1739</v>
      </c>
      <c r="G329" s="6" t="s">
        <v>6786</v>
      </c>
      <c r="H329" s="6"/>
      <c r="I329" s="6"/>
      <c r="J329" s="6"/>
      <c r="K329" s="6"/>
      <c r="L329"/>
    </row>
    <row r="330" spans="1:12" x14ac:dyDescent="0.3">
      <c r="A330" s="6" t="s">
        <v>1735</v>
      </c>
      <c r="B330" s="6" t="s">
        <v>1498</v>
      </c>
      <c r="C330" s="6" t="s">
        <v>1736</v>
      </c>
      <c r="D330" s="6" t="s">
        <v>1737</v>
      </c>
      <c r="E330" s="6" t="s">
        <v>1738</v>
      </c>
      <c r="F330" s="6" t="s">
        <v>1739</v>
      </c>
      <c r="G330" s="6" t="s">
        <v>1740</v>
      </c>
      <c r="H330" s="6" t="s">
        <v>1741</v>
      </c>
      <c r="I330" s="6" t="s">
        <v>448</v>
      </c>
      <c r="J330" s="6"/>
      <c r="K330" s="6" t="s">
        <v>2176</v>
      </c>
      <c r="L330">
        <v>5205</v>
      </c>
    </row>
    <row r="331" spans="1:12" x14ac:dyDescent="0.3">
      <c r="A331" s="6" t="s">
        <v>6787</v>
      </c>
      <c r="B331" s="6" t="s">
        <v>1498</v>
      </c>
      <c r="C331" s="6" t="s">
        <v>6788</v>
      </c>
      <c r="D331" s="6" t="s">
        <v>1737</v>
      </c>
      <c r="E331" s="6" t="s">
        <v>6789</v>
      </c>
      <c r="F331" s="6" t="s">
        <v>1739</v>
      </c>
      <c r="G331" s="6" t="s">
        <v>6777</v>
      </c>
      <c r="H331" s="6" t="s">
        <v>6790</v>
      </c>
      <c r="I331" s="6" t="s">
        <v>2184</v>
      </c>
      <c r="J331" s="6"/>
      <c r="K331" s="6"/>
      <c r="L331"/>
    </row>
    <row r="332" spans="1:12" x14ac:dyDescent="0.3">
      <c r="A332" s="6" t="s">
        <v>6791</v>
      </c>
      <c r="B332" s="6" t="s">
        <v>1498</v>
      </c>
      <c r="C332" s="6" t="s">
        <v>6792</v>
      </c>
      <c r="D332" s="6" t="s">
        <v>1737</v>
      </c>
      <c r="E332" s="6" t="s">
        <v>6793</v>
      </c>
      <c r="F332" s="6" t="s">
        <v>1739</v>
      </c>
      <c r="G332" s="6" t="s">
        <v>6782</v>
      </c>
      <c r="H332" s="6" t="s">
        <v>6794</v>
      </c>
      <c r="I332" s="6" t="s">
        <v>2184</v>
      </c>
      <c r="J332" s="6"/>
      <c r="K332" s="6"/>
      <c r="L332"/>
    </row>
    <row r="333" spans="1:12" x14ac:dyDescent="0.3">
      <c r="A333" s="6" t="s">
        <v>6795</v>
      </c>
      <c r="B333" s="6" t="s">
        <v>1498</v>
      </c>
      <c r="C333" s="6" t="s">
        <v>6796</v>
      </c>
      <c r="D333" s="6" t="s">
        <v>1737</v>
      </c>
      <c r="E333" s="6"/>
      <c r="F333" s="6" t="s">
        <v>1739</v>
      </c>
      <c r="G333" s="6" t="s">
        <v>6797</v>
      </c>
      <c r="H333" s="6"/>
      <c r="I333" s="6"/>
      <c r="J333" s="6"/>
      <c r="K333" s="6"/>
      <c r="L333"/>
    </row>
    <row r="334" spans="1:12" x14ac:dyDescent="0.3">
      <c r="A334" s="6" t="s">
        <v>1742</v>
      </c>
      <c r="B334" s="6" t="s">
        <v>1498</v>
      </c>
      <c r="C334" s="6" t="s">
        <v>1743</v>
      </c>
      <c r="D334" s="6" t="s">
        <v>1737</v>
      </c>
      <c r="E334" s="6" t="s">
        <v>1744</v>
      </c>
      <c r="F334" s="6" t="s">
        <v>1739</v>
      </c>
      <c r="G334" s="6" t="s">
        <v>1745</v>
      </c>
      <c r="H334" s="6" t="s">
        <v>1746</v>
      </c>
      <c r="I334" s="6" t="s">
        <v>448</v>
      </c>
      <c r="J334" s="6"/>
      <c r="K334" s="6" t="s">
        <v>2176</v>
      </c>
      <c r="L334">
        <v>5106</v>
      </c>
    </row>
    <row r="335" spans="1:12" x14ac:dyDescent="0.3">
      <c r="A335" s="6" t="s">
        <v>1747</v>
      </c>
      <c r="B335" s="6" t="s">
        <v>1498</v>
      </c>
      <c r="C335" s="6" t="s">
        <v>1748</v>
      </c>
      <c r="D335" s="6" t="s">
        <v>1737</v>
      </c>
      <c r="E335" s="6" t="s">
        <v>1749</v>
      </c>
      <c r="F335" s="6" t="s">
        <v>1739</v>
      </c>
      <c r="G335" s="6" t="s">
        <v>1740</v>
      </c>
      <c r="H335" s="6" t="s">
        <v>1750</v>
      </c>
      <c r="I335" s="6" t="s">
        <v>448</v>
      </c>
      <c r="J335" s="6"/>
      <c r="K335" s="6" t="s">
        <v>2176</v>
      </c>
      <c r="L335">
        <v>5205</v>
      </c>
    </row>
    <row r="336" spans="1:12" x14ac:dyDescent="0.3">
      <c r="A336" s="6" t="s">
        <v>6798</v>
      </c>
      <c r="B336" s="6" t="s">
        <v>1498</v>
      </c>
      <c r="C336" s="6" t="s">
        <v>6799</v>
      </c>
      <c r="D336" s="6" t="s">
        <v>1737</v>
      </c>
      <c r="E336" s="6" t="s">
        <v>6800</v>
      </c>
      <c r="F336" s="6" t="s">
        <v>1739</v>
      </c>
      <c r="G336" s="6" t="s">
        <v>6777</v>
      </c>
      <c r="H336" s="6" t="s">
        <v>6801</v>
      </c>
      <c r="I336" s="6" t="s">
        <v>2184</v>
      </c>
      <c r="J336" s="6"/>
      <c r="K336" s="6"/>
      <c r="L336"/>
    </row>
    <row r="337" spans="1:12" x14ac:dyDescent="0.3">
      <c r="A337" s="6" t="s">
        <v>6802</v>
      </c>
      <c r="B337" s="6" t="s">
        <v>1498</v>
      </c>
      <c r="C337" s="6" t="s">
        <v>6803</v>
      </c>
      <c r="D337" s="6" t="s">
        <v>1737</v>
      </c>
      <c r="E337" s="6" t="s">
        <v>6804</v>
      </c>
      <c r="F337" s="6" t="s">
        <v>1739</v>
      </c>
      <c r="G337" s="6" t="s">
        <v>6782</v>
      </c>
      <c r="H337" s="6" t="s">
        <v>6805</v>
      </c>
      <c r="I337" s="6" t="s">
        <v>2184</v>
      </c>
      <c r="J337" s="6"/>
      <c r="K337" s="6"/>
      <c r="L337"/>
    </row>
    <row r="338" spans="1:12" x14ac:dyDescent="0.3">
      <c r="A338" s="6" t="s">
        <v>6806</v>
      </c>
      <c r="B338" s="6" t="s">
        <v>1498</v>
      </c>
      <c r="C338" s="6" t="s">
        <v>6807</v>
      </c>
      <c r="D338" s="6" t="s">
        <v>1737</v>
      </c>
      <c r="E338" s="6"/>
      <c r="F338" s="6" t="s">
        <v>1739</v>
      </c>
      <c r="G338" s="6" t="s">
        <v>6808</v>
      </c>
      <c r="H338" s="6"/>
      <c r="I338" s="6"/>
      <c r="J338" s="6"/>
      <c r="K338" s="6"/>
      <c r="L338"/>
    </row>
    <row r="339" spans="1:12" x14ac:dyDescent="0.3">
      <c r="A339" s="6" t="s">
        <v>1751</v>
      </c>
      <c r="B339" s="6" t="s">
        <v>1498</v>
      </c>
      <c r="C339" s="6" t="s">
        <v>1752</v>
      </c>
      <c r="D339" s="6" t="s">
        <v>1737</v>
      </c>
      <c r="E339" s="6" t="s">
        <v>1753</v>
      </c>
      <c r="F339" s="6" t="s">
        <v>1739</v>
      </c>
      <c r="G339" s="6" t="s">
        <v>1745</v>
      </c>
      <c r="H339" s="6" t="s">
        <v>1754</v>
      </c>
      <c r="I339" s="6" t="s">
        <v>448</v>
      </c>
      <c r="J339" s="6"/>
      <c r="K339" s="6" t="s">
        <v>2176</v>
      </c>
      <c r="L339">
        <v>5106</v>
      </c>
    </row>
    <row r="340" spans="1:12" x14ac:dyDescent="0.3">
      <c r="A340" s="6" t="s">
        <v>1755</v>
      </c>
      <c r="B340" s="6" t="s">
        <v>1498</v>
      </c>
      <c r="C340" s="6" t="s">
        <v>1756</v>
      </c>
      <c r="D340" s="6" t="s">
        <v>1737</v>
      </c>
      <c r="E340" s="6" t="s">
        <v>1757</v>
      </c>
      <c r="F340" s="6" t="s">
        <v>1739</v>
      </c>
      <c r="G340" s="6" t="s">
        <v>1740</v>
      </c>
      <c r="H340" s="6" t="s">
        <v>1758</v>
      </c>
      <c r="I340" s="6" t="s">
        <v>448</v>
      </c>
      <c r="J340" s="6"/>
      <c r="K340" s="6" t="s">
        <v>2176</v>
      </c>
      <c r="L340">
        <v>5205</v>
      </c>
    </row>
    <row r="341" spans="1:12" x14ac:dyDescent="0.3">
      <c r="A341" s="6" t="s">
        <v>6809</v>
      </c>
      <c r="B341" s="6" t="s">
        <v>1498</v>
      </c>
      <c r="C341" s="6" t="s">
        <v>6810</v>
      </c>
      <c r="D341" s="6" t="s">
        <v>1737</v>
      </c>
      <c r="E341" s="6" t="s">
        <v>6811</v>
      </c>
      <c r="F341" s="6" t="s">
        <v>1739</v>
      </c>
      <c r="G341" s="6" t="s">
        <v>6777</v>
      </c>
      <c r="H341" s="6" t="s">
        <v>6812</v>
      </c>
      <c r="I341" s="6" t="s">
        <v>2184</v>
      </c>
      <c r="J341" s="6"/>
      <c r="K341" s="6"/>
      <c r="L341"/>
    </row>
    <row r="342" spans="1:12" x14ac:dyDescent="0.3">
      <c r="A342" s="6" t="s">
        <v>6813</v>
      </c>
      <c r="B342" s="6" t="s">
        <v>1498</v>
      </c>
      <c r="C342" s="6" t="s">
        <v>6814</v>
      </c>
      <c r="D342" s="6" t="s">
        <v>1737</v>
      </c>
      <c r="E342" s="6" t="s">
        <v>6815</v>
      </c>
      <c r="F342" s="6" t="s">
        <v>1739</v>
      </c>
      <c r="G342" s="6" t="s">
        <v>6782</v>
      </c>
      <c r="H342" s="6" t="s">
        <v>6816</v>
      </c>
      <c r="I342" s="6" t="s">
        <v>2184</v>
      </c>
      <c r="J342" s="6"/>
      <c r="K342" s="6"/>
      <c r="L342"/>
    </row>
    <row r="343" spans="1:12" x14ac:dyDescent="0.3">
      <c r="A343" s="6" t="s">
        <v>6817</v>
      </c>
      <c r="B343" s="6" t="s">
        <v>6139</v>
      </c>
      <c r="C343" s="6" t="s">
        <v>1761</v>
      </c>
      <c r="D343" s="6" t="s">
        <v>3940</v>
      </c>
      <c r="E343" s="6" t="s">
        <v>1763</v>
      </c>
      <c r="F343" s="6" t="s">
        <v>6746</v>
      </c>
      <c r="G343" s="6" t="s">
        <v>3947</v>
      </c>
      <c r="H343" s="6" t="s">
        <v>3948</v>
      </c>
      <c r="I343" s="6"/>
      <c r="J343" s="6"/>
      <c r="K343" s="6"/>
      <c r="L343"/>
    </row>
    <row r="344" spans="1:12" x14ac:dyDescent="0.3">
      <c r="A344" s="6" t="s">
        <v>6818</v>
      </c>
      <c r="B344" s="6" t="s">
        <v>1498</v>
      </c>
      <c r="C344" s="6" t="s">
        <v>6819</v>
      </c>
      <c r="D344" s="6" t="s">
        <v>1761</v>
      </c>
      <c r="E344" s="6"/>
      <c r="F344" s="6" t="s">
        <v>1763</v>
      </c>
      <c r="G344" s="6" t="s">
        <v>6769</v>
      </c>
      <c r="H344" s="6"/>
      <c r="I344" s="6"/>
      <c r="J344" s="6"/>
      <c r="K344" s="6"/>
      <c r="L344"/>
    </row>
    <row r="345" spans="1:12" x14ac:dyDescent="0.3">
      <c r="A345" s="6" t="s">
        <v>6820</v>
      </c>
      <c r="B345" s="6" t="s">
        <v>1498</v>
      </c>
      <c r="C345" s="6" t="s">
        <v>6821</v>
      </c>
      <c r="D345" s="6" t="s">
        <v>1761</v>
      </c>
      <c r="E345" s="6" t="s">
        <v>6822</v>
      </c>
      <c r="F345" s="6" t="s">
        <v>1763</v>
      </c>
      <c r="G345" s="6" t="s">
        <v>6777</v>
      </c>
      <c r="H345" s="6" t="s">
        <v>6823</v>
      </c>
      <c r="I345" s="6" t="s">
        <v>2184</v>
      </c>
      <c r="J345" s="6"/>
      <c r="K345" s="6"/>
      <c r="L345"/>
    </row>
    <row r="346" spans="1:12" x14ac:dyDescent="0.3">
      <c r="A346" s="6" t="s">
        <v>6824</v>
      </c>
      <c r="B346" s="6" t="s">
        <v>1498</v>
      </c>
      <c r="C346" s="6" t="s">
        <v>6825</v>
      </c>
      <c r="D346" s="6" t="s">
        <v>1761</v>
      </c>
      <c r="E346" s="6" t="s">
        <v>6826</v>
      </c>
      <c r="F346" s="6" t="s">
        <v>1763</v>
      </c>
      <c r="G346" s="6" t="s">
        <v>6782</v>
      </c>
      <c r="H346" s="6" t="s">
        <v>6827</v>
      </c>
      <c r="I346" s="6" t="s">
        <v>2184</v>
      </c>
      <c r="J346" s="6"/>
      <c r="K346" s="6"/>
      <c r="L346"/>
    </row>
    <row r="347" spans="1:12" x14ac:dyDescent="0.3">
      <c r="A347" s="6" t="s">
        <v>6828</v>
      </c>
      <c r="B347" s="6" t="s">
        <v>1498</v>
      </c>
      <c r="C347" s="6" t="s">
        <v>6829</v>
      </c>
      <c r="D347" s="6" t="s">
        <v>1761</v>
      </c>
      <c r="E347" s="6"/>
      <c r="F347" s="6" t="s">
        <v>1763</v>
      </c>
      <c r="G347" s="6" t="s">
        <v>6786</v>
      </c>
      <c r="H347" s="6"/>
      <c r="I347" s="6"/>
      <c r="J347" s="6"/>
      <c r="K347" s="6"/>
      <c r="L347"/>
    </row>
    <row r="348" spans="1:12" x14ac:dyDescent="0.3">
      <c r="A348" s="6" t="s">
        <v>1759</v>
      </c>
      <c r="B348" s="6" t="s">
        <v>1498</v>
      </c>
      <c r="C348" s="6" t="s">
        <v>1760</v>
      </c>
      <c r="D348" s="6" t="s">
        <v>1761</v>
      </c>
      <c r="E348" s="6" t="s">
        <v>1762</v>
      </c>
      <c r="F348" s="6" t="s">
        <v>1763</v>
      </c>
      <c r="G348" s="6" t="s">
        <v>1740</v>
      </c>
      <c r="H348" s="6" t="s">
        <v>1764</v>
      </c>
      <c r="I348" s="6" t="s">
        <v>448</v>
      </c>
      <c r="J348" s="6"/>
      <c r="K348" s="6" t="s">
        <v>2176</v>
      </c>
      <c r="L348">
        <v>5205</v>
      </c>
    </row>
    <row r="349" spans="1:12" x14ac:dyDescent="0.3">
      <c r="A349" s="6" t="s">
        <v>6830</v>
      </c>
      <c r="B349" s="6" t="s">
        <v>1498</v>
      </c>
      <c r="C349" s="6" t="s">
        <v>6831</v>
      </c>
      <c r="D349" s="6" t="s">
        <v>1761</v>
      </c>
      <c r="E349" s="6" t="s">
        <v>6832</v>
      </c>
      <c r="F349" s="6" t="s">
        <v>1763</v>
      </c>
      <c r="G349" s="6" t="s">
        <v>6777</v>
      </c>
      <c r="H349" s="6" t="s">
        <v>6833</v>
      </c>
      <c r="I349" s="6" t="s">
        <v>2184</v>
      </c>
      <c r="J349" s="6"/>
      <c r="K349" s="6"/>
      <c r="L349"/>
    </row>
    <row r="350" spans="1:12" x14ac:dyDescent="0.3">
      <c r="A350" s="6" t="s">
        <v>6834</v>
      </c>
      <c r="B350" s="6" t="s">
        <v>1498</v>
      </c>
      <c r="C350" s="6" t="s">
        <v>6835</v>
      </c>
      <c r="D350" s="6" t="s">
        <v>1761</v>
      </c>
      <c r="E350" s="6" t="s">
        <v>6836</v>
      </c>
      <c r="F350" s="6" t="s">
        <v>1763</v>
      </c>
      <c r="G350" s="6" t="s">
        <v>6782</v>
      </c>
      <c r="H350" s="6" t="s">
        <v>6837</v>
      </c>
      <c r="I350" s="6" t="s">
        <v>2184</v>
      </c>
      <c r="J350" s="6"/>
      <c r="K350" s="6"/>
      <c r="L350"/>
    </row>
    <row r="351" spans="1:12" x14ac:dyDescent="0.3">
      <c r="A351" s="6" t="s">
        <v>6838</v>
      </c>
      <c r="B351" s="6" t="s">
        <v>1498</v>
      </c>
      <c r="C351" s="6" t="s">
        <v>6839</v>
      </c>
      <c r="D351" s="6" t="s">
        <v>1761</v>
      </c>
      <c r="E351" s="6"/>
      <c r="F351" s="6" t="s">
        <v>1763</v>
      </c>
      <c r="G351" s="6" t="s">
        <v>6797</v>
      </c>
      <c r="H351" s="6"/>
      <c r="I351" s="6"/>
      <c r="J351" s="6"/>
      <c r="K351" s="6"/>
      <c r="L351"/>
    </row>
    <row r="352" spans="1:12" x14ac:dyDescent="0.3">
      <c r="A352" s="6" t="s">
        <v>1765</v>
      </c>
      <c r="B352" s="6" t="s">
        <v>1498</v>
      </c>
      <c r="C352" s="6" t="s">
        <v>1766</v>
      </c>
      <c r="D352" s="6" t="s">
        <v>1761</v>
      </c>
      <c r="E352" s="6" t="s">
        <v>1767</v>
      </c>
      <c r="F352" s="6" t="s">
        <v>1763</v>
      </c>
      <c r="G352" s="6" t="s">
        <v>1745</v>
      </c>
      <c r="H352" s="6" t="s">
        <v>1768</v>
      </c>
      <c r="I352" s="6" t="s">
        <v>448</v>
      </c>
      <c r="J352" s="6"/>
      <c r="K352" s="6" t="s">
        <v>2176</v>
      </c>
      <c r="L352">
        <v>5106</v>
      </c>
    </row>
    <row r="353" spans="1:12" x14ac:dyDescent="0.3">
      <c r="A353" s="6" t="s">
        <v>1769</v>
      </c>
      <c r="B353" s="6" t="s">
        <v>1498</v>
      </c>
      <c r="C353" s="6" t="s">
        <v>1770</v>
      </c>
      <c r="D353" s="6" t="s">
        <v>1761</v>
      </c>
      <c r="E353" s="6" t="s">
        <v>1771</v>
      </c>
      <c r="F353" s="6" t="s">
        <v>1763</v>
      </c>
      <c r="G353" s="6" t="s">
        <v>1740</v>
      </c>
      <c r="H353" s="6" t="s">
        <v>1772</v>
      </c>
      <c r="I353" s="6" t="s">
        <v>448</v>
      </c>
      <c r="J353" s="6"/>
      <c r="K353" s="6" t="s">
        <v>2176</v>
      </c>
      <c r="L353">
        <v>5205</v>
      </c>
    </row>
    <row r="354" spans="1:12" x14ac:dyDescent="0.3">
      <c r="A354" s="6" t="s">
        <v>6840</v>
      </c>
      <c r="B354" s="6" t="s">
        <v>1498</v>
      </c>
      <c r="C354" s="6" t="s">
        <v>6841</v>
      </c>
      <c r="D354" s="6" t="s">
        <v>1761</v>
      </c>
      <c r="E354" s="6" t="s">
        <v>6842</v>
      </c>
      <c r="F354" s="6" t="s">
        <v>1763</v>
      </c>
      <c r="G354" s="6" t="s">
        <v>6777</v>
      </c>
      <c r="H354" s="6" t="s">
        <v>6843</v>
      </c>
      <c r="I354" s="6" t="s">
        <v>2184</v>
      </c>
      <c r="J354" s="6"/>
      <c r="K354" s="6"/>
      <c r="L354"/>
    </row>
    <row r="355" spans="1:12" x14ac:dyDescent="0.3">
      <c r="A355" s="6" t="s">
        <v>6844</v>
      </c>
      <c r="B355" s="6" t="s">
        <v>1498</v>
      </c>
      <c r="C355" s="6" t="s">
        <v>6845</v>
      </c>
      <c r="D355" s="6" t="s">
        <v>1761</v>
      </c>
      <c r="E355" s="6" t="s">
        <v>6846</v>
      </c>
      <c r="F355" s="6" t="s">
        <v>1763</v>
      </c>
      <c r="G355" s="6" t="s">
        <v>6782</v>
      </c>
      <c r="H355" s="6" t="s">
        <v>6847</v>
      </c>
      <c r="I355" s="6" t="s">
        <v>2184</v>
      </c>
      <c r="J355" s="6"/>
      <c r="K355" s="6"/>
      <c r="L355"/>
    </row>
    <row r="356" spans="1:12" x14ac:dyDescent="0.3">
      <c r="A356" s="6" t="s">
        <v>6848</v>
      </c>
      <c r="B356" s="6" t="s">
        <v>1498</v>
      </c>
      <c r="C356" s="6" t="s">
        <v>6849</v>
      </c>
      <c r="D356" s="6" t="s">
        <v>1761</v>
      </c>
      <c r="E356" s="6"/>
      <c r="F356" s="6" t="s">
        <v>1763</v>
      </c>
      <c r="G356" s="6" t="s">
        <v>6850</v>
      </c>
      <c r="H356" s="6"/>
      <c r="I356" s="6"/>
      <c r="J356" s="6"/>
      <c r="K356" s="6"/>
      <c r="L356"/>
    </row>
    <row r="357" spans="1:12" x14ac:dyDescent="0.3">
      <c r="A357" s="6" t="s">
        <v>1773</v>
      </c>
      <c r="B357" s="6" t="s">
        <v>1498</v>
      </c>
      <c r="C357" s="6" t="s">
        <v>1774</v>
      </c>
      <c r="D357" s="6" t="s">
        <v>1761</v>
      </c>
      <c r="E357" s="6" t="s">
        <v>1775</v>
      </c>
      <c r="F357" s="6" t="s">
        <v>1763</v>
      </c>
      <c r="G357" s="6" t="s">
        <v>1745</v>
      </c>
      <c r="H357" s="6" t="s">
        <v>1776</v>
      </c>
      <c r="I357" s="6" t="s">
        <v>448</v>
      </c>
      <c r="J357" s="6"/>
      <c r="K357" s="6" t="s">
        <v>2176</v>
      </c>
      <c r="L357">
        <v>5106</v>
      </c>
    </row>
    <row r="358" spans="1:12" x14ac:dyDescent="0.3">
      <c r="A358" s="6" t="s">
        <v>1777</v>
      </c>
      <c r="B358" s="6" t="s">
        <v>1498</v>
      </c>
      <c r="C358" s="6" t="s">
        <v>1778</v>
      </c>
      <c r="D358" s="6" t="s">
        <v>1761</v>
      </c>
      <c r="E358" s="6" t="s">
        <v>1779</v>
      </c>
      <c r="F358" s="6" t="s">
        <v>1763</v>
      </c>
      <c r="G358" s="6" t="s">
        <v>1740</v>
      </c>
      <c r="H358" s="6" t="s">
        <v>1780</v>
      </c>
      <c r="I358" s="6" t="s">
        <v>448</v>
      </c>
      <c r="J358" s="6"/>
      <c r="K358" s="6" t="s">
        <v>2176</v>
      </c>
      <c r="L358">
        <v>5205</v>
      </c>
    </row>
    <row r="359" spans="1:12" x14ac:dyDescent="0.3">
      <c r="A359" s="6" t="s">
        <v>6851</v>
      </c>
      <c r="B359" s="6" t="s">
        <v>1498</v>
      </c>
      <c r="C359" s="6" t="s">
        <v>6852</v>
      </c>
      <c r="D359" s="6" t="s">
        <v>1761</v>
      </c>
      <c r="E359" s="6" t="s">
        <v>6853</v>
      </c>
      <c r="F359" s="6" t="s">
        <v>1763</v>
      </c>
      <c r="G359" s="6" t="s">
        <v>6777</v>
      </c>
      <c r="H359" s="6" t="s">
        <v>6854</v>
      </c>
      <c r="I359" s="6" t="s">
        <v>2184</v>
      </c>
      <c r="J359" s="6"/>
      <c r="K359" s="6"/>
      <c r="L359"/>
    </row>
    <row r="360" spans="1:12" x14ac:dyDescent="0.3">
      <c r="A360" s="6" t="s">
        <v>6855</v>
      </c>
      <c r="B360" s="6" t="s">
        <v>1498</v>
      </c>
      <c r="C360" s="6" t="s">
        <v>6856</v>
      </c>
      <c r="D360" s="6" t="s">
        <v>1761</v>
      </c>
      <c r="E360" s="6" t="s">
        <v>6857</v>
      </c>
      <c r="F360" s="6" t="s">
        <v>1763</v>
      </c>
      <c r="G360" s="6" t="s">
        <v>6858</v>
      </c>
      <c r="H360" s="6" t="s">
        <v>6859</v>
      </c>
      <c r="I360" s="6" t="s">
        <v>2184</v>
      </c>
      <c r="J360" s="6"/>
      <c r="K360" s="6"/>
      <c r="L360"/>
    </row>
    <row r="361" spans="1:12" x14ac:dyDescent="0.3">
      <c r="A361" s="6" t="s">
        <v>6860</v>
      </c>
      <c r="B361" s="6" t="s">
        <v>1498</v>
      </c>
      <c r="C361" s="6" t="s">
        <v>6861</v>
      </c>
      <c r="D361" s="6" t="s">
        <v>1761</v>
      </c>
      <c r="E361" s="6" t="s">
        <v>6862</v>
      </c>
      <c r="F361" s="6" t="s">
        <v>1763</v>
      </c>
      <c r="G361" s="6" t="s">
        <v>6782</v>
      </c>
      <c r="H361" s="6" t="s">
        <v>6863</v>
      </c>
      <c r="I361" s="6" t="s">
        <v>2184</v>
      </c>
      <c r="J361" s="6"/>
      <c r="K361" s="6"/>
      <c r="L361"/>
    </row>
    <row r="362" spans="1:12" x14ac:dyDescent="0.3">
      <c r="A362" s="6" t="s">
        <v>6864</v>
      </c>
      <c r="B362" s="6" t="s">
        <v>1498</v>
      </c>
      <c r="C362" s="6" t="s">
        <v>6865</v>
      </c>
      <c r="D362" s="6" t="s">
        <v>1761</v>
      </c>
      <c r="E362" s="6"/>
      <c r="F362" s="6" t="s">
        <v>1763</v>
      </c>
      <c r="G362" s="6" t="s">
        <v>6866</v>
      </c>
      <c r="H362" s="6"/>
      <c r="I362" s="6"/>
      <c r="J362" s="6"/>
      <c r="K362" s="6"/>
      <c r="L362"/>
    </row>
    <row r="363" spans="1:12" x14ac:dyDescent="0.3">
      <c r="A363" s="6" t="s">
        <v>1781</v>
      </c>
      <c r="B363" s="6" t="s">
        <v>1498</v>
      </c>
      <c r="C363" s="6" t="s">
        <v>1782</v>
      </c>
      <c r="D363" s="6" t="s">
        <v>1761</v>
      </c>
      <c r="E363" s="6" t="s">
        <v>1783</v>
      </c>
      <c r="F363" s="6" t="s">
        <v>1763</v>
      </c>
      <c r="G363" s="6" t="s">
        <v>1745</v>
      </c>
      <c r="H363" s="6" t="s">
        <v>1784</v>
      </c>
      <c r="I363" s="6" t="s">
        <v>448</v>
      </c>
      <c r="J363" s="6"/>
      <c r="K363" s="6" t="s">
        <v>2176</v>
      </c>
      <c r="L363">
        <v>5106</v>
      </c>
    </row>
    <row r="364" spans="1:12" x14ac:dyDescent="0.3">
      <c r="A364" s="6" t="s">
        <v>1785</v>
      </c>
      <c r="B364" s="6" t="s">
        <v>1498</v>
      </c>
      <c r="C364" s="6" t="s">
        <v>1786</v>
      </c>
      <c r="D364" s="6" t="s">
        <v>1761</v>
      </c>
      <c r="E364" s="6" t="s">
        <v>1787</v>
      </c>
      <c r="F364" s="6" t="s">
        <v>1763</v>
      </c>
      <c r="G364" s="6" t="s">
        <v>1740</v>
      </c>
      <c r="H364" s="6" t="s">
        <v>1788</v>
      </c>
      <c r="I364" s="6" t="s">
        <v>448</v>
      </c>
      <c r="J364" s="6"/>
      <c r="K364" s="6" t="s">
        <v>2176</v>
      </c>
      <c r="L364">
        <v>5205</v>
      </c>
    </row>
    <row r="365" spans="1:12" x14ac:dyDescent="0.3">
      <c r="A365" s="6" t="s">
        <v>6867</v>
      </c>
      <c r="B365" s="6" t="s">
        <v>1498</v>
      </c>
      <c r="C365" s="6" t="s">
        <v>6868</v>
      </c>
      <c r="D365" s="6" t="s">
        <v>1761</v>
      </c>
      <c r="E365" s="6" t="s">
        <v>6869</v>
      </c>
      <c r="F365" s="6" t="s">
        <v>1763</v>
      </c>
      <c r="G365" s="6" t="s">
        <v>6777</v>
      </c>
      <c r="H365" s="6" t="s">
        <v>6870</v>
      </c>
      <c r="I365" s="6" t="s">
        <v>2184</v>
      </c>
      <c r="J365" s="6"/>
      <c r="K365" s="6"/>
      <c r="L365"/>
    </row>
    <row r="366" spans="1:12" x14ac:dyDescent="0.3">
      <c r="A366" s="6" t="s">
        <v>6871</v>
      </c>
      <c r="B366" s="6" t="s">
        <v>1498</v>
      </c>
      <c r="C366" s="6" t="s">
        <v>6872</v>
      </c>
      <c r="D366" s="6" t="s">
        <v>1761</v>
      </c>
      <c r="E366" s="6" t="s">
        <v>6873</v>
      </c>
      <c r="F366" s="6" t="s">
        <v>1763</v>
      </c>
      <c r="G366" s="6" t="s">
        <v>6782</v>
      </c>
      <c r="H366" s="6" t="s">
        <v>6874</v>
      </c>
      <c r="I366" s="6" t="s">
        <v>2184</v>
      </c>
      <c r="J366" s="6"/>
      <c r="K366" s="6"/>
      <c r="L366"/>
    </row>
    <row r="367" spans="1:12" x14ac:dyDescent="0.3">
      <c r="A367" s="6" t="s">
        <v>6875</v>
      </c>
      <c r="B367" s="6" t="s">
        <v>1498</v>
      </c>
      <c r="C367" s="6" t="s">
        <v>6876</v>
      </c>
      <c r="D367" s="6" t="s">
        <v>1761</v>
      </c>
      <c r="E367" s="6"/>
      <c r="F367" s="6" t="s">
        <v>1763</v>
      </c>
      <c r="G367" s="6" t="s">
        <v>6808</v>
      </c>
      <c r="H367" s="6"/>
      <c r="I367" s="6"/>
      <c r="J367" s="6"/>
      <c r="K367" s="6"/>
      <c r="L367"/>
    </row>
    <row r="368" spans="1:12" x14ac:dyDescent="0.3">
      <c r="A368" s="6" t="s">
        <v>1789</v>
      </c>
      <c r="B368" s="6" t="s">
        <v>1498</v>
      </c>
      <c r="C368" s="6" t="s">
        <v>1790</v>
      </c>
      <c r="D368" s="6" t="s">
        <v>1761</v>
      </c>
      <c r="E368" s="6" t="s">
        <v>1791</v>
      </c>
      <c r="F368" s="6" t="s">
        <v>1763</v>
      </c>
      <c r="G368" s="6" t="s">
        <v>1745</v>
      </c>
      <c r="H368" s="6" t="s">
        <v>1792</v>
      </c>
      <c r="I368" s="6" t="s">
        <v>448</v>
      </c>
      <c r="J368" s="6"/>
      <c r="K368" s="6" t="s">
        <v>2176</v>
      </c>
      <c r="L368">
        <v>5106</v>
      </c>
    </row>
    <row r="369" spans="1:12" x14ac:dyDescent="0.3">
      <c r="A369" s="6" t="s">
        <v>1793</v>
      </c>
      <c r="B369" s="6" t="s">
        <v>1498</v>
      </c>
      <c r="C369" s="6" t="s">
        <v>1794</v>
      </c>
      <c r="D369" s="6" t="s">
        <v>1761</v>
      </c>
      <c r="E369" s="6" t="s">
        <v>1795</v>
      </c>
      <c r="F369" s="6" t="s">
        <v>1763</v>
      </c>
      <c r="G369" s="6" t="s">
        <v>1740</v>
      </c>
      <c r="H369" s="6" t="s">
        <v>1796</v>
      </c>
      <c r="I369" s="6" t="s">
        <v>448</v>
      </c>
      <c r="J369" s="6"/>
      <c r="K369" s="6" t="s">
        <v>2176</v>
      </c>
      <c r="L369">
        <v>5205</v>
      </c>
    </row>
    <row r="370" spans="1:12" x14ac:dyDescent="0.3">
      <c r="A370" s="6" t="s">
        <v>6877</v>
      </c>
      <c r="B370" s="6" t="s">
        <v>1498</v>
      </c>
      <c r="C370" s="6" t="s">
        <v>6878</v>
      </c>
      <c r="D370" s="6" t="s">
        <v>1761</v>
      </c>
      <c r="E370" s="6" t="s">
        <v>6879</v>
      </c>
      <c r="F370" s="6" t="s">
        <v>1763</v>
      </c>
      <c r="G370" s="6" t="s">
        <v>6777</v>
      </c>
      <c r="H370" s="6" t="s">
        <v>6880</v>
      </c>
      <c r="I370" s="6" t="s">
        <v>2184</v>
      </c>
      <c r="J370" s="6"/>
      <c r="K370" s="6"/>
      <c r="L370"/>
    </row>
    <row r="371" spans="1:12" x14ac:dyDescent="0.3">
      <c r="A371" s="6" t="s">
        <v>6881</v>
      </c>
      <c r="B371" s="6" t="s">
        <v>1498</v>
      </c>
      <c r="C371" s="6" t="s">
        <v>6882</v>
      </c>
      <c r="D371" s="6" t="s">
        <v>1761</v>
      </c>
      <c r="E371" s="6" t="s">
        <v>6883</v>
      </c>
      <c r="F371" s="6" t="s">
        <v>1763</v>
      </c>
      <c r="G371" s="6" t="s">
        <v>6782</v>
      </c>
      <c r="H371" s="6" t="s">
        <v>6884</v>
      </c>
      <c r="I371" s="6" t="s">
        <v>2184</v>
      </c>
      <c r="J371" s="6"/>
      <c r="K371" s="6"/>
      <c r="L371"/>
    </row>
    <row r="372" spans="1:12" x14ac:dyDescent="0.3">
      <c r="A372" s="6" t="s">
        <v>6885</v>
      </c>
      <c r="B372" s="6" t="s">
        <v>6139</v>
      </c>
      <c r="C372" s="6" t="s">
        <v>1799</v>
      </c>
      <c r="D372" s="6" t="s">
        <v>3940</v>
      </c>
      <c r="E372" s="6" t="s">
        <v>1801</v>
      </c>
      <c r="F372" s="6" t="s">
        <v>6746</v>
      </c>
      <c r="G372" s="6" t="s">
        <v>3949</v>
      </c>
      <c r="H372" s="6" t="s">
        <v>3950</v>
      </c>
      <c r="I372" s="6"/>
      <c r="J372" s="6"/>
      <c r="K372" s="6"/>
      <c r="L372"/>
    </row>
    <row r="373" spans="1:12" x14ac:dyDescent="0.3">
      <c r="A373" s="6" t="s">
        <v>1797</v>
      </c>
      <c r="B373" s="6" t="s">
        <v>1498</v>
      </c>
      <c r="C373" s="6" t="s">
        <v>1798</v>
      </c>
      <c r="D373" s="6" t="s">
        <v>1799</v>
      </c>
      <c r="E373" s="6" t="s">
        <v>1800</v>
      </c>
      <c r="F373" s="6" t="s">
        <v>1801</v>
      </c>
      <c r="G373" s="6" t="s">
        <v>1722</v>
      </c>
      <c r="H373" s="6" t="s">
        <v>1802</v>
      </c>
      <c r="I373" s="6" t="s">
        <v>448</v>
      </c>
      <c r="J373" s="6"/>
      <c r="K373" s="6" t="s">
        <v>2176</v>
      </c>
      <c r="L373">
        <v>5205</v>
      </c>
    </row>
    <row r="374" spans="1:12" x14ac:dyDescent="0.3">
      <c r="A374" s="6" t="s">
        <v>6886</v>
      </c>
      <c r="B374" s="6" t="s">
        <v>1498</v>
      </c>
      <c r="C374" s="6" t="s">
        <v>6887</v>
      </c>
      <c r="D374" s="6" t="s">
        <v>1799</v>
      </c>
      <c r="E374" s="6" t="s">
        <v>6888</v>
      </c>
      <c r="F374" s="6" t="s">
        <v>1801</v>
      </c>
      <c r="G374" s="6" t="s">
        <v>6750</v>
      </c>
      <c r="H374" s="6" t="s">
        <v>6889</v>
      </c>
      <c r="I374" s="6" t="s">
        <v>2184</v>
      </c>
      <c r="J374" s="6"/>
      <c r="K374" s="6"/>
      <c r="L374"/>
    </row>
    <row r="375" spans="1:12" x14ac:dyDescent="0.3">
      <c r="A375" s="6" t="s">
        <v>6890</v>
      </c>
      <c r="B375" s="6" t="s">
        <v>1498</v>
      </c>
      <c r="C375" s="6" t="s">
        <v>6891</v>
      </c>
      <c r="D375" s="6" t="s">
        <v>1799</v>
      </c>
      <c r="E375" s="6" t="s">
        <v>6892</v>
      </c>
      <c r="F375" s="6" t="s">
        <v>1801</v>
      </c>
      <c r="G375" s="6" t="s">
        <v>6755</v>
      </c>
      <c r="H375" s="6" t="s">
        <v>6893</v>
      </c>
      <c r="I375" s="6" t="s">
        <v>2184</v>
      </c>
      <c r="J375" s="6"/>
      <c r="K375" s="6"/>
      <c r="L375"/>
    </row>
    <row r="376" spans="1:12" x14ac:dyDescent="0.3">
      <c r="A376" s="6" t="s">
        <v>6894</v>
      </c>
      <c r="B376" s="6" t="s">
        <v>6139</v>
      </c>
      <c r="C376" s="6" t="s">
        <v>1805</v>
      </c>
      <c r="D376" s="6" t="s">
        <v>3940</v>
      </c>
      <c r="E376" s="6" t="s">
        <v>1807</v>
      </c>
      <c r="F376" s="6" t="s">
        <v>6746</v>
      </c>
      <c r="G376" s="6" t="s">
        <v>3951</v>
      </c>
      <c r="H376" s="6" t="s">
        <v>3952</v>
      </c>
      <c r="I376" s="6"/>
      <c r="J376" s="6"/>
      <c r="K376" s="6"/>
      <c r="L376"/>
    </row>
    <row r="377" spans="1:12" x14ac:dyDescent="0.3">
      <c r="A377" s="6" t="s">
        <v>1803</v>
      </c>
      <c r="B377" s="6" t="s">
        <v>1498</v>
      </c>
      <c r="C377" s="6" t="s">
        <v>1804</v>
      </c>
      <c r="D377" s="6" t="s">
        <v>1805</v>
      </c>
      <c r="E377" s="6" t="s">
        <v>1806</v>
      </c>
      <c r="F377" s="6" t="s">
        <v>1807</v>
      </c>
      <c r="G377" s="6" t="s">
        <v>1722</v>
      </c>
      <c r="H377" s="6" t="s">
        <v>1808</v>
      </c>
      <c r="I377" s="6" t="s">
        <v>448</v>
      </c>
      <c r="J377" s="6"/>
      <c r="K377" s="6" t="s">
        <v>2176</v>
      </c>
      <c r="L377">
        <v>5205</v>
      </c>
    </row>
    <row r="378" spans="1:12" x14ac:dyDescent="0.3">
      <c r="A378" s="6" t="s">
        <v>6895</v>
      </c>
      <c r="B378" s="6" t="s">
        <v>1498</v>
      </c>
      <c r="C378" s="6" t="s">
        <v>6896</v>
      </c>
      <c r="D378" s="6" t="s">
        <v>1805</v>
      </c>
      <c r="E378" s="6" t="s">
        <v>6897</v>
      </c>
      <c r="F378" s="6" t="s">
        <v>1807</v>
      </c>
      <c r="G378" s="6" t="s">
        <v>6750</v>
      </c>
      <c r="H378" s="6" t="s">
        <v>6898</v>
      </c>
      <c r="I378" s="6" t="s">
        <v>2184</v>
      </c>
      <c r="J378" s="6"/>
      <c r="K378" s="6"/>
      <c r="L378"/>
    </row>
    <row r="379" spans="1:12" x14ac:dyDescent="0.3">
      <c r="A379" s="6" t="s">
        <v>6899</v>
      </c>
      <c r="B379" s="6" t="s">
        <v>1498</v>
      </c>
      <c r="C379" s="6" t="s">
        <v>6900</v>
      </c>
      <c r="D379" s="6" t="s">
        <v>1805</v>
      </c>
      <c r="E379" s="6" t="s">
        <v>6901</v>
      </c>
      <c r="F379" s="6" t="s">
        <v>1807</v>
      </c>
      <c r="G379" s="6" t="s">
        <v>6755</v>
      </c>
      <c r="H379" s="6" t="s">
        <v>6902</v>
      </c>
      <c r="I379" s="6" t="s">
        <v>2184</v>
      </c>
      <c r="J379" s="6"/>
      <c r="K379" s="6"/>
      <c r="L379"/>
    </row>
    <row r="380" spans="1:12" x14ac:dyDescent="0.3">
      <c r="A380" s="6" t="s">
        <v>6903</v>
      </c>
      <c r="B380" s="6" t="s">
        <v>6139</v>
      </c>
      <c r="C380" s="6" t="s">
        <v>1811</v>
      </c>
      <c r="D380" s="6" t="s">
        <v>3940</v>
      </c>
      <c r="E380" s="6" t="s">
        <v>1813</v>
      </c>
      <c r="F380" s="6" t="s">
        <v>6746</v>
      </c>
      <c r="G380" s="6" t="s">
        <v>3953</v>
      </c>
      <c r="H380" s="6" t="s">
        <v>3954</v>
      </c>
      <c r="I380" s="6"/>
      <c r="J380" s="6"/>
      <c r="K380" s="6"/>
      <c r="L380"/>
    </row>
    <row r="381" spans="1:12" x14ac:dyDescent="0.3">
      <c r="A381" s="6" t="s">
        <v>6904</v>
      </c>
      <c r="B381" s="6" t="s">
        <v>1498</v>
      </c>
      <c r="C381" s="6" t="s">
        <v>6905</v>
      </c>
      <c r="D381" s="6" t="s">
        <v>1811</v>
      </c>
      <c r="E381" s="6"/>
      <c r="F381" s="6" t="s">
        <v>1813</v>
      </c>
      <c r="G381" s="6" t="s">
        <v>6906</v>
      </c>
      <c r="H381" s="6"/>
      <c r="I381" s="6"/>
      <c r="J381" s="6"/>
      <c r="K381" s="6"/>
      <c r="L381"/>
    </row>
    <row r="382" spans="1:12" x14ac:dyDescent="0.3">
      <c r="A382" s="6" t="s">
        <v>1809</v>
      </c>
      <c r="B382" s="6" t="s">
        <v>1498</v>
      </c>
      <c r="C382" s="6" t="s">
        <v>1810</v>
      </c>
      <c r="D382" s="6" t="s">
        <v>1811</v>
      </c>
      <c r="E382" s="6" t="s">
        <v>1812</v>
      </c>
      <c r="F382" s="6" t="s">
        <v>1813</v>
      </c>
      <c r="G382" s="6" t="s">
        <v>1740</v>
      </c>
      <c r="H382" s="6" t="s">
        <v>1814</v>
      </c>
      <c r="I382" s="6" t="s">
        <v>448</v>
      </c>
      <c r="J382" s="6"/>
      <c r="K382" s="6" t="s">
        <v>2176</v>
      </c>
      <c r="L382">
        <v>5205</v>
      </c>
    </row>
    <row r="383" spans="1:12" x14ac:dyDescent="0.3">
      <c r="A383" s="6" t="s">
        <v>6907</v>
      </c>
      <c r="B383" s="6" t="s">
        <v>1498</v>
      </c>
      <c r="C383" s="6" t="s">
        <v>6908</v>
      </c>
      <c r="D383" s="6" t="s">
        <v>1811</v>
      </c>
      <c r="E383" s="6" t="s">
        <v>6909</v>
      </c>
      <c r="F383" s="6" t="s">
        <v>1813</v>
      </c>
      <c r="G383" s="6" t="s">
        <v>6910</v>
      </c>
      <c r="H383" s="6" t="s">
        <v>6911</v>
      </c>
      <c r="I383" s="6" t="s">
        <v>2184</v>
      </c>
      <c r="J383" s="6"/>
      <c r="K383" s="6"/>
      <c r="L383"/>
    </row>
    <row r="384" spans="1:12" x14ac:dyDescent="0.3">
      <c r="A384" s="6" t="s">
        <v>6912</v>
      </c>
      <c r="B384" s="6" t="s">
        <v>1498</v>
      </c>
      <c r="C384" s="6" t="s">
        <v>6913</v>
      </c>
      <c r="D384" s="6" t="s">
        <v>1811</v>
      </c>
      <c r="E384" s="6" t="s">
        <v>6914</v>
      </c>
      <c r="F384" s="6" t="s">
        <v>1813</v>
      </c>
      <c r="G384" s="6" t="s">
        <v>6782</v>
      </c>
      <c r="H384" s="6" t="s">
        <v>6915</v>
      </c>
      <c r="I384" s="6" t="s">
        <v>2184</v>
      </c>
      <c r="J384" s="6"/>
      <c r="K384" s="6"/>
      <c r="L384"/>
    </row>
    <row r="385" spans="1:12" x14ac:dyDescent="0.3">
      <c r="A385" s="6" t="s">
        <v>6916</v>
      </c>
      <c r="B385" s="6" t="s">
        <v>1498</v>
      </c>
      <c r="C385" s="6" t="s">
        <v>6917</v>
      </c>
      <c r="D385" s="6" t="s">
        <v>1811</v>
      </c>
      <c r="E385" s="6"/>
      <c r="F385" s="6" t="s">
        <v>1813</v>
      </c>
      <c r="G385" s="6" t="s">
        <v>6918</v>
      </c>
      <c r="H385" s="6"/>
      <c r="I385" s="6"/>
      <c r="J385" s="6"/>
      <c r="K385" s="6"/>
      <c r="L385"/>
    </row>
    <row r="386" spans="1:12" x14ac:dyDescent="0.3">
      <c r="A386" s="6" t="s">
        <v>1815</v>
      </c>
      <c r="B386" s="6" t="s">
        <v>1498</v>
      </c>
      <c r="C386" s="6" t="s">
        <v>1816</v>
      </c>
      <c r="D386" s="6" t="s">
        <v>1811</v>
      </c>
      <c r="E386" s="6" t="s">
        <v>1817</v>
      </c>
      <c r="F386" s="6" t="s">
        <v>1813</v>
      </c>
      <c r="G386" s="6" t="s">
        <v>1740</v>
      </c>
      <c r="H386" s="6" t="s">
        <v>1818</v>
      </c>
      <c r="I386" s="6" t="s">
        <v>448</v>
      </c>
      <c r="J386" s="6"/>
      <c r="K386" s="6" t="s">
        <v>2176</v>
      </c>
      <c r="L386">
        <v>5205</v>
      </c>
    </row>
    <row r="387" spans="1:12" x14ac:dyDescent="0.3">
      <c r="A387" s="6" t="s">
        <v>6919</v>
      </c>
      <c r="B387" s="6" t="s">
        <v>1498</v>
      </c>
      <c r="C387" s="6" t="s">
        <v>6920</v>
      </c>
      <c r="D387" s="6" t="s">
        <v>1811</v>
      </c>
      <c r="E387" s="6" t="s">
        <v>6921</v>
      </c>
      <c r="F387" s="6" t="s">
        <v>1813</v>
      </c>
      <c r="G387" s="6" t="s">
        <v>6910</v>
      </c>
      <c r="H387" s="6" t="s">
        <v>6922</v>
      </c>
      <c r="I387" s="6" t="s">
        <v>2184</v>
      </c>
      <c r="J387" s="6"/>
      <c r="K387" s="6"/>
      <c r="L387"/>
    </row>
    <row r="388" spans="1:12" x14ac:dyDescent="0.3">
      <c r="A388" s="6" t="s">
        <v>6923</v>
      </c>
      <c r="B388" s="6" t="s">
        <v>1498</v>
      </c>
      <c r="C388" s="6" t="s">
        <v>6924</v>
      </c>
      <c r="D388" s="6" t="s">
        <v>1811</v>
      </c>
      <c r="E388" s="6" t="s">
        <v>6925</v>
      </c>
      <c r="F388" s="6" t="s">
        <v>1813</v>
      </c>
      <c r="G388" s="6" t="s">
        <v>6782</v>
      </c>
      <c r="H388" s="6" t="s">
        <v>6926</v>
      </c>
      <c r="I388" s="6" t="s">
        <v>2184</v>
      </c>
      <c r="J388" s="6"/>
      <c r="K388" s="6"/>
      <c r="L388"/>
    </row>
    <row r="389" spans="1:12" x14ac:dyDescent="0.3">
      <c r="A389" s="6" t="s">
        <v>6927</v>
      </c>
      <c r="B389" s="6" t="s">
        <v>1498</v>
      </c>
      <c r="C389" s="6" t="s">
        <v>6928</v>
      </c>
      <c r="D389" s="6" t="s">
        <v>1811</v>
      </c>
      <c r="E389" s="6"/>
      <c r="F389" s="6" t="s">
        <v>1813</v>
      </c>
      <c r="G389" s="6" t="s">
        <v>1676</v>
      </c>
      <c r="H389" s="6"/>
      <c r="I389" s="6"/>
      <c r="J389" s="6"/>
      <c r="K389" s="6"/>
      <c r="L389"/>
    </row>
    <row r="390" spans="1:12" x14ac:dyDescent="0.3">
      <c r="A390" s="6" t="s">
        <v>1819</v>
      </c>
      <c r="B390" s="6" t="s">
        <v>1498</v>
      </c>
      <c r="C390" s="6" t="s">
        <v>1820</v>
      </c>
      <c r="D390" s="6" t="s">
        <v>1811</v>
      </c>
      <c r="E390" s="6" t="s">
        <v>1821</v>
      </c>
      <c r="F390" s="6" t="s">
        <v>1813</v>
      </c>
      <c r="G390" s="6" t="s">
        <v>1740</v>
      </c>
      <c r="H390" s="6" t="s">
        <v>1822</v>
      </c>
      <c r="I390" s="6" t="s">
        <v>448</v>
      </c>
      <c r="J390" s="6"/>
      <c r="K390" s="6" t="s">
        <v>2176</v>
      </c>
      <c r="L390">
        <v>5205</v>
      </c>
    </row>
    <row r="391" spans="1:12" x14ac:dyDescent="0.3">
      <c r="A391" s="6" t="s">
        <v>6929</v>
      </c>
      <c r="B391" s="6" t="s">
        <v>1498</v>
      </c>
      <c r="C391" s="6" t="s">
        <v>6930</v>
      </c>
      <c r="D391" s="6" t="s">
        <v>1811</v>
      </c>
      <c r="E391" s="6" t="s">
        <v>6931</v>
      </c>
      <c r="F391" s="6" t="s">
        <v>1813</v>
      </c>
      <c r="G391" s="6" t="s">
        <v>6910</v>
      </c>
      <c r="H391" s="6" t="s">
        <v>6932</v>
      </c>
      <c r="I391" s="6" t="s">
        <v>2184</v>
      </c>
      <c r="J391" s="6"/>
      <c r="K391" s="6"/>
      <c r="L391"/>
    </row>
    <row r="392" spans="1:12" x14ac:dyDescent="0.3">
      <c r="A392" s="6" t="s">
        <v>6933</v>
      </c>
      <c r="B392" s="6" t="s">
        <v>1498</v>
      </c>
      <c r="C392" s="6" t="s">
        <v>6934</v>
      </c>
      <c r="D392" s="6" t="s">
        <v>1811</v>
      </c>
      <c r="E392" s="6" t="s">
        <v>6935</v>
      </c>
      <c r="F392" s="6" t="s">
        <v>1813</v>
      </c>
      <c r="G392" s="6" t="s">
        <v>6782</v>
      </c>
      <c r="H392" s="6" t="s">
        <v>6936</v>
      </c>
      <c r="I392" s="6" t="s">
        <v>2184</v>
      </c>
      <c r="J392" s="6"/>
      <c r="K392" s="6"/>
      <c r="L392"/>
    </row>
    <row r="393" spans="1:12" x14ac:dyDescent="0.3">
      <c r="A393" s="6" t="s">
        <v>6937</v>
      </c>
      <c r="B393" s="6" t="s">
        <v>6139</v>
      </c>
      <c r="C393" s="6" t="s">
        <v>1825</v>
      </c>
      <c r="D393" s="6" t="s">
        <v>3940</v>
      </c>
      <c r="E393" s="6" t="s">
        <v>1827</v>
      </c>
      <c r="F393" s="6" t="s">
        <v>6746</v>
      </c>
      <c r="G393" s="6" t="s">
        <v>3955</v>
      </c>
      <c r="H393" s="6" t="s">
        <v>3956</v>
      </c>
      <c r="I393" s="6"/>
      <c r="J393" s="6"/>
      <c r="K393" s="6"/>
      <c r="L393"/>
    </row>
    <row r="394" spans="1:12" x14ac:dyDescent="0.3">
      <c r="A394" s="6" t="s">
        <v>6938</v>
      </c>
      <c r="B394" s="6" t="s">
        <v>1498</v>
      </c>
      <c r="C394" s="6" t="s">
        <v>6939</v>
      </c>
      <c r="D394" s="6" t="s">
        <v>1825</v>
      </c>
      <c r="E394" s="6"/>
      <c r="F394" s="6" t="s">
        <v>1827</v>
      </c>
      <c r="G394" s="6" t="s">
        <v>6940</v>
      </c>
      <c r="H394" s="6"/>
      <c r="I394" s="6"/>
      <c r="J394" s="6"/>
      <c r="K394" s="6"/>
      <c r="L394"/>
    </row>
    <row r="395" spans="1:12" x14ac:dyDescent="0.3">
      <c r="A395" s="6" t="s">
        <v>6941</v>
      </c>
      <c r="B395" s="6" t="s">
        <v>1498</v>
      </c>
      <c r="C395" s="6" t="s">
        <v>6942</v>
      </c>
      <c r="D395" s="6" t="s">
        <v>1825</v>
      </c>
      <c r="E395" s="6" t="s">
        <v>6943</v>
      </c>
      <c r="F395" s="6" t="s">
        <v>1827</v>
      </c>
      <c r="G395" s="6" t="s">
        <v>6910</v>
      </c>
      <c r="H395" s="6" t="s">
        <v>6944</v>
      </c>
      <c r="I395" s="6" t="s">
        <v>2184</v>
      </c>
      <c r="J395" s="6"/>
      <c r="K395" s="6"/>
      <c r="L395"/>
    </row>
    <row r="396" spans="1:12" x14ac:dyDescent="0.3">
      <c r="A396" s="6" t="s">
        <v>6945</v>
      </c>
      <c r="B396" s="6" t="s">
        <v>1498</v>
      </c>
      <c r="C396" s="6" t="s">
        <v>6946</v>
      </c>
      <c r="D396" s="6" t="s">
        <v>1825</v>
      </c>
      <c r="E396" s="6" t="s">
        <v>6947</v>
      </c>
      <c r="F396" s="6" t="s">
        <v>1827</v>
      </c>
      <c r="G396" s="6" t="s">
        <v>6782</v>
      </c>
      <c r="H396" s="6" t="s">
        <v>6948</v>
      </c>
      <c r="I396" s="6" t="s">
        <v>2184</v>
      </c>
      <c r="J396" s="6"/>
      <c r="K396" s="6"/>
      <c r="L396"/>
    </row>
    <row r="397" spans="1:12" x14ac:dyDescent="0.3">
      <c r="A397" s="6" t="s">
        <v>6949</v>
      </c>
      <c r="B397" s="6" t="s">
        <v>1498</v>
      </c>
      <c r="C397" s="6" t="s">
        <v>6950</v>
      </c>
      <c r="D397" s="6" t="s">
        <v>1825</v>
      </c>
      <c r="E397" s="6"/>
      <c r="F397" s="6" t="s">
        <v>1827</v>
      </c>
      <c r="G397" s="6" t="s">
        <v>6951</v>
      </c>
      <c r="H397" s="6"/>
      <c r="I397" s="6"/>
      <c r="J397" s="6"/>
      <c r="K397" s="6"/>
      <c r="L397"/>
    </row>
    <row r="398" spans="1:12" x14ac:dyDescent="0.3">
      <c r="A398" s="6" t="s">
        <v>1823</v>
      </c>
      <c r="B398" s="6" t="s">
        <v>1498</v>
      </c>
      <c r="C398" s="6" t="s">
        <v>1824</v>
      </c>
      <c r="D398" s="6" t="s">
        <v>1825</v>
      </c>
      <c r="E398" s="6" t="s">
        <v>1826</v>
      </c>
      <c r="F398" s="6" t="s">
        <v>1827</v>
      </c>
      <c r="G398" s="6" t="s">
        <v>1740</v>
      </c>
      <c r="H398" s="6" t="s">
        <v>1828</v>
      </c>
      <c r="I398" s="6" t="s">
        <v>448</v>
      </c>
      <c r="J398" s="6"/>
      <c r="K398" s="6" t="s">
        <v>2176</v>
      </c>
      <c r="L398">
        <v>5205</v>
      </c>
    </row>
    <row r="399" spans="1:12" x14ac:dyDescent="0.3">
      <c r="A399" s="6" t="s">
        <v>6952</v>
      </c>
      <c r="B399" s="6" t="s">
        <v>1498</v>
      </c>
      <c r="C399" s="6" t="s">
        <v>6953</v>
      </c>
      <c r="D399" s="6" t="s">
        <v>1825</v>
      </c>
      <c r="E399" s="6" t="s">
        <v>6954</v>
      </c>
      <c r="F399" s="6" t="s">
        <v>1827</v>
      </c>
      <c r="G399" s="6" t="s">
        <v>6910</v>
      </c>
      <c r="H399" s="6" t="s">
        <v>6955</v>
      </c>
      <c r="I399" s="6" t="s">
        <v>2184</v>
      </c>
      <c r="J399" s="6"/>
      <c r="K399" s="6"/>
      <c r="L399"/>
    </row>
    <row r="400" spans="1:12" x14ac:dyDescent="0.3">
      <c r="A400" s="6" t="s">
        <v>6956</v>
      </c>
      <c r="B400" s="6" t="s">
        <v>1498</v>
      </c>
      <c r="C400" s="6" t="s">
        <v>6957</v>
      </c>
      <c r="D400" s="6" t="s">
        <v>1825</v>
      </c>
      <c r="E400" s="6" t="s">
        <v>6958</v>
      </c>
      <c r="F400" s="6" t="s">
        <v>1827</v>
      </c>
      <c r="G400" s="6" t="s">
        <v>6782</v>
      </c>
      <c r="H400" s="6" t="s">
        <v>6959</v>
      </c>
      <c r="I400" s="6" t="s">
        <v>2184</v>
      </c>
      <c r="J400" s="6"/>
      <c r="K400" s="6"/>
      <c r="L400"/>
    </row>
    <row r="401" spans="1:12" x14ac:dyDescent="0.3">
      <c r="A401" s="6" t="s">
        <v>6960</v>
      </c>
      <c r="B401" s="6" t="s">
        <v>1498</v>
      </c>
      <c r="C401" s="6" t="s">
        <v>6961</v>
      </c>
      <c r="D401" s="6" t="s">
        <v>1825</v>
      </c>
      <c r="E401" s="6"/>
      <c r="F401" s="6" t="s">
        <v>1827</v>
      </c>
      <c r="G401" s="6" t="s">
        <v>6962</v>
      </c>
      <c r="H401" s="6"/>
      <c r="I401" s="6"/>
      <c r="J401" s="6"/>
      <c r="K401" s="6"/>
      <c r="L401"/>
    </row>
    <row r="402" spans="1:12" x14ac:dyDescent="0.3">
      <c r="A402" s="6" t="s">
        <v>1829</v>
      </c>
      <c r="B402" s="6" t="s">
        <v>1498</v>
      </c>
      <c r="C402" s="6" t="s">
        <v>1830</v>
      </c>
      <c r="D402" s="6" t="s">
        <v>1825</v>
      </c>
      <c r="E402" s="6" t="s">
        <v>1831</v>
      </c>
      <c r="F402" s="6" t="s">
        <v>1827</v>
      </c>
      <c r="G402" s="6" t="s">
        <v>1740</v>
      </c>
      <c r="H402" s="6" t="s">
        <v>1832</v>
      </c>
      <c r="I402" s="6" t="s">
        <v>448</v>
      </c>
      <c r="J402" s="6"/>
      <c r="K402" s="6" t="s">
        <v>2176</v>
      </c>
      <c r="L402">
        <v>5205</v>
      </c>
    </row>
    <row r="403" spans="1:12" x14ac:dyDescent="0.3">
      <c r="A403" s="6" t="s">
        <v>6963</v>
      </c>
      <c r="B403" s="6" t="s">
        <v>1498</v>
      </c>
      <c r="C403" s="6" t="s">
        <v>6964</v>
      </c>
      <c r="D403" s="6" t="s">
        <v>1825</v>
      </c>
      <c r="E403" s="6" t="s">
        <v>6965</v>
      </c>
      <c r="F403" s="6" t="s">
        <v>1827</v>
      </c>
      <c r="G403" s="6" t="s">
        <v>6910</v>
      </c>
      <c r="H403" s="6" t="s">
        <v>6966</v>
      </c>
      <c r="I403" s="6" t="s">
        <v>2184</v>
      </c>
      <c r="J403" s="6"/>
      <c r="K403" s="6"/>
      <c r="L403"/>
    </row>
    <row r="404" spans="1:12" x14ac:dyDescent="0.3">
      <c r="A404" s="6" t="s">
        <v>6967</v>
      </c>
      <c r="B404" s="6" t="s">
        <v>1498</v>
      </c>
      <c r="C404" s="6" t="s">
        <v>6968</v>
      </c>
      <c r="D404" s="6" t="s">
        <v>1825</v>
      </c>
      <c r="E404" s="6" t="s">
        <v>6969</v>
      </c>
      <c r="F404" s="6" t="s">
        <v>1827</v>
      </c>
      <c r="G404" s="6" t="s">
        <v>6782</v>
      </c>
      <c r="H404" s="6" t="s">
        <v>6970</v>
      </c>
      <c r="I404" s="6" t="s">
        <v>2184</v>
      </c>
      <c r="J404" s="6"/>
      <c r="K404" s="6"/>
      <c r="L404"/>
    </row>
    <row r="405" spans="1:12" x14ac:dyDescent="0.3">
      <c r="A405" s="6" t="s">
        <v>6971</v>
      </c>
      <c r="B405" s="6" t="s">
        <v>1498</v>
      </c>
      <c r="C405" s="6" t="s">
        <v>6972</v>
      </c>
      <c r="D405" s="6" t="s">
        <v>1825</v>
      </c>
      <c r="E405" s="6"/>
      <c r="F405" s="6" t="s">
        <v>1827</v>
      </c>
      <c r="G405" s="6" t="s">
        <v>1676</v>
      </c>
      <c r="H405" s="6"/>
      <c r="I405" s="6"/>
      <c r="J405" s="6"/>
      <c r="K405" s="6"/>
      <c r="L405"/>
    </row>
    <row r="406" spans="1:12" x14ac:dyDescent="0.3">
      <c r="A406" s="6" t="s">
        <v>1833</v>
      </c>
      <c r="B406" s="6" t="s">
        <v>1498</v>
      </c>
      <c r="C406" s="6" t="s">
        <v>1834</v>
      </c>
      <c r="D406" s="6" t="s">
        <v>1825</v>
      </c>
      <c r="E406" s="6" t="s">
        <v>1835</v>
      </c>
      <c r="F406" s="6" t="s">
        <v>1827</v>
      </c>
      <c r="G406" s="6" t="s">
        <v>1740</v>
      </c>
      <c r="H406" s="6" t="s">
        <v>1836</v>
      </c>
      <c r="I406" s="6" t="s">
        <v>448</v>
      </c>
      <c r="J406" s="6"/>
      <c r="K406" s="6" t="s">
        <v>2176</v>
      </c>
      <c r="L406">
        <v>5205</v>
      </c>
    </row>
    <row r="407" spans="1:12" x14ac:dyDescent="0.3">
      <c r="A407" s="6" t="s">
        <v>6973</v>
      </c>
      <c r="B407" s="6" t="s">
        <v>1498</v>
      </c>
      <c r="C407" s="6" t="s">
        <v>6974</v>
      </c>
      <c r="D407" s="6" t="s">
        <v>1825</v>
      </c>
      <c r="E407" s="6" t="s">
        <v>6975</v>
      </c>
      <c r="F407" s="6" t="s">
        <v>1827</v>
      </c>
      <c r="G407" s="6" t="s">
        <v>6910</v>
      </c>
      <c r="H407" s="6" t="s">
        <v>6976</v>
      </c>
      <c r="I407" s="6" t="s">
        <v>2184</v>
      </c>
      <c r="J407" s="6"/>
      <c r="K407" s="6"/>
      <c r="L407"/>
    </row>
    <row r="408" spans="1:12" x14ac:dyDescent="0.3">
      <c r="A408" s="6" t="s">
        <v>6977</v>
      </c>
      <c r="B408" s="6" t="s">
        <v>1498</v>
      </c>
      <c r="C408" s="6" t="s">
        <v>6978</v>
      </c>
      <c r="D408" s="6" t="s">
        <v>1825</v>
      </c>
      <c r="E408" s="6" t="s">
        <v>6979</v>
      </c>
      <c r="F408" s="6" t="s">
        <v>1827</v>
      </c>
      <c r="G408" s="6" t="s">
        <v>6782</v>
      </c>
      <c r="H408" s="6" t="s">
        <v>6980</v>
      </c>
      <c r="I408" s="6" t="s">
        <v>2184</v>
      </c>
      <c r="J408" s="6"/>
      <c r="K408" s="6"/>
      <c r="L408"/>
    </row>
    <row r="409" spans="1:12" x14ac:dyDescent="0.3">
      <c r="A409" s="6" t="s">
        <v>6981</v>
      </c>
      <c r="B409" s="6" t="s">
        <v>6139</v>
      </c>
      <c r="C409" s="6" t="s">
        <v>1839</v>
      </c>
      <c r="D409" s="6" t="s">
        <v>3940</v>
      </c>
      <c r="E409" s="6" t="s">
        <v>1841</v>
      </c>
      <c r="F409" s="6" t="s">
        <v>6746</v>
      </c>
      <c r="G409" s="6" t="s">
        <v>3957</v>
      </c>
      <c r="H409" s="6" t="s">
        <v>3957</v>
      </c>
      <c r="I409" s="6"/>
      <c r="J409" s="6"/>
      <c r="K409" s="6"/>
      <c r="L409"/>
    </row>
    <row r="410" spans="1:12" x14ac:dyDescent="0.3">
      <c r="A410" s="6" t="s">
        <v>1837</v>
      </c>
      <c r="B410" s="6" t="s">
        <v>1498</v>
      </c>
      <c r="C410" s="6" t="s">
        <v>1838</v>
      </c>
      <c r="D410" s="6" t="s">
        <v>1839</v>
      </c>
      <c r="E410" s="6" t="s">
        <v>1840</v>
      </c>
      <c r="F410" s="6" t="s">
        <v>1841</v>
      </c>
      <c r="G410" s="6" t="s">
        <v>1722</v>
      </c>
      <c r="H410" s="6" t="s">
        <v>1842</v>
      </c>
      <c r="I410" s="6" t="s">
        <v>448</v>
      </c>
      <c r="J410" s="6"/>
      <c r="K410" s="6" t="s">
        <v>2176</v>
      </c>
      <c r="L410">
        <v>5205</v>
      </c>
    </row>
    <row r="411" spans="1:12" x14ac:dyDescent="0.3">
      <c r="A411" s="6" t="s">
        <v>6982</v>
      </c>
      <c r="B411" s="6" t="s">
        <v>1498</v>
      </c>
      <c r="C411" s="6" t="s">
        <v>6983</v>
      </c>
      <c r="D411" s="6" t="s">
        <v>1839</v>
      </c>
      <c r="E411" s="6" t="s">
        <v>6984</v>
      </c>
      <c r="F411" s="6" t="s">
        <v>1841</v>
      </c>
      <c r="G411" s="6" t="s">
        <v>6755</v>
      </c>
      <c r="H411" s="6" t="s">
        <v>6985</v>
      </c>
      <c r="I411" s="6" t="s">
        <v>2184</v>
      </c>
      <c r="J411" s="6"/>
      <c r="K411" s="6"/>
      <c r="L411"/>
    </row>
    <row r="412" spans="1:12" x14ac:dyDescent="0.3">
      <c r="A412" s="6" t="s">
        <v>6986</v>
      </c>
      <c r="B412" s="6" t="s">
        <v>6139</v>
      </c>
      <c r="C412" s="6" t="s">
        <v>1845</v>
      </c>
      <c r="D412" s="6" t="s">
        <v>3940</v>
      </c>
      <c r="E412" s="6" t="s">
        <v>1847</v>
      </c>
      <c r="F412" s="6" t="s">
        <v>6746</v>
      </c>
      <c r="G412" s="6" t="s">
        <v>3958</v>
      </c>
      <c r="H412" s="6" t="s">
        <v>3959</v>
      </c>
      <c r="I412" s="6"/>
      <c r="J412" s="6"/>
      <c r="K412" s="6"/>
      <c r="L412"/>
    </row>
    <row r="413" spans="1:12" x14ac:dyDescent="0.3">
      <c r="A413" s="6" t="s">
        <v>6987</v>
      </c>
      <c r="B413" s="6" t="s">
        <v>1498</v>
      </c>
      <c r="C413" s="6" t="s">
        <v>6988</v>
      </c>
      <c r="D413" s="6" t="s">
        <v>1845</v>
      </c>
      <c r="E413" s="6"/>
      <c r="F413" s="6" t="s">
        <v>1847</v>
      </c>
      <c r="G413" s="6" t="s">
        <v>1729</v>
      </c>
      <c r="H413" s="6"/>
      <c r="I413" s="6"/>
      <c r="J413" s="6"/>
      <c r="K413" s="6"/>
      <c r="L413"/>
    </row>
    <row r="414" spans="1:12" x14ac:dyDescent="0.3">
      <c r="A414" s="6" t="s">
        <v>1843</v>
      </c>
      <c r="B414" s="6" t="s">
        <v>1498</v>
      </c>
      <c r="C414" s="6" t="s">
        <v>1844</v>
      </c>
      <c r="D414" s="6" t="s">
        <v>1845</v>
      </c>
      <c r="E414" s="6" t="s">
        <v>1846</v>
      </c>
      <c r="F414" s="6" t="s">
        <v>1847</v>
      </c>
      <c r="G414" s="6" t="s">
        <v>1848</v>
      </c>
      <c r="H414" s="6" t="s">
        <v>1849</v>
      </c>
      <c r="I414" s="6" t="s">
        <v>448</v>
      </c>
      <c r="J414" s="6"/>
      <c r="K414" s="6" t="s">
        <v>2176</v>
      </c>
      <c r="L414">
        <v>5106</v>
      </c>
    </row>
    <row r="415" spans="1:12" x14ac:dyDescent="0.3">
      <c r="A415" s="6" t="s">
        <v>6989</v>
      </c>
      <c r="B415" s="6" t="s">
        <v>1498</v>
      </c>
      <c r="C415" s="6" t="s">
        <v>6990</v>
      </c>
      <c r="D415" s="6" t="s">
        <v>1845</v>
      </c>
      <c r="E415" s="6" t="s">
        <v>6991</v>
      </c>
      <c r="F415" s="6" t="s">
        <v>1847</v>
      </c>
      <c r="G415" s="6" t="s">
        <v>6992</v>
      </c>
      <c r="H415" s="6" t="s">
        <v>6993</v>
      </c>
      <c r="I415" s="6" t="s">
        <v>2184</v>
      </c>
      <c r="J415" s="6"/>
      <c r="K415" s="6"/>
      <c r="L415"/>
    </row>
    <row r="416" spans="1:12" x14ac:dyDescent="0.3">
      <c r="A416" s="6" t="s">
        <v>6994</v>
      </c>
      <c r="B416" s="6" t="s">
        <v>1498</v>
      </c>
      <c r="C416" s="6" t="s">
        <v>6995</v>
      </c>
      <c r="D416" s="6" t="s">
        <v>1845</v>
      </c>
      <c r="E416" s="6" t="s">
        <v>6996</v>
      </c>
      <c r="F416" s="6" t="s">
        <v>1847</v>
      </c>
      <c r="G416" s="6" t="s">
        <v>901</v>
      </c>
      <c r="H416" s="6" t="s">
        <v>6997</v>
      </c>
      <c r="I416" s="6" t="s">
        <v>2184</v>
      </c>
      <c r="J416" s="6"/>
      <c r="K416" s="6"/>
      <c r="L416"/>
    </row>
    <row r="417" spans="1:12" x14ac:dyDescent="0.3">
      <c r="A417" s="6" t="s">
        <v>1850</v>
      </c>
      <c r="B417" s="6" t="s">
        <v>1498</v>
      </c>
      <c r="C417" s="6" t="s">
        <v>1851</v>
      </c>
      <c r="D417" s="6" t="s">
        <v>1845</v>
      </c>
      <c r="E417" s="6" t="s">
        <v>1852</v>
      </c>
      <c r="F417" s="6" t="s">
        <v>1847</v>
      </c>
      <c r="G417" s="6" t="s">
        <v>1722</v>
      </c>
      <c r="H417" s="6" t="s">
        <v>1853</v>
      </c>
      <c r="I417" s="6" t="s">
        <v>448</v>
      </c>
      <c r="J417" s="6"/>
      <c r="K417" s="6" t="s">
        <v>2176</v>
      </c>
      <c r="L417">
        <v>5205</v>
      </c>
    </row>
    <row r="418" spans="1:12" x14ac:dyDescent="0.3">
      <c r="A418" s="6" t="s">
        <v>6998</v>
      </c>
      <c r="B418" s="6" t="s">
        <v>1498</v>
      </c>
      <c r="C418" s="6" t="s">
        <v>6999</v>
      </c>
      <c r="D418" s="6" t="s">
        <v>1845</v>
      </c>
      <c r="E418" s="6" t="s">
        <v>7000</v>
      </c>
      <c r="F418" s="6" t="s">
        <v>1847</v>
      </c>
      <c r="G418" s="6" t="s">
        <v>6750</v>
      </c>
      <c r="H418" s="6" t="s">
        <v>7001</v>
      </c>
      <c r="I418" s="6" t="s">
        <v>2184</v>
      </c>
      <c r="J418" s="6"/>
      <c r="K418" s="6"/>
      <c r="L418"/>
    </row>
    <row r="419" spans="1:12" x14ac:dyDescent="0.3">
      <c r="A419" s="6" t="s">
        <v>7002</v>
      </c>
      <c r="B419" s="6" t="s">
        <v>1498</v>
      </c>
      <c r="C419" s="6" t="s">
        <v>7003</v>
      </c>
      <c r="D419" s="6" t="s">
        <v>1845</v>
      </c>
      <c r="E419" s="6" t="s">
        <v>7004</v>
      </c>
      <c r="F419" s="6" t="s">
        <v>1847</v>
      </c>
      <c r="G419" s="6" t="s">
        <v>6755</v>
      </c>
      <c r="H419" s="6" t="s">
        <v>7005</v>
      </c>
      <c r="I419" s="6" t="s">
        <v>2184</v>
      </c>
      <c r="J419" s="6"/>
      <c r="K419" s="6"/>
      <c r="L419"/>
    </row>
    <row r="420" spans="1:12" x14ac:dyDescent="0.3">
      <c r="A420" s="6" t="s">
        <v>7006</v>
      </c>
      <c r="B420" s="6" t="s">
        <v>6139</v>
      </c>
      <c r="C420" s="6" t="s">
        <v>1856</v>
      </c>
      <c r="D420" s="6" t="s">
        <v>3940</v>
      </c>
      <c r="E420" s="6" t="s">
        <v>1858</v>
      </c>
      <c r="F420" s="6" t="s">
        <v>6746</v>
      </c>
      <c r="G420" s="6" t="s">
        <v>3960</v>
      </c>
      <c r="H420" s="6" t="s">
        <v>3961</v>
      </c>
      <c r="I420" s="6"/>
      <c r="J420" s="6"/>
      <c r="K420" s="6"/>
      <c r="L420"/>
    </row>
    <row r="421" spans="1:12" x14ac:dyDescent="0.3">
      <c r="A421" s="6" t="s">
        <v>1854</v>
      </c>
      <c r="B421" s="6" t="s">
        <v>1498</v>
      </c>
      <c r="C421" s="6" t="s">
        <v>1855</v>
      </c>
      <c r="D421" s="6" t="s">
        <v>1856</v>
      </c>
      <c r="E421" s="6" t="s">
        <v>1857</v>
      </c>
      <c r="F421" s="6" t="s">
        <v>1858</v>
      </c>
      <c r="G421" s="6" t="s">
        <v>1722</v>
      </c>
      <c r="H421" s="6" t="s">
        <v>1859</v>
      </c>
      <c r="I421" s="6" t="s">
        <v>448</v>
      </c>
      <c r="J421" s="6"/>
      <c r="K421" s="6" t="s">
        <v>2176</v>
      </c>
      <c r="L421">
        <v>5205</v>
      </c>
    </row>
    <row r="422" spans="1:12" x14ac:dyDescent="0.3">
      <c r="A422" s="6" t="s">
        <v>7007</v>
      </c>
      <c r="B422" s="6" t="s">
        <v>1498</v>
      </c>
      <c r="C422" s="6" t="s">
        <v>7008</v>
      </c>
      <c r="D422" s="6" t="s">
        <v>1856</v>
      </c>
      <c r="E422" s="6" t="s">
        <v>7009</v>
      </c>
      <c r="F422" s="6" t="s">
        <v>1858</v>
      </c>
      <c r="G422" s="6" t="s">
        <v>7010</v>
      </c>
      <c r="H422" s="6" t="s">
        <v>7011</v>
      </c>
      <c r="I422" s="6" t="s">
        <v>2184</v>
      </c>
      <c r="J422" s="6"/>
      <c r="K422" s="6"/>
      <c r="L422"/>
    </row>
    <row r="423" spans="1:12" x14ac:dyDescent="0.3">
      <c r="A423" s="6" t="s">
        <v>7012</v>
      </c>
      <c r="B423" s="6" t="s">
        <v>1498</v>
      </c>
      <c r="C423" s="6" t="s">
        <v>7013</v>
      </c>
      <c r="D423" s="6" t="s">
        <v>1856</v>
      </c>
      <c r="E423" s="6" t="s">
        <v>7014</v>
      </c>
      <c r="F423" s="6" t="s">
        <v>1858</v>
      </c>
      <c r="G423" s="6" t="s">
        <v>6755</v>
      </c>
      <c r="H423" s="6" t="s">
        <v>7015</v>
      </c>
      <c r="I423" s="6" t="s">
        <v>2184</v>
      </c>
      <c r="J423" s="6"/>
      <c r="K423" s="6"/>
      <c r="L423"/>
    </row>
    <row r="424" spans="1:12" x14ac:dyDescent="0.3">
      <c r="A424" s="6" t="s">
        <v>7016</v>
      </c>
      <c r="B424" s="6" t="s">
        <v>6139</v>
      </c>
      <c r="C424" s="6" t="s">
        <v>1862</v>
      </c>
      <c r="D424" s="6" t="s">
        <v>3940</v>
      </c>
      <c r="E424" s="6" t="s">
        <v>1864</v>
      </c>
      <c r="F424" s="6" t="s">
        <v>6746</v>
      </c>
      <c r="G424" s="6" t="s">
        <v>3962</v>
      </c>
      <c r="H424" s="6" t="s">
        <v>3963</v>
      </c>
      <c r="I424" s="6"/>
      <c r="J424" s="6"/>
      <c r="K424" s="6"/>
      <c r="L424"/>
    </row>
    <row r="425" spans="1:12" x14ac:dyDescent="0.3">
      <c r="A425" s="6" t="s">
        <v>7017</v>
      </c>
      <c r="B425" s="6" t="s">
        <v>1498</v>
      </c>
      <c r="C425" s="6" t="s">
        <v>7018</v>
      </c>
      <c r="D425" s="6" t="s">
        <v>1862</v>
      </c>
      <c r="E425" s="6"/>
      <c r="F425" s="6" t="s">
        <v>1864</v>
      </c>
      <c r="G425" s="6" t="s">
        <v>7019</v>
      </c>
      <c r="H425" s="6"/>
      <c r="I425" s="6"/>
      <c r="J425" s="6"/>
      <c r="K425" s="6"/>
      <c r="L425"/>
    </row>
    <row r="426" spans="1:12" x14ac:dyDescent="0.3">
      <c r="A426" s="6" t="s">
        <v>1860</v>
      </c>
      <c r="B426" s="6" t="s">
        <v>1498</v>
      </c>
      <c r="C426" s="6" t="s">
        <v>1861</v>
      </c>
      <c r="D426" s="6" t="s">
        <v>1862</v>
      </c>
      <c r="E426" s="6" t="s">
        <v>1863</v>
      </c>
      <c r="F426" s="6" t="s">
        <v>1864</v>
      </c>
      <c r="G426" s="6" t="s">
        <v>1740</v>
      </c>
      <c r="H426" s="6" t="s">
        <v>1865</v>
      </c>
      <c r="I426" s="6" t="s">
        <v>448</v>
      </c>
      <c r="J426" s="6"/>
      <c r="K426" s="6" t="s">
        <v>2176</v>
      </c>
      <c r="L426">
        <v>5205</v>
      </c>
    </row>
    <row r="427" spans="1:12" x14ac:dyDescent="0.3">
      <c r="A427" s="6" t="s">
        <v>7020</v>
      </c>
      <c r="B427" s="6" t="s">
        <v>1498</v>
      </c>
      <c r="C427" s="6" t="s">
        <v>7021</v>
      </c>
      <c r="D427" s="6" t="s">
        <v>1862</v>
      </c>
      <c r="E427" s="6" t="s">
        <v>7022</v>
      </c>
      <c r="F427" s="6" t="s">
        <v>1864</v>
      </c>
      <c r="G427" s="6" t="s">
        <v>6777</v>
      </c>
      <c r="H427" s="6" t="s">
        <v>7023</v>
      </c>
      <c r="I427" s="6" t="s">
        <v>2184</v>
      </c>
      <c r="J427" s="6"/>
      <c r="K427" s="6"/>
      <c r="L427"/>
    </row>
    <row r="428" spans="1:12" x14ac:dyDescent="0.3">
      <c r="A428" s="6" t="s">
        <v>7024</v>
      </c>
      <c r="B428" s="6" t="s">
        <v>1498</v>
      </c>
      <c r="C428" s="6" t="s">
        <v>7025</v>
      </c>
      <c r="D428" s="6" t="s">
        <v>1862</v>
      </c>
      <c r="E428" s="6" t="s">
        <v>7026</v>
      </c>
      <c r="F428" s="6" t="s">
        <v>1864</v>
      </c>
      <c r="G428" s="6" t="s">
        <v>6782</v>
      </c>
      <c r="H428" s="6" t="s">
        <v>7027</v>
      </c>
      <c r="I428" s="6" t="s">
        <v>2184</v>
      </c>
      <c r="J428" s="6"/>
      <c r="K428" s="6"/>
      <c r="L428"/>
    </row>
    <row r="429" spans="1:12" x14ac:dyDescent="0.3">
      <c r="A429" s="6" t="s">
        <v>7028</v>
      </c>
      <c r="B429" s="6" t="s">
        <v>1498</v>
      </c>
      <c r="C429" s="6" t="s">
        <v>7029</v>
      </c>
      <c r="D429" s="6" t="s">
        <v>1862</v>
      </c>
      <c r="E429" s="6" t="s">
        <v>7030</v>
      </c>
      <c r="F429" s="6" t="s">
        <v>1864</v>
      </c>
      <c r="G429" s="6" t="s">
        <v>7031</v>
      </c>
      <c r="H429" s="6" t="s">
        <v>7032</v>
      </c>
      <c r="I429" s="6" t="s">
        <v>2184</v>
      </c>
      <c r="J429" s="6"/>
      <c r="K429" s="6"/>
      <c r="L429"/>
    </row>
    <row r="430" spans="1:12" x14ac:dyDescent="0.3">
      <c r="A430" s="6" t="s">
        <v>7033</v>
      </c>
      <c r="B430" s="6" t="s">
        <v>1498</v>
      </c>
      <c r="C430" s="6" t="s">
        <v>7034</v>
      </c>
      <c r="D430" s="6" t="s">
        <v>1862</v>
      </c>
      <c r="E430" s="6"/>
      <c r="F430" s="6" t="s">
        <v>1864</v>
      </c>
      <c r="G430" s="6" t="s">
        <v>7035</v>
      </c>
      <c r="H430" s="6"/>
      <c r="I430" s="6"/>
      <c r="J430" s="6"/>
      <c r="K430" s="6"/>
      <c r="L430"/>
    </row>
    <row r="431" spans="1:12" x14ac:dyDescent="0.3">
      <c r="A431" s="6" t="s">
        <v>7036</v>
      </c>
      <c r="B431" s="6" t="s">
        <v>1498</v>
      </c>
      <c r="C431" s="6" t="s">
        <v>7037</v>
      </c>
      <c r="D431" s="6" t="s">
        <v>1862</v>
      </c>
      <c r="E431" s="6" t="s">
        <v>7038</v>
      </c>
      <c r="F431" s="6" t="s">
        <v>1864</v>
      </c>
      <c r="G431" s="6" t="s">
        <v>6777</v>
      </c>
      <c r="H431" s="6" t="s">
        <v>7039</v>
      </c>
      <c r="I431" s="6" t="s">
        <v>2184</v>
      </c>
      <c r="J431" s="6"/>
      <c r="K431" s="6"/>
      <c r="L431"/>
    </row>
    <row r="432" spans="1:12" x14ac:dyDescent="0.3">
      <c r="A432" s="6" t="s">
        <v>7040</v>
      </c>
      <c r="B432" s="6" t="s">
        <v>1498</v>
      </c>
      <c r="C432" s="6" t="s">
        <v>7041</v>
      </c>
      <c r="D432" s="6" t="s">
        <v>1862</v>
      </c>
      <c r="E432" s="6" t="s">
        <v>7042</v>
      </c>
      <c r="F432" s="6" t="s">
        <v>1864</v>
      </c>
      <c r="G432" s="6" t="s">
        <v>6782</v>
      </c>
      <c r="H432" s="6" t="s">
        <v>7043</v>
      </c>
      <c r="I432" s="6" t="s">
        <v>2184</v>
      </c>
      <c r="J432" s="6"/>
      <c r="K432" s="6"/>
      <c r="L432"/>
    </row>
    <row r="433" spans="1:12" x14ac:dyDescent="0.3">
      <c r="A433" s="6" t="s">
        <v>7044</v>
      </c>
      <c r="B433" s="6" t="s">
        <v>1498</v>
      </c>
      <c r="C433" s="6" t="s">
        <v>7045</v>
      </c>
      <c r="D433" s="6" t="s">
        <v>1862</v>
      </c>
      <c r="E433" s="6"/>
      <c r="F433" s="6" t="s">
        <v>1864</v>
      </c>
      <c r="G433" s="6" t="s">
        <v>7046</v>
      </c>
      <c r="H433" s="6"/>
      <c r="I433" s="6"/>
      <c r="J433" s="6"/>
      <c r="K433" s="6"/>
      <c r="L433"/>
    </row>
    <row r="434" spans="1:12" x14ac:dyDescent="0.3">
      <c r="A434" s="6" t="s">
        <v>7047</v>
      </c>
      <c r="B434" s="6" t="s">
        <v>1498</v>
      </c>
      <c r="C434" s="6" t="s">
        <v>7048</v>
      </c>
      <c r="D434" s="6" t="s">
        <v>1862</v>
      </c>
      <c r="E434" s="6" t="s">
        <v>7049</v>
      </c>
      <c r="F434" s="6" t="s">
        <v>1864</v>
      </c>
      <c r="G434" s="6" t="s">
        <v>6777</v>
      </c>
      <c r="H434" s="6" t="s">
        <v>7050</v>
      </c>
      <c r="I434" s="6" t="s">
        <v>2184</v>
      </c>
      <c r="J434" s="6"/>
      <c r="K434" s="6"/>
      <c r="L434"/>
    </row>
    <row r="435" spans="1:12" x14ac:dyDescent="0.3">
      <c r="A435" s="6" t="s">
        <v>7051</v>
      </c>
      <c r="B435" s="6" t="s">
        <v>1498</v>
      </c>
      <c r="C435" s="6" t="s">
        <v>7052</v>
      </c>
      <c r="D435" s="6" t="s">
        <v>1862</v>
      </c>
      <c r="E435" s="6" t="s">
        <v>7053</v>
      </c>
      <c r="F435" s="6" t="s">
        <v>1864</v>
      </c>
      <c r="G435" s="6" t="s">
        <v>6782</v>
      </c>
      <c r="H435" s="6" t="s">
        <v>7054</v>
      </c>
      <c r="I435" s="6" t="s">
        <v>2184</v>
      </c>
      <c r="J435" s="6"/>
      <c r="K435" s="6"/>
      <c r="L435"/>
    </row>
    <row r="436" spans="1:12" x14ac:dyDescent="0.3">
      <c r="A436" s="6" t="s">
        <v>7055</v>
      </c>
      <c r="B436" s="6" t="s">
        <v>6139</v>
      </c>
      <c r="C436" s="6" t="s">
        <v>3964</v>
      </c>
      <c r="D436" s="6" t="s">
        <v>3940</v>
      </c>
      <c r="E436" s="6" t="s">
        <v>3965</v>
      </c>
      <c r="F436" s="6" t="s">
        <v>6746</v>
      </c>
      <c r="G436" s="6" t="s">
        <v>3966</v>
      </c>
      <c r="H436" s="6" t="s">
        <v>3967</v>
      </c>
      <c r="I436" s="6" t="s">
        <v>2184</v>
      </c>
      <c r="J436" s="6"/>
      <c r="K436" s="6"/>
      <c r="L436"/>
    </row>
    <row r="437" spans="1:12" x14ac:dyDescent="0.3">
      <c r="A437" s="6" t="s">
        <v>7056</v>
      </c>
      <c r="B437" s="6" t="s">
        <v>6139</v>
      </c>
      <c r="C437" s="6" t="s">
        <v>1868</v>
      </c>
      <c r="D437" s="6" t="s">
        <v>3940</v>
      </c>
      <c r="E437" s="6" t="s">
        <v>1870</v>
      </c>
      <c r="F437" s="6" t="s">
        <v>6746</v>
      </c>
      <c r="G437" s="6" t="s">
        <v>3968</v>
      </c>
      <c r="H437" s="6" t="s">
        <v>3969</v>
      </c>
      <c r="I437" s="6"/>
      <c r="J437" s="6"/>
      <c r="K437" s="6"/>
      <c r="L437"/>
    </row>
    <row r="438" spans="1:12" x14ac:dyDescent="0.3">
      <c r="A438" s="6" t="s">
        <v>1866</v>
      </c>
      <c r="B438" s="6" t="s">
        <v>1498</v>
      </c>
      <c r="C438" s="6" t="s">
        <v>1867</v>
      </c>
      <c r="D438" s="6" t="s">
        <v>1868</v>
      </c>
      <c r="E438" s="6" t="s">
        <v>1869</v>
      </c>
      <c r="F438" s="6" t="s">
        <v>1870</v>
      </c>
      <c r="G438" s="6" t="s">
        <v>1722</v>
      </c>
      <c r="H438" s="6" t="s">
        <v>1871</v>
      </c>
      <c r="I438" s="6" t="s">
        <v>448</v>
      </c>
      <c r="J438" s="6"/>
      <c r="K438" s="6" t="s">
        <v>2176</v>
      </c>
      <c r="L438">
        <v>5205</v>
      </c>
    </row>
    <row r="439" spans="1:12" x14ac:dyDescent="0.3">
      <c r="A439" s="6" t="s">
        <v>7057</v>
      </c>
      <c r="B439" s="6" t="s">
        <v>1498</v>
      </c>
      <c r="C439" s="6" t="s">
        <v>7058</v>
      </c>
      <c r="D439" s="6" t="s">
        <v>1868</v>
      </c>
      <c r="E439" s="6" t="s">
        <v>7059</v>
      </c>
      <c r="F439" s="6" t="s">
        <v>1870</v>
      </c>
      <c r="G439" s="6" t="s">
        <v>6750</v>
      </c>
      <c r="H439" s="6" t="s">
        <v>7060</v>
      </c>
      <c r="I439" s="6" t="s">
        <v>2184</v>
      </c>
      <c r="J439" s="6"/>
      <c r="K439" s="6"/>
      <c r="L439"/>
    </row>
    <row r="440" spans="1:12" x14ac:dyDescent="0.3">
      <c r="A440" s="6" t="s">
        <v>7061</v>
      </c>
      <c r="B440" s="6" t="s">
        <v>1498</v>
      </c>
      <c r="C440" s="6" t="s">
        <v>7062</v>
      </c>
      <c r="D440" s="6" t="s">
        <v>1868</v>
      </c>
      <c r="E440" s="6" t="s">
        <v>7063</v>
      </c>
      <c r="F440" s="6" t="s">
        <v>1870</v>
      </c>
      <c r="G440" s="6" t="s">
        <v>6755</v>
      </c>
      <c r="H440" s="6" t="s">
        <v>7064</v>
      </c>
      <c r="I440" s="6" t="s">
        <v>2184</v>
      </c>
      <c r="J440" s="6"/>
      <c r="K440" s="6"/>
      <c r="L440"/>
    </row>
    <row r="441" spans="1:12" x14ac:dyDescent="0.3">
      <c r="A441" s="6" t="s">
        <v>7065</v>
      </c>
      <c r="B441" s="6" t="s">
        <v>6139</v>
      </c>
      <c r="C441" s="6" t="s">
        <v>1874</v>
      </c>
      <c r="D441" s="6" t="s">
        <v>3940</v>
      </c>
      <c r="E441" s="6" t="s">
        <v>1876</v>
      </c>
      <c r="F441" s="6" t="s">
        <v>6746</v>
      </c>
      <c r="G441" s="6" t="s">
        <v>3970</v>
      </c>
      <c r="H441" s="6" t="s">
        <v>3971</v>
      </c>
      <c r="I441" s="6"/>
      <c r="J441" s="6"/>
      <c r="K441" s="6"/>
      <c r="L441"/>
    </row>
    <row r="442" spans="1:12" x14ac:dyDescent="0.3">
      <c r="A442" s="6" t="s">
        <v>7066</v>
      </c>
      <c r="B442" s="6" t="s">
        <v>1498</v>
      </c>
      <c r="C442" s="6" t="s">
        <v>7067</v>
      </c>
      <c r="D442" s="6" t="s">
        <v>1874</v>
      </c>
      <c r="E442" s="6"/>
      <c r="F442" s="6" t="s">
        <v>1876</v>
      </c>
      <c r="G442" s="6" t="s">
        <v>7068</v>
      </c>
      <c r="H442" s="6"/>
      <c r="I442" s="6"/>
      <c r="J442" s="6"/>
      <c r="K442" s="6"/>
      <c r="L442"/>
    </row>
    <row r="443" spans="1:12" x14ac:dyDescent="0.3">
      <c r="A443" s="6" t="s">
        <v>7069</v>
      </c>
      <c r="B443" s="6" t="s">
        <v>1498</v>
      </c>
      <c r="C443" s="6" t="s">
        <v>7070</v>
      </c>
      <c r="D443" s="6" t="s">
        <v>1874</v>
      </c>
      <c r="E443" s="6" t="s">
        <v>7071</v>
      </c>
      <c r="F443" s="6" t="s">
        <v>1876</v>
      </c>
      <c r="G443" s="6" t="s">
        <v>7072</v>
      </c>
      <c r="H443" s="6" t="s">
        <v>7073</v>
      </c>
      <c r="I443" s="6" t="s">
        <v>2184</v>
      </c>
      <c r="J443" s="6"/>
      <c r="K443" s="6"/>
      <c r="L443"/>
    </row>
    <row r="444" spans="1:12" x14ac:dyDescent="0.3">
      <c r="A444" s="6" t="s">
        <v>7074</v>
      </c>
      <c r="B444" s="6" t="s">
        <v>1498</v>
      </c>
      <c r="C444" s="6" t="s">
        <v>7075</v>
      </c>
      <c r="D444" s="6" t="s">
        <v>1874</v>
      </c>
      <c r="E444" s="6" t="s">
        <v>7076</v>
      </c>
      <c r="F444" s="6" t="s">
        <v>1876</v>
      </c>
      <c r="G444" s="6" t="s">
        <v>7077</v>
      </c>
      <c r="H444" s="6" t="s">
        <v>7078</v>
      </c>
      <c r="I444" s="6" t="s">
        <v>2184</v>
      </c>
      <c r="J444" s="6"/>
      <c r="K444" s="6"/>
      <c r="L444"/>
    </row>
    <row r="445" spans="1:12" x14ac:dyDescent="0.3">
      <c r="A445" s="6" t="s">
        <v>7079</v>
      </c>
      <c r="B445" s="6" t="s">
        <v>1498</v>
      </c>
      <c r="C445" s="6" t="s">
        <v>7080</v>
      </c>
      <c r="D445" s="6" t="s">
        <v>1874</v>
      </c>
      <c r="E445" s="6" t="s">
        <v>7081</v>
      </c>
      <c r="F445" s="6" t="s">
        <v>1876</v>
      </c>
      <c r="G445" s="6" t="s">
        <v>6782</v>
      </c>
      <c r="H445" s="6" t="s">
        <v>7082</v>
      </c>
      <c r="I445" s="6" t="s">
        <v>2184</v>
      </c>
      <c r="J445" s="6"/>
      <c r="K445" s="6"/>
      <c r="L445"/>
    </row>
    <row r="446" spans="1:12" x14ac:dyDescent="0.3">
      <c r="A446" s="6" t="s">
        <v>7083</v>
      </c>
      <c r="B446" s="6" t="s">
        <v>1498</v>
      </c>
      <c r="C446" s="6" t="s">
        <v>7084</v>
      </c>
      <c r="D446" s="6" t="s">
        <v>1874</v>
      </c>
      <c r="E446" s="6" t="s">
        <v>7085</v>
      </c>
      <c r="F446" s="6" t="s">
        <v>1876</v>
      </c>
      <c r="G446" s="6" t="s">
        <v>7086</v>
      </c>
      <c r="H446" s="6" t="s">
        <v>7087</v>
      </c>
      <c r="I446" s="6" t="s">
        <v>2184</v>
      </c>
      <c r="J446" s="6"/>
      <c r="K446" s="6"/>
      <c r="L446"/>
    </row>
    <row r="447" spans="1:12" x14ac:dyDescent="0.3">
      <c r="A447" s="6" t="s">
        <v>7088</v>
      </c>
      <c r="B447" s="6" t="s">
        <v>1498</v>
      </c>
      <c r="C447" s="6" t="s">
        <v>7089</v>
      </c>
      <c r="D447" s="6" t="s">
        <v>1874</v>
      </c>
      <c r="E447" s="6"/>
      <c r="F447" s="6" t="s">
        <v>1876</v>
      </c>
      <c r="G447" s="6" t="s">
        <v>1676</v>
      </c>
      <c r="H447" s="6"/>
      <c r="I447" s="6"/>
      <c r="J447" s="6"/>
      <c r="K447" s="6"/>
      <c r="L447"/>
    </row>
    <row r="448" spans="1:12" x14ac:dyDescent="0.3">
      <c r="A448" s="6" t="s">
        <v>1872</v>
      </c>
      <c r="B448" s="6" t="s">
        <v>1498</v>
      </c>
      <c r="C448" s="6" t="s">
        <v>1873</v>
      </c>
      <c r="D448" s="6" t="s">
        <v>1874</v>
      </c>
      <c r="E448" s="6" t="s">
        <v>1875</v>
      </c>
      <c r="F448" s="6" t="s">
        <v>1876</v>
      </c>
      <c r="G448" s="6" t="s">
        <v>1745</v>
      </c>
      <c r="H448" s="6" t="s">
        <v>1877</v>
      </c>
      <c r="I448" s="6" t="s">
        <v>448</v>
      </c>
      <c r="J448" s="6"/>
      <c r="K448" s="6" t="s">
        <v>2176</v>
      </c>
      <c r="L448">
        <v>5106</v>
      </c>
    </row>
    <row r="449" spans="1:12" x14ac:dyDescent="0.3">
      <c r="A449" s="6" t="s">
        <v>1878</v>
      </c>
      <c r="B449" s="6" t="s">
        <v>1498</v>
      </c>
      <c r="C449" s="6" t="s">
        <v>1879</v>
      </c>
      <c r="D449" s="6" t="s">
        <v>1874</v>
      </c>
      <c r="E449" s="6" t="s">
        <v>1880</v>
      </c>
      <c r="F449" s="6" t="s">
        <v>1876</v>
      </c>
      <c r="G449" s="6" t="s">
        <v>1740</v>
      </c>
      <c r="H449" s="6" t="s">
        <v>1881</v>
      </c>
      <c r="I449" s="6" t="s">
        <v>448</v>
      </c>
      <c r="J449" s="6"/>
      <c r="K449" s="6" t="s">
        <v>2176</v>
      </c>
      <c r="L449">
        <v>5205</v>
      </c>
    </row>
    <row r="450" spans="1:12" x14ac:dyDescent="0.3">
      <c r="A450" s="6" t="s">
        <v>7090</v>
      </c>
      <c r="B450" s="6" t="s">
        <v>1498</v>
      </c>
      <c r="C450" s="6" t="s">
        <v>7091</v>
      </c>
      <c r="D450" s="6" t="s">
        <v>1874</v>
      </c>
      <c r="E450" s="6" t="s">
        <v>7092</v>
      </c>
      <c r="F450" s="6" t="s">
        <v>1876</v>
      </c>
      <c r="G450" s="6" t="s">
        <v>6777</v>
      </c>
      <c r="H450" s="6" t="s">
        <v>7093</v>
      </c>
      <c r="I450" s="6" t="s">
        <v>2184</v>
      </c>
      <c r="J450" s="6"/>
      <c r="K450" s="6"/>
      <c r="L450"/>
    </row>
    <row r="451" spans="1:12" x14ac:dyDescent="0.3">
      <c r="A451" s="6" t="s">
        <v>7094</v>
      </c>
      <c r="B451" s="6" t="s">
        <v>1498</v>
      </c>
      <c r="C451" s="6" t="s">
        <v>7095</v>
      </c>
      <c r="D451" s="6" t="s">
        <v>1874</v>
      </c>
      <c r="E451" s="6" t="s">
        <v>7096</v>
      </c>
      <c r="F451" s="6" t="s">
        <v>1876</v>
      </c>
      <c r="G451" s="6" t="s">
        <v>6782</v>
      </c>
      <c r="H451" s="6" t="s">
        <v>7097</v>
      </c>
      <c r="I451" s="6" t="s">
        <v>2184</v>
      </c>
      <c r="J451" s="6"/>
      <c r="K451" s="6"/>
      <c r="L451"/>
    </row>
    <row r="452" spans="1:12" x14ac:dyDescent="0.3">
      <c r="A452" s="6" t="s">
        <v>7098</v>
      </c>
      <c r="B452" s="6" t="s">
        <v>6139</v>
      </c>
      <c r="C452" s="6" t="s">
        <v>1884</v>
      </c>
      <c r="D452" s="6" t="s">
        <v>3940</v>
      </c>
      <c r="E452" s="6" t="s">
        <v>1886</v>
      </c>
      <c r="F452" s="6" t="s">
        <v>6746</v>
      </c>
      <c r="G452" s="6" t="s">
        <v>3972</v>
      </c>
      <c r="H452" s="6" t="s">
        <v>3973</v>
      </c>
      <c r="I452" s="6"/>
      <c r="J452" s="6"/>
      <c r="K452" s="6"/>
      <c r="L452"/>
    </row>
    <row r="453" spans="1:12" x14ac:dyDescent="0.3">
      <c r="A453" s="6" t="s">
        <v>7099</v>
      </c>
      <c r="B453" s="6" t="s">
        <v>1498</v>
      </c>
      <c r="C453" s="6" t="s">
        <v>7100</v>
      </c>
      <c r="D453" s="6" t="s">
        <v>1884</v>
      </c>
      <c r="E453" s="6" t="s">
        <v>7101</v>
      </c>
      <c r="F453" s="6" t="s">
        <v>1886</v>
      </c>
      <c r="G453" s="6" t="s">
        <v>7102</v>
      </c>
      <c r="H453" s="6" t="s">
        <v>7103</v>
      </c>
      <c r="I453" s="6" t="s">
        <v>2184</v>
      </c>
      <c r="J453" s="6"/>
      <c r="K453" s="6"/>
      <c r="L453"/>
    </row>
    <row r="454" spans="1:12" x14ac:dyDescent="0.3">
      <c r="A454" s="6" t="s">
        <v>7104</v>
      </c>
      <c r="B454" s="6" t="s">
        <v>1498</v>
      </c>
      <c r="C454" s="6" t="s">
        <v>7105</v>
      </c>
      <c r="D454" s="6" t="s">
        <v>1884</v>
      </c>
      <c r="E454" s="6"/>
      <c r="F454" s="6" t="s">
        <v>1886</v>
      </c>
      <c r="G454" s="6" t="s">
        <v>1676</v>
      </c>
      <c r="H454" s="6"/>
      <c r="I454" s="6"/>
      <c r="J454" s="6"/>
      <c r="K454" s="6"/>
      <c r="L454"/>
    </row>
    <row r="455" spans="1:12" x14ac:dyDescent="0.3">
      <c r="A455" s="6" t="s">
        <v>1882</v>
      </c>
      <c r="B455" s="6" t="s">
        <v>1498</v>
      </c>
      <c r="C455" s="6" t="s">
        <v>1883</v>
      </c>
      <c r="D455" s="6" t="s">
        <v>1884</v>
      </c>
      <c r="E455" s="6" t="s">
        <v>1885</v>
      </c>
      <c r="F455" s="6" t="s">
        <v>1886</v>
      </c>
      <c r="G455" s="6" t="s">
        <v>1745</v>
      </c>
      <c r="H455" s="6" t="s">
        <v>1887</v>
      </c>
      <c r="I455" s="6" t="s">
        <v>448</v>
      </c>
      <c r="J455" s="6"/>
      <c r="K455" s="6" t="s">
        <v>2176</v>
      </c>
      <c r="L455">
        <v>5106</v>
      </c>
    </row>
    <row r="456" spans="1:12" x14ac:dyDescent="0.3">
      <c r="A456" s="6" t="s">
        <v>1888</v>
      </c>
      <c r="B456" s="6" t="s">
        <v>1498</v>
      </c>
      <c r="C456" s="6" t="s">
        <v>1889</v>
      </c>
      <c r="D456" s="6" t="s">
        <v>1884</v>
      </c>
      <c r="E456" s="6" t="s">
        <v>1890</v>
      </c>
      <c r="F456" s="6" t="s">
        <v>1886</v>
      </c>
      <c r="G456" s="6" t="s">
        <v>1740</v>
      </c>
      <c r="H456" s="6" t="s">
        <v>1891</v>
      </c>
      <c r="I456" s="6" t="s">
        <v>448</v>
      </c>
      <c r="J456" s="6"/>
      <c r="K456" s="6" t="s">
        <v>2176</v>
      </c>
      <c r="L456">
        <v>5205</v>
      </c>
    </row>
    <row r="457" spans="1:12" x14ac:dyDescent="0.3">
      <c r="A457" s="6" t="s">
        <v>7106</v>
      </c>
      <c r="B457" s="6" t="s">
        <v>1498</v>
      </c>
      <c r="C457" s="6" t="s">
        <v>7107</v>
      </c>
      <c r="D457" s="6" t="s">
        <v>1884</v>
      </c>
      <c r="E457" s="6" t="s">
        <v>7108</v>
      </c>
      <c r="F457" s="6" t="s">
        <v>1886</v>
      </c>
      <c r="G457" s="6" t="s">
        <v>6777</v>
      </c>
      <c r="H457" s="6" t="s">
        <v>7109</v>
      </c>
      <c r="I457" s="6" t="s">
        <v>2184</v>
      </c>
      <c r="J457" s="6"/>
      <c r="K457" s="6"/>
      <c r="L457"/>
    </row>
    <row r="458" spans="1:12" x14ac:dyDescent="0.3">
      <c r="A458" s="6" t="s">
        <v>7110</v>
      </c>
      <c r="B458" s="6" t="s">
        <v>1498</v>
      </c>
      <c r="C458" s="6" t="s">
        <v>7111</v>
      </c>
      <c r="D458" s="6" t="s">
        <v>1884</v>
      </c>
      <c r="E458" s="6" t="s">
        <v>7112</v>
      </c>
      <c r="F458" s="6" t="s">
        <v>1886</v>
      </c>
      <c r="G458" s="6" t="s">
        <v>6782</v>
      </c>
      <c r="H458" s="6" t="s">
        <v>7113</v>
      </c>
      <c r="I458" s="6" t="s">
        <v>2184</v>
      </c>
      <c r="J458" s="6"/>
      <c r="K458" s="6"/>
      <c r="L458"/>
    </row>
    <row r="459" spans="1:12" x14ac:dyDescent="0.3">
      <c r="A459" s="6" t="s">
        <v>7114</v>
      </c>
      <c r="B459" s="6" t="s">
        <v>6139</v>
      </c>
      <c r="C459" s="6" t="s">
        <v>3974</v>
      </c>
      <c r="D459" s="6" t="s">
        <v>3940</v>
      </c>
      <c r="E459" s="6" t="s">
        <v>3975</v>
      </c>
      <c r="F459" s="6" t="s">
        <v>6746</v>
      </c>
      <c r="G459" s="6" t="s">
        <v>3976</v>
      </c>
      <c r="H459" s="6" t="s">
        <v>3977</v>
      </c>
      <c r="I459" s="6"/>
      <c r="J459" s="6"/>
      <c r="K459" s="6"/>
      <c r="L459"/>
    </row>
    <row r="460" spans="1:12" x14ac:dyDescent="0.3">
      <c r="A460" s="6" t="s">
        <v>7115</v>
      </c>
      <c r="B460" s="6" t="s">
        <v>1498</v>
      </c>
      <c r="C460" s="6" t="s">
        <v>7116</v>
      </c>
      <c r="D460" s="6" t="s">
        <v>3974</v>
      </c>
      <c r="E460" s="6" t="s">
        <v>7117</v>
      </c>
      <c r="F460" s="6" t="s">
        <v>3975</v>
      </c>
      <c r="G460" s="6" t="s">
        <v>7118</v>
      </c>
      <c r="H460" s="6" t="s">
        <v>7119</v>
      </c>
      <c r="I460" s="6" t="s">
        <v>2184</v>
      </c>
      <c r="J460" s="6"/>
      <c r="K460" s="6"/>
      <c r="L460"/>
    </row>
    <row r="461" spans="1:12" x14ac:dyDescent="0.3">
      <c r="A461" s="6" t="s">
        <v>7120</v>
      </c>
      <c r="B461" s="6" t="s">
        <v>1498</v>
      </c>
      <c r="C461" s="6" t="s">
        <v>7121</v>
      </c>
      <c r="D461" s="6" t="s">
        <v>3974</v>
      </c>
      <c r="E461" s="6" t="s">
        <v>7122</v>
      </c>
      <c r="F461" s="6" t="s">
        <v>3975</v>
      </c>
      <c r="G461" s="6" t="s">
        <v>7123</v>
      </c>
      <c r="H461" s="6" t="s">
        <v>7124</v>
      </c>
      <c r="I461" s="6" t="s">
        <v>2184</v>
      </c>
      <c r="J461" s="6"/>
      <c r="K461" s="6"/>
      <c r="L461"/>
    </row>
    <row r="462" spans="1:12" x14ac:dyDescent="0.3">
      <c r="A462" s="6" t="s">
        <v>7125</v>
      </c>
      <c r="B462" s="6" t="s">
        <v>1498</v>
      </c>
      <c r="C462" s="6" t="s">
        <v>7126</v>
      </c>
      <c r="D462" s="6" t="s">
        <v>3974</v>
      </c>
      <c r="E462" s="6" t="s">
        <v>7127</v>
      </c>
      <c r="F462" s="6" t="s">
        <v>3975</v>
      </c>
      <c r="G462" s="6" t="s">
        <v>7128</v>
      </c>
      <c r="H462" s="6" t="s">
        <v>7129</v>
      </c>
      <c r="I462" s="6" t="s">
        <v>2184</v>
      </c>
      <c r="J462" s="6"/>
      <c r="K462" s="6"/>
      <c r="L462"/>
    </row>
    <row r="463" spans="1:12" x14ac:dyDescent="0.3">
      <c r="A463" s="6" t="s">
        <v>7130</v>
      </c>
      <c r="B463" s="6" t="s">
        <v>1498</v>
      </c>
      <c r="C463" s="6" t="s">
        <v>7131</v>
      </c>
      <c r="D463" s="6" t="s">
        <v>3974</v>
      </c>
      <c r="E463" s="6" t="s">
        <v>7132</v>
      </c>
      <c r="F463" s="6" t="s">
        <v>3975</v>
      </c>
      <c r="G463" s="6" t="s">
        <v>7133</v>
      </c>
      <c r="H463" s="6" t="s">
        <v>7134</v>
      </c>
      <c r="I463" s="6" t="s">
        <v>2184</v>
      </c>
      <c r="J463" s="6"/>
      <c r="K463" s="6"/>
      <c r="L463"/>
    </row>
    <row r="464" spans="1:12" x14ac:dyDescent="0.3">
      <c r="A464" s="6" t="s">
        <v>7135</v>
      </c>
      <c r="B464" s="6" t="s">
        <v>6139</v>
      </c>
      <c r="C464" s="6" t="s">
        <v>1894</v>
      </c>
      <c r="D464" s="6" t="s">
        <v>3978</v>
      </c>
      <c r="E464" s="6" t="s">
        <v>1896</v>
      </c>
      <c r="F464" s="6" t="s">
        <v>7136</v>
      </c>
      <c r="G464" s="6" t="s">
        <v>3979</v>
      </c>
      <c r="H464" s="6" t="s">
        <v>3980</v>
      </c>
      <c r="I464" s="6"/>
      <c r="J464" s="6"/>
      <c r="K464" s="6"/>
      <c r="L464"/>
    </row>
    <row r="465" spans="1:12" x14ac:dyDescent="0.3">
      <c r="A465" s="6" t="s">
        <v>7137</v>
      </c>
      <c r="B465" s="6" t="s">
        <v>1498</v>
      </c>
      <c r="C465" s="6" t="s">
        <v>7138</v>
      </c>
      <c r="D465" s="6" t="s">
        <v>1894</v>
      </c>
      <c r="E465" s="6"/>
      <c r="F465" s="6" t="s">
        <v>1896</v>
      </c>
      <c r="G465" s="6" t="s">
        <v>7139</v>
      </c>
      <c r="H465" s="6"/>
      <c r="I465" s="6"/>
      <c r="J465" s="6"/>
      <c r="K465" s="6"/>
      <c r="L465"/>
    </row>
    <row r="466" spans="1:12" x14ac:dyDescent="0.3">
      <c r="A466" s="6" t="s">
        <v>1892</v>
      </c>
      <c r="B466" s="6" t="s">
        <v>1498</v>
      </c>
      <c r="C466" s="6" t="s">
        <v>1893</v>
      </c>
      <c r="D466" s="6" t="s">
        <v>1894</v>
      </c>
      <c r="E466" s="6" t="s">
        <v>1895</v>
      </c>
      <c r="F466" s="6" t="s">
        <v>1896</v>
      </c>
      <c r="G466" s="6" t="s">
        <v>1745</v>
      </c>
      <c r="H466" s="6" t="s">
        <v>1897</v>
      </c>
      <c r="I466" s="6" t="s">
        <v>448</v>
      </c>
      <c r="J466" s="6"/>
      <c r="K466" s="6" t="s">
        <v>2176</v>
      </c>
      <c r="L466">
        <v>5106</v>
      </c>
    </row>
    <row r="467" spans="1:12" x14ac:dyDescent="0.3">
      <c r="A467" s="6" t="s">
        <v>1898</v>
      </c>
      <c r="B467" s="6" t="s">
        <v>1498</v>
      </c>
      <c r="C467" s="6" t="s">
        <v>1899</v>
      </c>
      <c r="D467" s="6" t="s">
        <v>1894</v>
      </c>
      <c r="E467" s="6" t="s">
        <v>1900</v>
      </c>
      <c r="F467" s="6" t="s">
        <v>1896</v>
      </c>
      <c r="G467" s="6" t="s">
        <v>1740</v>
      </c>
      <c r="H467" s="6" t="s">
        <v>1901</v>
      </c>
      <c r="I467" s="6" t="s">
        <v>448</v>
      </c>
      <c r="J467" s="6"/>
      <c r="K467" s="6" t="s">
        <v>2176</v>
      </c>
      <c r="L467">
        <v>5205</v>
      </c>
    </row>
    <row r="468" spans="1:12" x14ac:dyDescent="0.3">
      <c r="A468" s="6" t="s">
        <v>7140</v>
      </c>
      <c r="B468" s="6" t="s">
        <v>1498</v>
      </c>
      <c r="C468" s="6" t="s">
        <v>7141</v>
      </c>
      <c r="D468" s="6" t="s">
        <v>1894</v>
      </c>
      <c r="E468" s="6" t="s">
        <v>7142</v>
      </c>
      <c r="F468" s="6" t="s">
        <v>1896</v>
      </c>
      <c r="G468" s="6" t="s">
        <v>6910</v>
      </c>
      <c r="H468" s="6" t="s">
        <v>7143</v>
      </c>
      <c r="I468" s="6" t="s">
        <v>2184</v>
      </c>
      <c r="J468" s="6"/>
      <c r="K468" s="6"/>
      <c r="L468"/>
    </row>
    <row r="469" spans="1:12" x14ac:dyDescent="0.3">
      <c r="A469" s="6" t="s">
        <v>7144</v>
      </c>
      <c r="B469" s="6" t="s">
        <v>1498</v>
      </c>
      <c r="C469" s="6" t="s">
        <v>7145</v>
      </c>
      <c r="D469" s="6" t="s">
        <v>1894</v>
      </c>
      <c r="E469" s="6" t="s">
        <v>7146</v>
      </c>
      <c r="F469" s="6" t="s">
        <v>1896</v>
      </c>
      <c r="G469" s="6" t="s">
        <v>6782</v>
      </c>
      <c r="H469" s="6" t="s">
        <v>7147</v>
      </c>
      <c r="I469" s="6" t="s">
        <v>2184</v>
      </c>
      <c r="J469" s="6"/>
      <c r="K469" s="6"/>
      <c r="L469"/>
    </row>
    <row r="470" spans="1:12" x14ac:dyDescent="0.3">
      <c r="A470" s="6" t="s">
        <v>7148</v>
      </c>
      <c r="B470" s="6" t="s">
        <v>1498</v>
      </c>
      <c r="C470" s="6" t="s">
        <v>7149</v>
      </c>
      <c r="D470" s="6" t="s">
        <v>1894</v>
      </c>
      <c r="E470" s="6"/>
      <c r="F470" s="6" t="s">
        <v>1896</v>
      </c>
      <c r="G470" s="6" t="s">
        <v>1676</v>
      </c>
      <c r="H470" s="6"/>
      <c r="I470" s="6"/>
      <c r="J470" s="6"/>
      <c r="K470" s="6"/>
      <c r="L470"/>
    </row>
    <row r="471" spans="1:12" x14ac:dyDescent="0.3">
      <c r="A471" s="6" t="s">
        <v>1902</v>
      </c>
      <c r="B471" s="6" t="s">
        <v>1498</v>
      </c>
      <c r="C471" s="6" t="s">
        <v>1903</v>
      </c>
      <c r="D471" s="6" t="s">
        <v>1894</v>
      </c>
      <c r="E471" s="6" t="s">
        <v>1904</v>
      </c>
      <c r="F471" s="6" t="s">
        <v>1896</v>
      </c>
      <c r="G471" s="6" t="s">
        <v>1745</v>
      </c>
      <c r="H471" s="6" t="s">
        <v>1905</v>
      </c>
      <c r="I471" s="6" t="s">
        <v>448</v>
      </c>
      <c r="J471" s="6"/>
      <c r="K471" s="6" t="s">
        <v>2176</v>
      </c>
      <c r="L471">
        <v>5106</v>
      </c>
    </row>
    <row r="472" spans="1:12" x14ac:dyDescent="0.3">
      <c r="A472" s="6" t="s">
        <v>1906</v>
      </c>
      <c r="B472" s="6" t="s">
        <v>1498</v>
      </c>
      <c r="C472" s="6" t="s">
        <v>1907</v>
      </c>
      <c r="D472" s="6" t="s">
        <v>1894</v>
      </c>
      <c r="E472" s="6" t="s">
        <v>1908</v>
      </c>
      <c r="F472" s="6" t="s">
        <v>1896</v>
      </c>
      <c r="G472" s="6" t="s">
        <v>1740</v>
      </c>
      <c r="H472" s="6" t="s">
        <v>1909</v>
      </c>
      <c r="I472" s="6" t="s">
        <v>448</v>
      </c>
      <c r="J472" s="6"/>
      <c r="K472" s="6" t="s">
        <v>2176</v>
      </c>
      <c r="L472">
        <v>5205</v>
      </c>
    </row>
    <row r="473" spans="1:12" x14ac:dyDescent="0.3">
      <c r="A473" s="6" t="s">
        <v>7150</v>
      </c>
      <c r="B473" s="6" t="s">
        <v>1498</v>
      </c>
      <c r="C473" s="6" t="s">
        <v>7151</v>
      </c>
      <c r="D473" s="6" t="s">
        <v>1894</v>
      </c>
      <c r="E473" s="6" t="s">
        <v>7152</v>
      </c>
      <c r="F473" s="6" t="s">
        <v>1896</v>
      </c>
      <c r="G473" s="6" t="s">
        <v>6910</v>
      </c>
      <c r="H473" s="6" t="s">
        <v>7153</v>
      </c>
      <c r="I473" s="6" t="s">
        <v>2184</v>
      </c>
      <c r="J473" s="6"/>
      <c r="K473" s="6"/>
      <c r="L473"/>
    </row>
    <row r="474" spans="1:12" x14ac:dyDescent="0.3">
      <c r="A474" s="6" t="s">
        <v>7154</v>
      </c>
      <c r="B474" s="6" t="s">
        <v>1498</v>
      </c>
      <c r="C474" s="6" t="s">
        <v>7155</v>
      </c>
      <c r="D474" s="6" t="s">
        <v>1894</v>
      </c>
      <c r="E474" s="6" t="s">
        <v>7156</v>
      </c>
      <c r="F474" s="6" t="s">
        <v>1896</v>
      </c>
      <c r="G474" s="6" t="s">
        <v>6782</v>
      </c>
      <c r="H474" s="6" t="s">
        <v>7157</v>
      </c>
      <c r="I474" s="6" t="s">
        <v>2184</v>
      </c>
      <c r="J474" s="6"/>
      <c r="K474" s="6"/>
      <c r="L474"/>
    </row>
    <row r="475" spans="1:12" x14ac:dyDescent="0.3">
      <c r="A475" s="6" t="s">
        <v>7158</v>
      </c>
      <c r="B475" s="6" t="s">
        <v>6139</v>
      </c>
      <c r="C475" s="6" t="s">
        <v>1912</v>
      </c>
      <c r="D475" s="6" t="s">
        <v>3978</v>
      </c>
      <c r="E475" s="6" t="s">
        <v>1914</v>
      </c>
      <c r="F475" s="6" t="s">
        <v>7136</v>
      </c>
      <c r="G475" s="6" t="s">
        <v>3981</v>
      </c>
      <c r="H475" s="6" t="s">
        <v>3982</v>
      </c>
      <c r="I475" s="6"/>
      <c r="J475" s="6"/>
      <c r="K475" s="6"/>
      <c r="L475"/>
    </row>
    <row r="476" spans="1:12" x14ac:dyDescent="0.3">
      <c r="A476" s="6" t="s">
        <v>7159</v>
      </c>
      <c r="B476" s="6" t="s">
        <v>1498</v>
      </c>
      <c r="C476" s="6" t="s">
        <v>7160</v>
      </c>
      <c r="D476" s="6" t="s">
        <v>1912</v>
      </c>
      <c r="E476" s="6"/>
      <c r="F476" s="6" t="s">
        <v>1914</v>
      </c>
      <c r="G476" s="6" t="s">
        <v>7139</v>
      </c>
      <c r="H476" s="6"/>
      <c r="I476" s="6"/>
      <c r="J476" s="6"/>
      <c r="K476" s="6"/>
      <c r="L476"/>
    </row>
    <row r="477" spans="1:12" x14ac:dyDescent="0.3">
      <c r="A477" s="6" t="s">
        <v>1910</v>
      </c>
      <c r="B477" s="6" t="s">
        <v>1498</v>
      </c>
      <c r="C477" s="6" t="s">
        <v>1911</v>
      </c>
      <c r="D477" s="6" t="s">
        <v>1912</v>
      </c>
      <c r="E477" s="6" t="s">
        <v>1913</v>
      </c>
      <c r="F477" s="6" t="s">
        <v>1914</v>
      </c>
      <c r="G477" s="6" t="s">
        <v>1745</v>
      </c>
      <c r="H477" s="6" t="s">
        <v>1915</v>
      </c>
      <c r="I477" s="6" t="s">
        <v>448</v>
      </c>
      <c r="J477" s="6"/>
      <c r="K477" s="6" t="s">
        <v>2176</v>
      </c>
      <c r="L477">
        <v>5106</v>
      </c>
    </row>
    <row r="478" spans="1:12" x14ac:dyDescent="0.3">
      <c r="A478" s="6" t="s">
        <v>1916</v>
      </c>
      <c r="B478" s="6" t="s">
        <v>1498</v>
      </c>
      <c r="C478" s="6" t="s">
        <v>1917</v>
      </c>
      <c r="D478" s="6" t="s">
        <v>1912</v>
      </c>
      <c r="E478" s="6" t="s">
        <v>1918</v>
      </c>
      <c r="F478" s="6" t="s">
        <v>1914</v>
      </c>
      <c r="G478" s="6" t="s">
        <v>1740</v>
      </c>
      <c r="H478" s="6" t="s">
        <v>1919</v>
      </c>
      <c r="I478" s="6" t="s">
        <v>448</v>
      </c>
      <c r="J478" s="6"/>
      <c r="K478" s="6" t="s">
        <v>2176</v>
      </c>
      <c r="L478">
        <v>5205</v>
      </c>
    </row>
    <row r="479" spans="1:12" x14ac:dyDescent="0.3">
      <c r="A479" s="6" t="s">
        <v>7161</v>
      </c>
      <c r="B479" s="6" t="s">
        <v>1498</v>
      </c>
      <c r="C479" s="6" t="s">
        <v>7162</v>
      </c>
      <c r="D479" s="6" t="s">
        <v>1912</v>
      </c>
      <c r="E479" s="6" t="s">
        <v>7163</v>
      </c>
      <c r="F479" s="6" t="s">
        <v>1914</v>
      </c>
      <c r="G479" s="6" t="s">
        <v>6910</v>
      </c>
      <c r="H479" s="6" t="s">
        <v>7164</v>
      </c>
      <c r="I479" s="6" t="s">
        <v>2184</v>
      </c>
      <c r="J479" s="6"/>
      <c r="K479" s="6"/>
      <c r="L479"/>
    </row>
    <row r="480" spans="1:12" x14ac:dyDescent="0.3">
      <c r="A480" s="6" t="s">
        <v>7165</v>
      </c>
      <c r="B480" s="6" t="s">
        <v>1498</v>
      </c>
      <c r="C480" s="6" t="s">
        <v>7166</v>
      </c>
      <c r="D480" s="6" t="s">
        <v>1912</v>
      </c>
      <c r="E480" s="6" t="s">
        <v>7167</v>
      </c>
      <c r="F480" s="6" t="s">
        <v>1914</v>
      </c>
      <c r="G480" s="6" t="s">
        <v>6782</v>
      </c>
      <c r="H480" s="6" t="s">
        <v>7168</v>
      </c>
      <c r="I480" s="6" t="s">
        <v>2184</v>
      </c>
      <c r="J480" s="6"/>
      <c r="K480" s="6"/>
      <c r="L480"/>
    </row>
    <row r="481" spans="1:12" x14ac:dyDescent="0.3">
      <c r="A481" s="6" t="s">
        <v>7169</v>
      </c>
      <c r="B481" s="6" t="s">
        <v>1498</v>
      </c>
      <c r="C481" s="6" t="s">
        <v>7170</v>
      </c>
      <c r="D481" s="6" t="s">
        <v>1912</v>
      </c>
      <c r="E481" s="6"/>
      <c r="F481" s="6" t="s">
        <v>1914</v>
      </c>
      <c r="G481" s="6" t="s">
        <v>1676</v>
      </c>
      <c r="H481" s="6"/>
      <c r="I481" s="6"/>
      <c r="J481" s="6"/>
      <c r="K481" s="6"/>
      <c r="L481"/>
    </row>
    <row r="482" spans="1:12" x14ac:dyDescent="0.3">
      <c r="A482" s="6" t="s">
        <v>1920</v>
      </c>
      <c r="B482" s="6" t="s">
        <v>1498</v>
      </c>
      <c r="C482" s="6" t="s">
        <v>1921</v>
      </c>
      <c r="D482" s="6" t="s">
        <v>1912</v>
      </c>
      <c r="E482" s="6" t="s">
        <v>1922</v>
      </c>
      <c r="F482" s="6" t="s">
        <v>1914</v>
      </c>
      <c r="G482" s="6" t="s">
        <v>1745</v>
      </c>
      <c r="H482" s="6" t="s">
        <v>1923</v>
      </c>
      <c r="I482" s="6" t="s">
        <v>448</v>
      </c>
      <c r="J482" s="6"/>
      <c r="K482" s="6" t="s">
        <v>2176</v>
      </c>
      <c r="L482">
        <v>5106</v>
      </c>
    </row>
    <row r="483" spans="1:12" x14ac:dyDescent="0.3">
      <c r="A483" s="6" t="s">
        <v>1924</v>
      </c>
      <c r="B483" s="6" t="s">
        <v>1498</v>
      </c>
      <c r="C483" s="6" t="s">
        <v>1925</v>
      </c>
      <c r="D483" s="6" t="s">
        <v>1912</v>
      </c>
      <c r="E483" s="6" t="s">
        <v>1926</v>
      </c>
      <c r="F483" s="6" t="s">
        <v>1914</v>
      </c>
      <c r="G483" s="6" t="s">
        <v>1740</v>
      </c>
      <c r="H483" s="6" t="s">
        <v>1927</v>
      </c>
      <c r="I483" s="6" t="s">
        <v>448</v>
      </c>
      <c r="J483" s="6"/>
      <c r="K483" s="6" t="s">
        <v>2176</v>
      </c>
      <c r="L483">
        <v>5205</v>
      </c>
    </row>
    <row r="484" spans="1:12" x14ac:dyDescent="0.3">
      <c r="A484" s="6" t="s">
        <v>7171</v>
      </c>
      <c r="B484" s="6" t="s">
        <v>1498</v>
      </c>
      <c r="C484" s="6" t="s">
        <v>7172</v>
      </c>
      <c r="D484" s="6" t="s">
        <v>1912</v>
      </c>
      <c r="E484" s="6" t="s">
        <v>7173</v>
      </c>
      <c r="F484" s="6" t="s">
        <v>1914</v>
      </c>
      <c r="G484" s="6" t="s">
        <v>6910</v>
      </c>
      <c r="H484" s="6" t="s">
        <v>7174</v>
      </c>
      <c r="I484" s="6" t="s">
        <v>2184</v>
      </c>
      <c r="J484" s="6"/>
      <c r="K484" s="6"/>
      <c r="L484"/>
    </row>
    <row r="485" spans="1:12" x14ac:dyDescent="0.3">
      <c r="A485" s="6" t="s">
        <v>7175</v>
      </c>
      <c r="B485" s="6" t="s">
        <v>1498</v>
      </c>
      <c r="C485" s="6" t="s">
        <v>7176</v>
      </c>
      <c r="D485" s="6" t="s">
        <v>1912</v>
      </c>
      <c r="E485" s="6" t="s">
        <v>7177</v>
      </c>
      <c r="F485" s="6" t="s">
        <v>1914</v>
      </c>
      <c r="G485" s="6" t="s">
        <v>6782</v>
      </c>
      <c r="H485" s="6" t="s">
        <v>7178</v>
      </c>
      <c r="I485" s="6" t="s">
        <v>2184</v>
      </c>
      <c r="J485" s="6"/>
      <c r="K485" s="6"/>
      <c r="L485"/>
    </row>
    <row r="486" spans="1:12" x14ac:dyDescent="0.3">
      <c r="A486" s="6" t="s">
        <v>7179</v>
      </c>
      <c r="B486" s="6" t="s">
        <v>6139</v>
      </c>
      <c r="C486" s="6" t="s">
        <v>1930</v>
      </c>
      <c r="D486" s="6" t="s">
        <v>3978</v>
      </c>
      <c r="E486" s="6" t="s">
        <v>1932</v>
      </c>
      <c r="F486" s="6" t="s">
        <v>7136</v>
      </c>
      <c r="G486" s="6" t="s">
        <v>3983</v>
      </c>
      <c r="H486" s="6" t="s">
        <v>3984</v>
      </c>
      <c r="I486" s="6"/>
      <c r="J486" s="6"/>
      <c r="K486" s="6"/>
      <c r="L486"/>
    </row>
    <row r="487" spans="1:12" x14ac:dyDescent="0.3">
      <c r="A487" s="6" t="s">
        <v>7180</v>
      </c>
      <c r="B487" s="6" t="s">
        <v>1498</v>
      </c>
      <c r="C487" s="6" t="s">
        <v>7181</v>
      </c>
      <c r="D487" s="6" t="s">
        <v>1930</v>
      </c>
      <c r="E487" s="6"/>
      <c r="F487" s="6" t="s">
        <v>1932</v>
      </c>
      <c r="G487" s="6" t="s">
        <v>6769</v>
      </c>
      <c r="H487" s="6"/>
      <c r="I487" s="6"/>
      <c r="J487" s="6"/>
      <c r="K487" s="6"/>
      <c r="L487"/>
    </row>
    <row r="488" spans="1:12" x14ac:dyDescent="0.3">
      <c r="A488" s="6" t="s">
        <v>1928</v>
      </c>
      <c r="B488" s="6" t="s">
        <v>1498</v>
      </c>
      <c r="C488" s="6" t="s">
        <v>1929</v>
      </c>
      <c r="D488" s="6" t="s">
        <v>1930</v>
      </c>
      <c r="E488" s="6" t="s">
        <v>1931</v>
      </c>
      <c r="F488" s="6" t="s">
        <v>1932</v>
      </c>
      <c r="G488" s="6" t="s">
        <v>1745</v>
      </c>
      <c r="H488" s="6" t="s">
        <v>1933</v>
      </c>
      <c r="I488" s="6" t="s">
        <v>448</v>
      </c>
      <c r="J488" s="6"/>
      <c r="K488" s="6" t="s">
        <v>2176</v>
      </c>
      <c r="L488">
        <v>5106</v>
      </c>
    </row>
    <row r="489" spans="1:12" x14ac:dyDescent="0.3">
      <c r="A489" s="6" t="s">
        <v>7182</v>
      </c>
      <c r="B489" s="6" t="s">
        <v>1498</v>
      </c>
      <c r="C489" s="6" t="s">
        <v>7183</v>
      </c>
      <c r="D489" s="6" t="s">
        <v>1930</v>
      </c>
      <c r="E489" s="6" t="s">
        <v>7184</v>
      </c>
      <c r="F489" s="6" t="s">
        <v>1932</v>
      </c>
      <c r="G489" s="6" t="s">
        <v>6777</v>
      </c>
      <c r="H489" s="6" t="s">
        <v>7185</v>
      </c>
      <c r="I489" s="6" t="s">
        <v>2184</v>
      </c>
      <c r="J489" s="6"/>
      <c r="K489" s="6"/>
      <c r="L489"/>
    </row>
    <row r="490" spans="1:12" x14ac:dyDescent="0.3">
      <c r="A490" s="6" t="s">
        <v>7186</v>
      </c>
      <c r="B490" s="6" t="s">
        <v>1498</v>
      </c>
      <c r="C490" s="6" t="s">
        <v>7187</v>
      </c>
      <c r="D490" s="6" t="s">
        <v>1930</v>
      </c>
      <c r="E490" s="6" t="s">
        <v>7188</v>
      </c>
      <c r="F490" s="6" t="s">
        <v>1932</v>
      </c>
      <c r="G490" s="6" t="s">
        <v>6782</v>
      </c>
      <c r="H490" s="6" t="s">
        <v>7189</v>
      </c>
      <c r="I490" s="6" t="s">
        <v>2184</v>
      </c>
      <c r="J490" s="6"/>
      <c r="K490" s="6"/>
      <c r="L490"/>
    </row>
    <row r="491" spans="1:12" x14ac:dyDescent="0.3">
      <c r="A491" s="6" t="s">
        <v>7190</v>
      </c>
      <c r="B491" s="6" t="s">
        <v>1498</v>
      </c>
      <c r="C491" s="6" t="s">
        <v>7191</v>
      </c>
      <c r="D491" s="6" t="s">
        <v>1930</v>
      </c>
      <c r="E491" s="6"/>
      <c r="F491" s="6" t="s">
        <v>1932</v>
      </c>
      <c r="G491" s="6" t="s">
        <v>6786</v>
      </c>
      <c r="H491" s="6"/>
      <c r="I491" s="6"/>
      <c r="J491" s="6"/>
      <c r="K491" s="6"/>
      <c r="L491"/>
    </row>
    <row r="492" spans="1:12" x14ac:dyDescent="0.3">
      <c r="A492" s="6" t="s">
        <v>1934</v>
      </c>
      <c r="B492" s="6" t="s">
        <v>1498</v>
      </c>
      <c r="C492" s="6" t="s">
        <v>1935</v>
      </c>
      <c r="D492" s="6" t="s">
        <v>1930</v>
      </c>
      <c r="E492" s="6" t="s">
        <v>1936</v>
      </c>
      <c r="F492" s="6" t="s">
        <v>1932</v>
      </c>
      <c r="G492" s="6" t="s">
        <v>1740</v>
      </c>
      <c r="H492" s="6" t="s">
        <v>1937</v>
      </c>
      <c r="I492" s="6" t="s">
        <v>448</v>
      </c>
      <c r="J492" s="6"/>
      <c r="K492" s="6" t="s">
        <v>2176</v>
      </c>
      <c r="L492">
        <v>5205</v>
      </c>
    </row>
    <row r="493" spans="1:12" x14ac:dyDescent="0.3">
      <c r="A493" s="6" t="s">
        <v>7192</v>
      </c>
      <c r="B493" s="6" t="s">
        <v>1498</v>
      </c>
      <c r="C493" s="6" t="s">
        <v>7193</v>
      </c>
      <c r="D493" s="6" t="s">
        <v>1930</v>
      </c>
      <c r="E493" s="6" t="s">
        <v>7194</v>
      </c>
      <c r="F493" s="6" t="s">
        <v>1932</v>
      </c>
      <c r="G493" s="6" t="s">
        <v>6777</v>
      </c>
      <c r="H493" s="6" t="s">
        <v>7195</v>
      </c>
      <c r="I493" s="6" t="s">
        <v>2184</v>
      </c>
      <c r="J493" s="6"/>
      <c r="K493" s="6"/>
      <c r="L493"/>
    </row>
    <row r="494" spans="1:12" x14ac:dyDescent="0.3">
      <c r="A494" s="6" t="s">
        <v>7196</v>
      </c>
      <c r="B494" s="6" t="s">
        <v>1498</v>
      </c>
      <c r="C494" s="6" t="s">
        <v>7197</v>
      </c>
      <c r="D494" s="6" t="s">
        <v>1930</v>
      </c>
      <c r="E494" s="6" t="s">
        <v>7198</v>
      </c>
      <c r="F494" s="6" t="s">
        <v>1932</v>
      </c>
      <c r="G494" s="6" t="s">
        <v>6782</v>
      </c>
      <c r="H494" s="6" t="s">
        <v>7199</v>
      </c>
      <c r="I494" s="6" t="s">
        <v>2184</v>
      </c>
      <c r="J494" s="6"/>
      <c r="K494" s="6"/>
      <c r="L494"/>
    </row>
    <row r="495" spans="1:12" x14ac:dyDescent="0.3">
      <c r="A495" s="6" t="s">
        <v>7200</v>
      </c>
      <c r="B495" s="6" t="s">
        <v>1498</v>
      </c>
      <c r="C495" s="6" t="s">
        <v>7201</v>
      </c>
      <c r="D495" s="6" t="s">
        <v>1930</v>
      </c>
      <c r="E495" s="6"/>
      <c r="F495" s="6" t="s">
        <v>1932</v>
      </c>
      <c r="G495" s="6" t="s">
        <v>6797</v>
      </c>
      <c r="H495" s="6"/>
      <c r="I495" s="6"/>
      <c r="J495" s="6"/>
      <c r="K495" s="6"/>
      <c r="L495"/>
    </row>
    <row r="496" spans="1:12" x14ac:dyDescent="0.3">
      <c r="A496" s="6" t="s">
        <v>1938</v>
      </c>
      <c r="B496" s="6" t="s">
        <v>1498</v>
      </c>
      <c r="C496" s="6" t="s">
        <v>1939</v>
      </c>
      <c r="D496" s="6" t="s">
        <v>1930</v>
      </c>
      <c r="E496" s="6" t="s">
        <v>1940</v>
      </c>
      <c r="F496" s="6" t="s">
        <v>1932</v>
      </c>
      <c r="G496" s="6" t="s">
        <v>1745</v>
      </c>
      <c r="H496" s="6" t="s">
        <v>1941</v>
      </c>
      <c r="I496" s="6" t="s">
        <v>448</v>
      </c>
      <c r="J496" s="6"/>
      <c r="K496" s="6" t="s">
        <v>2176</v>
      </c>
      <c r="L496">
        <v>5106</v>
      </c>
    </row>
    <row r="497" spans="1:12" x14ac:dyDescent="0.3">
      <c r="A497" s="6" t="s">
        <v>1942</v>
      </c>
      <c r="B497" s="6" t="s">
        <v>1498</v>
      </c>
      <c r="C497" s="6" t="s">
        <v>1943</v>
      </c>
      <c r="D497" s="6" t="s">
        <v>1930</v>
      </c>
      <c r="E497" s="6" t="s">
        <v>1944</v>
      </c>
      <c r="F497" s="6" t="s">
        <v>1932</v>
      </c>
      <c r="G497" s="6" t="s">
        <v>1740</v>
      </c>
      <c r="H497" s="6" t="s">
        <v>1945</v>
      </c>
      <c r="I497" s="6" t="s">
        <v>448</v>
      </c>
      <c r="J497" s="6"/>
      <c r="K497" s="6" t="s">
        <v>2176</v>
      </c>
      <c r="L497">
        <v>5205</v>
      </c>
    </row>
    <row r="498" spans="1:12" x14ac:dyDescent="0.3">
      <c r="A498" s="6" t="s">
        <v>7202</v>
      </c>
      <c r="B498" s="6" t="s">
        <v>1498</v>
      </c>
      <c r="C498" s="6" t="s">
        <v>7203</v>
      </c>
      <c r="D498" s="6" t="s">
        <v>1930</v>
      </c>
      <c r="E498" s="6" t="s">
        <v>7204</v>
      </c>
      <c r="F498" s="6" t="s">
        <v>1932</v>
      </c>
      <c r="G498" s="6" t="s">
        <v>6777</v>
      </c>
      <c r="H498" s="6" t="s">
        <v>7205</v>
      </c>
      <c r="I498" s="6" t="s">
        <v>2184</v>
      </c>
      <c r="J498" s="6"/>
      <c r="K498" s="6"/>
      <c r="L498"/>
    </row>
    <row r="499" spans="1:12" x14ac:dyDescent="0.3">
      <c r="A499" s="6" t="s">
        <v>7206</v>
      </c>
      <c r="B499" s="6" t="s">
        <v>1498</v>
      </c>
      <c r="C499" s="6" t="s">
        <v>7207</v>
      </c>
      <c r="D499" s="6" t="s">
        <v>1930</v>
      </c>
      <c r="E499" s="6" t="s">
        <v>7208</v>
      </c>
      <c r="F499" s="6" t="s">
        <v>1932</v>
      </c>
      <c r="G499" s="6" t="s">
        <v>6782</v>
      </c>
      <c r="H499" s="6" t="s">
        <v>7209</v>
      </c>
      <c r="I499" s="6" t="s">
        <v>2184</v>
      </c>
      <c r="J499" s="6"/>
      <c r="K499" s="6"/>
      <c r="L499"/>
    </row>
    <row r="500" spans="1:12" x14ac:dyDescent="0.3">
      <c r="A500" s="6" t="s">
        <v>7210</v>
      </c>
      <c r="B500" s="6" t="s">
        <v>1498</v>
      </c>
      <c r="C500" s="6" t="s">
        <v>7211</v>
      </c>
      <c r="D500" s="6" t="s">
        <v>1930</v>
      </c>
      <c r="E500" s="6"/>
      <c r="F500" s="6" t="s">
        <v>1932</v>
      </c>
      <c r="G500" s="6" t="s">
        <v>6808</v>
      </c>
      <c r="H500" s="6"/>
      <c r="I500" s="6"/>
      <c r="J500" s="6"/>
      <c r="K500" s="6"/>
      <c r="L500"/>
    </row>
    <row r="501" spans="1:12" x14ac:dyDescent="0.3">
      <c r="A501" s="6" t="s">
        <v>1946</v>
      </c>
      <c r="B501" s="6" t="s">
        <v>1498</v>
      </c>
      <c r="C501" s="6" t="s">
        <v>1947</v>
      </c>
      <c r="D501" s="6" t="s">
        <v>1930</v>
      </c>
      <c r="E501" s="6" t="s">
        <v>1948</v>
      </c>
      <c r="F501" s="6" t="s">
        <v>1932</v>
      </c>
      <c r="G501" s="6" t="s">
        <v>1745</v>
      </c>
      <c r="H501" s="6" t="s">
        <v>1949</v>
      </c>
      <c r="I501" s="6" t="s">
        <v>448</v>
      </c>
      <c r="J501" s="6"/>
      <c r="K501" s="6" t="s">
        <v>2176</v>
      </c>
      <c r="L501">
        <v>5106</v>
      </c>
    </row>
    <row r="502" spans="1:12" x14ac:dyDescent="0.3">
      <c r="A502" s="6" t="s">
        <v>1950</v>
      </c>
      <c r="B502" s="6" t="s">
        <v>1498</v>
      </c>
      <c r="C502" s="6" t="s">
        <v>1951</v>
      </c>
      <c r="D502" s="6" t="s">
        <v>1930</v>
      </c>
      <c r="E502" s="6" t="s">
        <v>1952</v>
      </c>
      <c r="F502" s="6" t="s">
        <v>1932</v>
      </c>
      <c r="G502" s="6" t="s">
        <v>1740</v>
      </c>
      <c r="H502" s="6" t="s">
        <v>1953</v>
      </c>
      <c r="I502" s="6" t="s">
        <v>448</v>
      </c>
      <c r="J502" s="6"/>
      <c r="K502" s="6" t="s">
        <v>2176</v>
      </c>
      <c r="L502">
        <v>5205</v>
      </c>
    </row>
    <row r="503" spans="1:12" x14ac:dyDescent="0.3">
      <c r="A503" s="6" t="s">
        <v>7212</v>
      </c>
      <c r="B503" s="6" t="s">
        <v>1498</v>
      </c>
      <c r="C503" s="6" t="s">
        <v>7213</v>
      </c>
      <c r="D503" s="6" t="s">
        <v>1930</v>
      </c>
      <c r="E503" s="6" t="s">
        <v>7214</v>
      </c>
      <c r="F503" s="6" t="s">
        <v>1932</v>
      </c>
      <c r="G503" s="6" t="s">
        <v>6777</v>
      </c>
      <c r="H503" s="6" t="s">
        <v>7215</v>
      </c>
      <c r="I503" s="6" t="s">
        <v>2184</v>
      </c>
      <c r="J503" s="6"/>
      <c r="K503" s="6"/>
      <c r="L503"/>
    </row>
    <row r="504" spans="1:12" x14ac:dyDescent="0.3">
      <c r="A504" s="6" t="s">
        <v>7216</v>
      </c>
      <c r="B504" s="6" t="s">
        <v>1498</v>
      </c>
      <c r="C504" s="6" t="s">
        <v>7217</v>
      </c>
      <c r="D504" s="6" t="s">
        <v>1930</v>
      </c>
      <c r="E504" s="6" t="s">
        <v>7218</v>
      </c>
      <c r="F504" s="6" t="s">
        <v>1932</v>
      </c>
      <c r="G504" s="6" t="s">
        <v>6782</v>
      </c>
      <c r="H504" s="6" t="s">
        <v>7219</v>
      </c>
      <c r="I504" s="6" t="s">
        <v>2184</v>
      </c>
      <c r="J504" s="6"/>
      <c r="K504" s="6"/>
      <c r="L504"/>
    </row>
    <row r="505" spans="1:12" x14ac:dyDescent="0.3">
      <c r="A505" s="6" t="s">
        <v>7220</v>
      </c>
      <c r="B505" s="6" t="s">
        <v>6139</v>
      </c>
      <c r="C505" s="6" t="s">
        <v>1956</v>
      </c>
      <c r="D505" s="6" t="s">
        <v>3978</v>
      </c>
      <c r="E505" s="6" t="s">
        <v>1958</v>
      </c>
      <c r="F505" s="6" t="s">
        <v>7136</v>
      </c>
      <c r="G505" s="6" t="s">
        <v>3985</v>
      </c>
      <c r="H505" s="6" t="s">
        <v>3986</v>
      </c>
      <c r="I505" s="6"/>
      <c r="J505" s="6"/>
      <c r="K505" s="6"/>
      <c r="L505"/>
    </row>
    <row r="506" spans="1:12" x14ac:dyDescent="0.3">
      <c r="A506" s="6" t="s">
        <v>7221</v>
      </c>
      <c r="B506" s="6" t="s">
        <v>1498</v>
      </c>
      <c r="C506" s="6" t="s">
        <v>7222</v>
      </c>
      <c r="D506" s="6" t="s">
        <v>1956</v>
      </c>
      <c r="E506" s="6"/>
      <c r="F506" s="6" t="s">
        <v>1958</v>
      </c>
      <c r="G506" s="6" t="s">
        <v>6769</v>
      </c>
      <c r="H506" s="6"/>
      <c r="I506" s="6"/>
      <c r="J506" s="6"/>
      <c r="K506" s="6"/>
      <c r="L506"/>
    </row>
    <row r="507" spans="1:12" x14ac:dyDescent="0.3">
      <c r="A507" s="6" t="s">
        <v>1954</v>
      </c>
      <c r="B507" s="6" t="s">
        <v>1498</v>
      </c>
      <c r="C507" s="6" t="s">
        <v>1955</v>
      </c>
      <c r="D507" s="6" t="s">
        <v>1956</v>
      </c>
      <c r="E507" s="6" t="s">
        <v>1957</v>
      </c>
      <c r="F507" s="6" t="s">
        <v>1958</v>
      </c>
      <c r="G507" s="6" t="s">
        <v>1745</v>
      </c>
      <c r="H507" s="6" t="s">
        <v>1959</v>
      </c>
      <c r="I507" s="6" t="s">
        <v>448</v>
      </c>
      <c r="J507" s="6"/>
      <c r="K507" s="6" t="s">
        <v>2176</v>
      </c>
      <c r="L507">
        <v>5106</v>
      </c>
    </row>
    <row r="508" spans="1:12" x14ac:dyDescent="0.3">
      <c r="A508" s="6" t="s">
        <v>1960</v>
      </c>
      <c r="B508" s="6" t="s">
        <v>1498</v>
      </c>
      <c r="C508" s="6" t="s">
        <v>1961</v>
      </c>
      <c r="D508" s="6" t="s">
        <v>1956</v>
      </c>
      <c r="E508" s="6" t="s">
        <v>1962</v>
      </c>
      <c r="F508" s="6" t="s">
        <v>1958</v>
      </c>
      <c r="G508" s="6" t="s">
        <v>1740</v>
      </c>
      <c r="H508" s="6" t="s">
        <v>1963</v>
      </c>
      <c r="I508" s="6" t="s">
        <v>448</v>
      </c>
      <c r="J508" s="6"/>
      <c r="K508" s="6" t="s">
        <v>2176</v>
      </c>
      <c r="L508">
        <v>5205</v>
      </c>
    </row>
    <row r="509" spans="1:12" x14ac:dyDescent="0.3">
      <c r="A509" s="6" t="s">
        <v>7223</v>
      </c>
      <c r="B509" s="6" t="s">
        <v>1498</v>
      </c>
      <c r="C509" s="6" t="s">
        <v>7224</v>
      </c>
      <c r="D509" s="6" t="s">
        <v>1956</v>
      </c>
      <c r="E509" s="6" t="s">
        <v>7225</v>
      </c>
      <c r="F509" s="6" t="s">
        <v>1958</v>
      </c>
      <c r="G509" s="6" t="s">
        <v>6777</v>
      </c>
      <c r="H509" s="6" t="s">
        <v>7226</v>
      </c>
      <c r="I509" s="6" t="s">
        <v>2184</v>
      </c>
      <c r="J509" s="6"/>
      <c r="K509" s="6"/>
      <c r="L509"/>
    </row>
    <row r="510" spans="1:12" x14ac:dyDescent="0.3">
      <c r="A510" s="6" t="s">
        <v>7227</v>
      </c>
      <c r="B510" s="6" t="s">
        <v>1498</v>
      </c>
      <c r="C510" s="6" t="s">
        <v>7228</v>
      </c>
      <c r="D510" s="6" t="s">
        <v>1956</v>
      </c>
      <c r="E510" s="6" t="s">
        <v>7229</v>
      </c>
      <c r="F510" s="6" t="s">
        <v>1958</v>
      </c>
      <c r="G510" s="6" t="s">
        <v>6782</v>
      </c>
      <c r="H510" s="6" t="s">
        <v>7230</v>
      </c>
      <c r="I510" s="6" t="s">
        <v>2184</v>
      </c>
      <c r="J510" s="6"/>
      <c r="K510" s="6"/>
      <c r="L510"/>
    </row>
    <row r="511" spans="1:12" x14ac:dyDescent="0.3">
      <c r="A511" s="6" t="s">
        <v>7231</v>
      </c>
      <c r="B511" s="6" t="s">
        <v>1498</v>
      </c>
      <c r="C511" s="6" t="s">
        <v>7232</v>
      </c>
      <c r="D511" s="6" t="s">
        <v>1956</v>
      </c>
      <c r="E511" s="6"/>
      <c r="F511" s="6" t="s">
        <v>1958</v>
      </c>
      <c r="G511" s="6" t="s">
        <v>6786</v>
      </c>
      <c r="H511" s="6"/>
      <c r="I511" s="6"/>
      <c r="J511" s="6"/>
      <c r="K511" s="6"/>
      <c r="L511"/>
    </row>
    <row r="512" spans="1:12" x14ac:dyDescent="0.3">
      <c r="A512" s="6" t="s">
        <v>1964</v>
      </c>
      <c r="B512" s="6" t="s">
        <v>1498</v>
      </c>
      <c r="C512" s="6" t="s">
        <v>1965</v>
      </c>
      <c r="D512" s="6" t="s">
        <v>1956</v>
      </c>
      <c r="E512" s="6" t="s">
        <v>1966</v>
      </c>
      <c r="F512" s="6" t="s">
        <v>1958</v>
      </c>
      <c r="G512" s="6" t="s">
        <v>1745</v>
      </c>
      <c r="H512" s="6" t="s">
        <v>1967</v>
      </c>
      <c r="I512" s="6" t="s">
        <v>448</v>
      </c>
      <c r="J512" s="6"/>
      <c r="K512" s="6" t="s">
        <v>2176</v>
      </c>
      <c r="L512">
        <v>5106</v>
      </c>
    </row>
    <row r="513" spans="1:12" x14ac:dyDescent="0.3">
      <c r="A513" s="6" t="s">
        <v>1968</v>
      </c>
      <c r="B513" s="6" t="s">
        <v>1498</v>
      </c>
      <c r="C513" s="6" t="s">
        <v>1969</v>
      </c>
      <c r="D513" s="6" t="s">
        <v>1956</v>
      </c>
      <c r="E513" s="6" t="s">
        <v>1970</v>
      </c>
      <c r="F513" s="6" t="s">
        <v>1958</v>
      </c>
      <c r="G513" s="6" t="s">
        <v>1740</v>
      </c>
      <c r="H513" s="6" t="s">
        <v>1971</v>
      </c>
      <c r="I513" s="6" t="s">
        <v>448</v>
      </c>
      <c r="J513" s="6"/>
      <c r="K513" s="6" t="s">
        <v>2176</v>
      </c>
      <c r="L513">
        <v>5205</v>
      </c>
    </row>
    <row r="514" spans="1:12" x14ac:dyDescent="0.3">
      <c r="A514" s="6" t="s">
        <v>7233</v>
      </c>
      <c r="B514" s="6" t="s">
        <v>1498</v>
      </c>
      <c r="C514" s="6" t="s">
        <v>7234</v>
      </c>
      <c r="D514" s="6" t="s">
        <v>1956</v>
      </c>
      <c r="E514" s="6" t="s">
        <v>7235</v>
      </c>
      <c r="F514" s="6" t="s">
        <v>1958</v>
      </c>
      <c r="G514" s="6" t="s">
        <v>6777</v>
      </c>
      <c r="H514" s="6" t="s">
        <v>7236</v>
      </c>
      <c r="I514" s="6" t="s">
        <v>2184</v>
      </c>
      <c r="J514" s="6"/>
      <c r="K514" s="6"/>
      <c r="L514"/>
    </row>
    <row r="515" spans="1:12" x14ac:dyDescent="0.3">
      <c r="A515" s="6" t="s">
        <v>7237</v>
      </c>
      <c r="B515" s="6" t="s">
        <v>1498</v>
      </c>
      <c r="C515" s="6" t="s">
        <v>7238</v>
      </c>
      <c r="D515" s="6" t="s">
        <v>1956</v>
      </c>
      <c r="E515" s="6" t="s">
        <v>7239</v>
      </c>
      <c r="F515" s="6" t="s">
        <v>1958</v>
      </c>
      <c r="G515" s="6" t="s">
        <v>6782</v>
      </c>
      <c r="H515" s="6" t="s">
        <v>7240</v>
      </c>
      <c r="I515" s="6" t="s">
        <v>2184</v>
      </c>
      <c r="J515" s="6"/>
      <c r="K515" s="6"/>
      <c r="L515"/>
    </row>
    <row r="516" spans="1:12" x14ac:dyDescent="0.3">
      <c r="A516" s="6" t="s">
        <v>7241</v>
      </c>
      <c r="B516" s="6" t="s">
        <v>1498</v>
      </c>
      <c r="C516" s="6" t="s">
        <v>7242</v>
      </c>
      <c r="D516" s="6" t="s">
        <v>1956</v>
      </c>
      <c r="E516" s="6"/>
      <c r="F516" s="6" t="s">
        <v>1958</v>
      </c>
      <c r="G516" s="6" t="s">
        <v>6797</v>
      </c>
      <c r="H516" s="6"/>
      <c r="I516" s="6"/>
      <c r="J516" s="6"/>
      <c r="K516" s="6"/>
      <c r="L516"/>
    </row>
    <row r="517" spans="1:12" x14ac:dyDescent="0.3">
      <c r="A517" s="6" t="s">
        <v>1972</v>
      </c>
      <c r="B517" s="6" t="s">
        <v>1498</v>
      </c>
      <c r="C517" s="6" t="s">
        <v>1973</v>
      </c>
      <c r="D517" s="6" t="s">
        <v>1956</v>
      </c>
      <c r="E517" s="6" t="s">
        <v>1974</v>
      </c>
      <c r="F517" s="6" t="s">
        <v>1958</v>
      </c>
      <c r="G517" s="6" t="s">
        <v>1745</v>
      </c>
      <c r="H517" s="6" t="s">
        <v>1975</v>
      </c>
      <c r="I517" s="6" t="s">
        <v>448</v>
      </c>
      <c r="J517" s="6"/>
      <c r="K517" s="6" t="s">
        <v>2176</v>
      </c>
      <c r="L517">
        <v>5106</v>
      </c>
    </row>
    <row r="518" spans="1:12" x14ac:dyDescent="0.3">
      <c r="A518" s="6" t="s">
        <v>1976</v>
      </c>
      <c r="B518" s="6" t="s">
        <v>1498</v>
      </c>
      <c r="C518" s="6" t="s">
        <v>1977</v>
      </c>
      <c r="D518" s="6" t="s">
        <v>1956</v>
      </c>
      <c r="E518" s="6" t="s">
        <v>1978</v>
      </c>
      <c r="F518" s="6" t="s">
        <v>1958</v>
      </c>
      <c r="G518" s="6" t="s">
        <v>1740</v>
      </c>
      <c r="H518" s="6" t="s">
        <v>1979</v>
      </c>
      <c r="I518" s="6" t="s">
        <v>448</v>
      </c>
      <c r="J518" s="6"/>
      <c r="K518" s="6" t="s">
        <v>2176</v>
      </c>
      <c r="L518">
        <v>5205</v>
      </c>
    </row>
    <row r="519" spans="1:12" x14ac:dyDescent="0.3">
      <c r="A519" s="6" t="s">
        <v>7243</v>
      </c>
      <c r="B519" s="6" t="s">
        <v>1498</v>
      </c>
      <c r="C519" s="6" t="s">
        <v>7244</v>
      </c>
      <c r="D519" s="6" t="s">
        <v>1956</v>
      </c>
      <c r="E519" s="6" t="s">
        <v>7245</v>
      </c>
      <c r="F519" s="6" t="s">
        <v>1958</v>
      </c>
      <c r="G519" s="6" t="s">
        <v>6777</v>
      </c>
      <c r="H519" s="6" t="s">
        <v>7246</v>
      </c>
      <c r="I519" s="6" t="s">
        <v>2184</v>
      </c>
      <c r="J519" s="6"/>
      <c r="K519" s="6"/>
      <c r="L519"/>
    </row>
    <row r="520" spans="1:12" x14ac:dyDescent="0.3">
      <c r="A520" s="6" t="s">
        <v>7247</v>
      </c>
      <c r="B520" s="6" t="s">
        <v>1498</v>
      </c>
      <c r="C520" s="6" t="s">
        <v>7248</v>
      </c>
      <c r="D520" s="6" t="s">
        <v>1956</v>
      </c>
      <c r="E520" s="6" t="s">
        <v>7249</v>
      </c>
      <c r="F520" s="6" t="s">
        <v>1958</v>
      </c>
      <c r="G520" s="6" t="s">
        <v>6782</v>
      </c>
      <c r="H520" s="6" t="s">
        <v>7250</v>
      </c>
      <c r="I520" s="6" t="s">
        <v>2184</v>
      </c>
      <c r="J520" s="6"/>
      <c r="K520" s="6"/>
      <c r="L520"/>
    </row>
    <row r="521" spans="1:12" x14ac:dyDescent="0.3">
      <c r="A521" s="6" t="s">
        <v>7251</v>
      </c>
      <c r="B521" s="6" t="s">
        <v>1498</v>
      </c>
      <c r="C521" s="6" t="s">
        <v>7252</v>
      </c>
      <c r="D521" s="6" t="s">
        <v>1956</v>
      </c>
      <c r="E521" s="6"/>
      <c r="F521" s="6" t="s">
        <v>1958</v>
      </c>
      <c r="G521" s="6" t="s">
        <v>6850</v>
      </c>
      <c r="H521" s="6"/>
      <c r="I521" s="6"/>
      <c r="J521" s="6"/>
      <c r="K521" s="6"/>
      <c r="L521"/>
    </row>
    <row r="522" spans="1:12" x14ac:dyDescent="0.3">
      <c r="A522" s="6" t="s">
        <v>1980</v>
      </c>
      <c r="B522" s="6" t="s">
        <v>1498</v>
      </c>
      <c r="C522" s="6" t="s">
        <v>1981</v>
      </c>
      <c r="D522" s="6" t="s">
        <v>1956</v>
      </c>
      <c r="E522" s="6" t="s">
        <v>1982</v>
      </c>
      <c r="F522" s="6" t="s">
        <v>1958</v>
      </c>
      <c r="G522" s="6" t="s">
        <v>1745</v>
      </c>
      <c r="H522" s="6" t="s">
        <v>1983</v>
      </c>
      <c r="I522" s="6" t="s">
        <v>448</v>
      </c>
      <c r="J522" s="6"/>
      <c r="K522" s="6" t="s">
        <v>2176</v>
      </c>
      <c r="L522">
        <v>5106</v>
      </c>
    </row>
    <row r="523" spans="1:12" x14ac:dyDescent="0.3">
      <c r="A523" s="6" t="s">
        <v>1984</v>
      </c>
      <c r="B523" s="6" t="s">
        <v>1498</v>
      </c>
      <c r="C523" s="6" t="s">
        <v>1985</v>
      </c>
      <c r="D523" s="6" t="s">
        <v>1956</v>
      </c>
      <c r="E523" s="6" t="s">
        <v>1986</v>
      </c>
      <c r="F523" s="6" t="s">
        <v>1958</v>
      </c>
      <c r="G523" s="6" t="s">
        <v>1740</v>
      </c>
      <c r="H523" s="6" t="s">
        <v>1987</v>
      </c>
      <c r="I523" s="6" t="s">
        <v>448</v>
      </c>
      <c r="J523" s="6"/>
      <c r="K523" s="6" t="s">
        <v>2176</v>
      </c>
      <c r="L523">
        <v>5205</v>
      </c>
    </row>
    <row r="524" spans="1:12" x14ac:dyDescent="0.3">
      <c r="A524" s="6" t="s">
        <v>7253</v>
      </c>
      <c r="B524" s="6" t="s">
        <v>1498</v>
      </c>
      <c r="C524" s="6" t="s">
        <v>7254</v>
      </c>
      <c r="D524" s="6" t="s">
        <v>1956</v>
      </c>
      <c r="E524" s="6" t="s">
        <v>7255</v>
      </c>
      <c r="F524" s="6" t="s">
        <v>1958</v>
      </c>
      <c r="G524" s="6" t="s">
        <v>6777</v>
      </c>
      <c r="H524" s="6" t="s">
        <v>7256</v>
      </c>
      <c r="I524" s="6" t="s">
        <v>2184</v>
      </c>
      <c r="J524" s="6"/>
      <c r="K524" s="6"/>
      <c r="L524"/>
    </row>
    <row r="525" spans="1:12" x14ac:dyDescent="0.3">
      <c r="A525" s="6" t="s">
        <v>7257</v>
      </c>
      <c r="B525" s="6" t="s">
        <v>1498</v>
      </c>
      <c r="C525" s="6" t="s">
        <v>7258</v>
      </c>
      <c r="D525" s="6" t="s">
        <v>1956</v>
      </c>
      <c r="E525" s="6" t="s">
        <v>7259</v>
      </c>
      <c r="F525" s="6" t="s">
        <v>1958</v>
      </c>
      <c r="G525" s="6" t="s">
        <v>6858</v>
      </c>
      <c r="H525" s="6" t="s">
        <v>7260</v>
      </c>
      <c r="I525" s="6" t="s">
        <v>2184</v>
      </c>
      <c r="J525" s="6"/>
      <c r="K525" s="6"/>
      <c r="L525"/>
    </row>
    <row r="526" spans="1:12" x14ac:dyDescent="0.3">
      <c r="A526" s="6" t="s">
        <v>7261</v>
      </c>
      <c r="B526" s="6" t="s">
        <v>1498</v>
      </c>
      <c r="C526" s="6" t="s">
        <v>7262</v>
      </c>
      <c r="D526" s="6" t="s">
        <v>1956</v>
      </c>
      <c r="E526" s="6" t="s">
        <v>7263</v>
      </c>
      <c r="F526" s="6" t="s">
        <v>1958</v>
      </c>
      <c r="G526" s="6" t="s">
        <v>6782</v>
      </c>
      <c r="H526" s="6" t="s">
        <v>7264</v>
      </c>
      <c r="I526" s="6" t="s">
        <v>2184</v>
      </c>
      <c r="J526" s="6"/>
      <c r="K526" s="6"/>
      <c r="L526"/>
    </row>
    <row r="527" spans="1:12" x14ac:dyDescent="0.3">
      <c r="A527" s="6" t="s">
        <v>7265</v>
      </c>
      <c r="B527" s="6" t="s">
        <v>1498</v>
      </c>
      <c r="C527" s="6" t="s">
        <v>7266</v>
      </c>
      <c r="D527" s="6" t="s">
        <v>1956</v>
      </c>
      <c r="E527" s="6"/>
      <c r="F527" s="6" t="s">
        <v>1958</v>
      </c>
      <c r="G527" s="6" t="s">
        <v>6866</v>
      </c>
      <c r="H527" s="6"/>
      <c r="I527" s="6"/>
      <c r="J527" s="6"/>
      <c r="K527" s="6"/>
      <c r="L527"/>
    </row>
    <row r="528" spans="1:12" x14ac:dyDescent="0.3">
      <c r="A528" s="6" t="s">
        <v>1988</v>
      </c>
      <c r="B528" s="6" t="s">
        <v>1498</v>
      </c>
      <c r="C528" s="6" t="s">
        <v>1989</v>
      </c>
      <c r="D528" s="6" t="s">
        <v>1956</v>
      </c>
      <c r="E528" s="6" t="s">
        <v>1990</v>
      </c>
      <c r="F528" s="6" t="s">
        <v>1958</v>
      </c>
      <c r="G528" s="6" t="s">
        <v>1745</v>
      </c>
      <c r="H528" s="6" t="s">
        <v>1991</v>
      </c>
      <c r="I528" s="6" t="s">
        <v>448</v>
      </c>
      <c r="J528" s="6"/>
      <c r="K528" s="6" t="s">
        <v>2176</v>
      </c>
      <c r="L528">
        <v>5106</v>
      </c>
    </row>
    <row r="529" spans="1:12" x14ac:dyDescent="0.3">
      <c r="A529" s="6" t="s">
        <v>1992</v>
      </c>
      <c r="B529" s="6" t="s">
        <v>1498</v>
      </c>
      <c r="C529" s="6" t="s">
        <v>1993</v>
      </c>
      <c r="D529" s="6" t="s">
        <v>1956</v>
      </c>
      <c r="E529" s="6" t="s">
        <v>1994</v>
      </c>
      <c r="F529" s="6" t="s">
        <v>1958</v>
      </c>
      <c r="G529" s="6" t="s">
        <v>1740</v>
      </c>
      <c r="H529" s="6" t="s">
        <v>1995</v>
      </c>
      <c r="I529" s="6" t="s">
        <v>448</v>
      </c>
      <c r="J529" s="6"/>
      <c r="K529" s="6" t="s">
        <v>2176</v>
      </c>
      <c r="L529">
        <v>5205</v>
      </c>
    </row>
    <row r="530" spans="1:12" x14ac:dyDescent="0.3">
      <c r="A530" s="6" t="s">
        <v>7267</v>
      </c>
      <c r="B530" s="6" t="s">
        <v>1498</v>
      </c>
      <c r="C530" s="6" t="s">
        <v>7268</v>
      </c>
      <c r="D530" s="6" t="s">
        <v>1956</v>
      </c>
      <c r="E530" s="6" t="s">
        <v>7269</v>
      </c>
      <c r="F530" s="6" t="s">
        <v>1958</v>
      </c>
      <c r="G530" s="6" t="s">
        <v>6777</v>
      </c>
      <c r="H530" s="6" t="s">
        <v>7270</v>
      </c>
      <c r="I530" s="6" t="s">
        <v>2184</v>
      </c>
      <c r="J530" s="6"/>
      <c r="K530" s="6"/>
      <c r="L530"/>
    </row>
    <row r="531" spans="1:12" x14ac:dyDescent="0.3">
      <c r="A531" s="6" t="s">
        <v>7271</v>
      </c>
      <c r="B531" s="6" t="s">
        <v>1498</v>
      </c>
      <c r="C531" s="6" t="s">
        <v>7272</v>
      </c>
      <c r="D531" s="6" t="s">
        <v>1956</v>
      </c>
      <c r="E531" s="6" t="s">
        <v>7273</v>
      </c>
      <c r="F531" s="6" t="s">
        <v>1958</v>
      </c>
      <c r="G531" s="6" t="s">
        <v>6782</v>
      </c>
      <c r="H531" s="6" t="s">
        <v>7274</v>
      </c>
      <c r="I531" s="6" t="s">
        <v>2184</v>
      </c>
      <c r="J531" s="6"/>
      <c r="K531" s="6"/>
      <c r="L531"/>
    </row>
    <row r="532" spans="1:12" x14ac:dyDescent="0.3">
      <c r="A532" s="6" t="s">
        <v>7275</v>
      </c>
      <c r="B532" s="6" t="s">
        <v>1498</v>
      </c>
      <c r="C532" s="6" t="s">
        <v>7276</v>
      </c>
      <c r="D532" s="6" t="s">
        <v>1956</v>
      </c>
      <c r="E532" s="6"/>
      <c r="F532" s="6" t="s">
        <v>1958</v>
      </c>
      <c r="G532" s="6" t="s">
        <v>6808</v>
      </c>
      <c r="H532" s="6"/>
      <c r="I532" s="6"/>
      <c r="J532" s="6"/>
      <c r="K532" s="6"/>
      <c r="L532"/>
    </row>
    <row r="533" spans="1:12" x14ac:dyDescent="0.3">
      <c r="A533" s="6" t="s">
        <v>1996</v>
      </c>
      <c r="B533" s="6" t="s">
        <v>1498</v>
      </c>
      <c r="C533" s="6" t="s">
        <v>1997</v>
      </c>
      <c r="D533" s="6" t="s">
        <v>1956</v>
      </c>
      <c r="E533" s="6" t="s">
        <v>1998</v>
      </c>
      <c r="F533" s="6" t="s">
        <v>1958</v>
      </c>
      <c r="G533" s="6" t="s">
        <v>1745</v>
      </c>
      <c r="H533" s="6" t="s">
        <v>1999</v>
      </c>
      <c r="I533" s="6" t="s">
        <v>448</v>
      </c>
      <c r="J533" s="6"/>
      <c r="K533" s="6" t="s">
        <v>2176</v>
      </c>
      <c r="L533">
        <v>5106</v>
      </c>
    </row>
    <row r="534" spans="1:12" x14ac:dyDescent="0.3">
      <c r="A534" s="6" t="s">
        <v>2000</v>
      </c>
      <c r="B534" s="6" t="s">
        <v>1498</v>
      </c>
      <c r="C534" s="6" t="s">
        <v>2001</v>
      </c>
      <c r="D534" s="6" t="s">
        <v>1956</v>
      </c>
      <c r="E534" s="6" t="s">
        <v>2002</v>
      </c>
      <c r="F534" s="6" t="s">
        <v>1958</v>
      </c>
      <c r="G534" s="6" t="s">
        <v>1740</v>
      </c>
      <c r="H534" s="6" t="s">
        <v>2003</v>
      </c>
      <c r="I534" s="6" t="s">
        <v>448</v>
      </c>
      <c r="J534" s="6"/>
      <c r="K534" s="6" t="s">
        <v>2176</v>
      </c>
      <c r="L534">
        <v>5205</v>
      </c>
    </row>
    <row r="535" spans="1:12" x14ac:dyDescent="0.3">
      <c r="A535" s="6" t="s">
        <v>7277</v>
      </c>
      <c r="B535" s="6" t="s">
        <v>1498</v>
      </c>
      <c r="C535" s="6" t="s">
        <v>7278</v>
      </c>
      <c r="D535" s="6" t="s">
        <v>1956</v>
      </c>
      <c r="E535" s="6" t="s">
        <v>7279</v>
      </c>
      <c r="F535" s="6" t="s">
        <v>1958</v>
      </c>
      <c r="G535" s="6" t="s">
        <v>6777</v>
      </c>
      <c r="H535" s="6" t="s">
        <v>7280</v>
      </c>
      <c r="I535" s="6" t="s">
        <v>2184</v>
      </c>
      <c r="J535" s="6"/>
      <c r="K535" s="6"/>
      <c r="L535"/>
    </row>
    <row r="536" spans="1:12" x14ac:dyDescent="0.3">
      <c r="A536" s="6" t="s">
        <v>7281</v>
      </c>
      <c r="B536" s="6" t="s">
        <v>1498</v>
      </c>
      <c r="C536" s="6" t="s">
        <v>7282</v>
      </c>
      <c r="D536" s="6" t="s">
        <v>1956</v>
      </c>
      <c r="E536" s="6" t="s">
        <v>7283</v>
      </c>
      <c r="F536" s="6" t="s">
        <v>1958</v>
      </c>
      <c r="G536" s="6" t="s">
        <v>6782</v>
      </c>
      <c r="H536" s="6" t="s">
        <v>7284</v>
      </c>
      <c r="I536" s="6" t="s">
        <v>2184</v>
      </c>
      <c r="J536" s="6"/>
      <c r="K536" s="6"/>
      <c r="L536"/>
    </row>
    <row r="537" spans="1:12" x14ac:dyDescent="0.3">
      <c r="A537" s="6" t="s">
        <v>7285</v>
      </c>
      <c r="B537" s="6" t="s">
        <v>6139</v>
      </c>
      <c r="C537" s="6" t="s">
        <v>2006</v>
      </c>
      <c r="D537" s="6" t="s">
        <v>3978</v>
      </c>
      <c r="E537" s="6" t="s">
        <v>2008</v>
      </c>
      <c r="F537" s="6" t="s">
        <v>7136</v>
      </c>
      <c r="G537" s="6" t="s">
        <v>3987</v>
      </c>
      <c r="H537" s="6" t="s">
        <v>3988</v>
      </c>
      <c r="I537" s="6"/>
      <c r="J537" s="6"/>
      <c r="K537" s="6"/>
      <c r="L537"/>
    </row>
    <row r="538" spans="1:12" x14ac:dyDescent="0.3">
      <c r="A538" s="6" t="s">
        <v>2004</v>
      </c>
      <c r="B538" s="6" t="s">
        <v>1498</v>
      </c>
      <c r="C538" s="6" t="s">
        <v>2005</v>
      </c>
      <c r="D538" s="6" t="s">
        <v>2006</v>
      </c>
      <c r="E538" s="6" t="s">
        <v>2007</v>
      </c>
      <c r="F538" s="6" t="s">
        <v>2008</v>
      </c>
      <c r="G538" s="6" t="s">
        <v>1722</v>
      </c>
      <c r="H538" s="6" t="s">
        <v>2009</v>
      </c>
      <c r="I538" s="6" t="s">
        <v>448</v>
      </c>
      <c r="J538" s="6"/>
      <c r="K538" s="6" t="s">
        <v>2176</v>
      </c>
      <c r="L538">
        <v>5205</v>
      </c>
    </row>
    <row r="539" spans="1:12" x14ac:dyDescent="0.3">
      <c r="A539" s="6" t="s">
        <v>7286</v>
      </c>
      <c r="B539" s="6" t="s">
        <v>1498</v>
      </c>
      <c r="C539" s="6" t="s">
        <v>7287</v>
      </c>
      <c r="D539" s="6" t="s">
        <v>2006</v>
      </c>
      <c r="E539" s="6" t="s">
        <v>7288</v>
      </c>
      <c r="F539" s="6" t="s">
        <v>2008</v>
      </c>
      <c r="G539" s="6" t="s">
        <v>6750</v>
      </c>
      <c r="H539" s="6" t="s">
        <v>7289</v>
      </c>
      <c r="I539" s="6" t="s">
        <v>2184</v>
      </c>
      <c r="J539" s="6"/>
      <c r="K539" s="6"/>
      <c r="L539"/>
    </row>
    <row r="540" spans="1:12" x14ac:dyDescent="0.3">
      <c r="A540" s="6" t="s">
        <v>7290</v>
      </c>
      <c r="B540" s="6" t="s">
        <v>1498</v>
      </c>
      <c r="C540" s="6" t="s">
        <v>7291</v>
      </c>
      <c r="D540" s="6" t="s">
        <v>2006</v>
      </c>
      <c r="E540" s="6" t="s">
        <v>7292</v>
      </c>
      <c r="F540" s="6" t="s">
        <v>2008</v>
      </c>
      <c r="G540" s="6" t="s">
        <v>6755</v>
      </c>
      <c r="H540" s="6" t="s">
        <v>7293</v>
      </c>
      <c r="I540" s="6" t="s">
        <v>2184</v>
      </c>
      <c r="J540" s="6"/>
      <c r="K540" s="6"/>
      <c r="L540"/>
    </row>
    <row r="541" spans="1:12" x14ac:dyDescent="0.3">
      <c r="A541" s="6" t="s">
        <v>7294</v>
      </c>
      <c r="B541" s="6" t="s">
        <v>6139</v>
      </c>
      <c r="C541" s="6" t="s">
        <v>2012</v>
      </c>
      <c r="D541" s="6" t="s">
        <v>3978</v>
      </c>
      <c r="E541" s="6" t="s">
        <v>2014</v>
      </c>
      <c r="F541" s="6" t="s">
        <v>7136</v>
      </c>
      <c r="G541" s="6" t="s">
        <v>3989</v>
      </c>
      <c r="H541" s="6" t="s">
        <v>3990</v>
      </c>
      <c r="I541" s="6"/>
      <c r="J541" s="6"/>
      <c r="K541" s="6"/>
      <c r="L541"/>
    </row>
    <row r="542" spans="1:12" x14ac:dyDescent="0.3">
      <c r="A542" s="6" t="s">
        <v>7295</v>
      </c>
      <c r="B542" s="6" t="s">
        <v>1498</v>
      </c>
      <c r="C542" s="6" t="s">
        <v>7296</v>
      </c>
      <c r="D542" s="6" t="s">
        <v>2012</v>
      </c>
      <c r="E542" s="6" t="s">
        <v>7297</v>
      </c>
      <c r="F542" s="6" t="s">
        <v>2014</v>
      </c>
      <c r="G542" s="6" t="s">
        <v>7298</v>
      </c>
      <c r="H542" s="6" t="s">
        <v>7299</v>
      </c>
      <c r="I542" s="6" t="s">
        <v>2184</v>
      </c>
      <c r="J542" s="6"/>
      <c r="K542" s="6"/>
      <c r="L542"/>
    </row>
    <row r="543" spans="1:12" x14ac:dyDescent="0.3">
      <c r="A543" s="6" t="s">
        <v>2010</v>
      </c>
      <c r="B543" s="6" t="s">
        <v>1498</v>
      </c>
      <c r="C543" s="6" t="s">
        <v>2011</v>
      </c>
      <c r="D543" s="6" t="s">
        <v>2012</v>
      </c>
      <c r="E543" s="6" t="s">
        <v>2013</v>
      </c>
      <c r="F543" s="6" t="s">
        <v>2014</v>
      </c>
      <c r="G543" s="6" t="s">
        <v>1729</v>
      </c>
      <c r="H543" s="6" t="s">
        <v>2015</v>
      </c>
      <c r="I543" s="6" t="s">
        <v>448</v>
      </c>
      <c r="J543" s="6"/>
      <c r="K543" s="6" t="s">
        <v>2176</v>
      </c>
      <c r="L543">
        <v>5106</v>
      </c>
    </row>
    <row r="544" spans="1:12" x14ac:dyDescent="0.3">
      <c r="A544" s="6" t="s">
        <v>2016</v>
      </c>
      <c r="B544" s="6" t="s">
        <v>1498</v>
      </c>
      <c r="C544" s="6" t="s">
        <v>2017</v>
      </c>
      <c r="D544" s="6" t="s">
        <v>2012</v>
      </c>
      <c r="E544" s="6" t="s">
        <v>2018</v>
      </c>
      <c r="F544" s="6" t="s">
        <v>2014</v>
      </c>
      <c r="G544" s="6" t="s">
        <v>1722</v>
      </c>
      <c r="H544" s="6" t="s">
        <v>2019</v>
      </c>
      <c r="I544" s="6" t="s">
        <v>448</v>
      </c>
      <c r="J544" s="6"/>
      <c r="K544" s="6" t="s">
        <v>2176</v>
      </c>
      <c r="L544">
        <v>5205</v>
      </c>
    </row>
    <row r="545" spans="1:12" x14ac:dyDescent="0.3">
      <c r="A545" s="6" t="s">
        <v>7300</v>
      </c>
      <c r="B545" s="6" t="s">
        <v>1498</v>
      </c>
      <c r="C545" s="6" t="s">
        <v>7301</v>
      </c>
      <c r="D545" s="6" t="s">
        <v>2012</v>
      </c>
      <c r="E545" s="6" t="s">
        <v>7302</v>
      </c>
      <c r="F545" s="6" t="s">
        <v>2014</v>
      </c>
      <c r="G545" s="6" t="s">
        <v>6750</v>
      </c>
      <c r="H545" s="6" t="s">
        <v>7303</v>
      </c>
      <c r="I545" s="6" t="s">
        <v>2184</v>
      </c>
      <c r="J545" s="6"/>
      <c r="K545" s="6"/>
      <c r="L545"/>
    </row>
    <row r="546" spans="1:12" x14ac:dyDescent="0.3">
      <c r="A546" s="6" t="s">
        <v>7304</v>
      </c>
      <c r="B546" s="6" t="s">
        <v>1498</v>
      </c>
      <c r="C546" s="6" t="s">
        <v>7305</v>
      </c>
      <c r="D546" s="6" t="s">
        <v>2012</v>
      </c>
      <c r="E546" s="6" t="s">
        <v>7306</v>
      </c>
      <c r="F546" s="6" t="s">
        <v>2014</v>
      </c>
      <c r="G546" s="6" t="s">
        <v>6755</v>
      </c>
      <c r="H546" s="6" t="s">
        <v>7307</v>
      </c>
      <c r="I546" s="6" t="s">
        <v>2184</v>
      </c>
      <c r="J546" s="6"/>
      <c r="K546" s="6"/>
      <c r="L546"/>
    </row>
    <row r="547" spans="1:12" x14ac:dyDescent="0.3">
      <c r="A547" s="6" t="s">
        <v>7308</v>
      </c>
      <c r="B547" s="6" t="s">
        <v>6139</v>
      </c>
      <c r="C547" s="6" t="s">
        <v>2022</v>
      </c>
      <c r="D547" s="6" t="s">
        <v>3978</v>
      </c>
      <c r="E547" s="6" t="s">
        <v>2024</v>
      </c>
      <c r="F547" s="6" t="s">
        <v>7136</v>
      </c>
      <c r="G547" s="6" t="s">
        <v>3991</v>
      </c>
      <c r="H547" s="6" t="s">
        <v>3992</v>
      </c>
      <c r="I547" s="6"/>
      <c r="J547" s="6"/>
      <c r="K547" s="6"/>
      <c r="L547"/>
    </row>
    <row r="548" spans="1:12" x14ac:dyDescent="0.3">
      <c r="A548" s="6" t="s">
        <v>7309</v>
      </c>
      <c r="B548" s="6" t="s">
        <v>1498</v>
      </c>
      <c r="C548" s="6" t="s">
        <v>7310</v>
      </c>
      <c r="D548" s="6" t="s">
        <v>2022</v>
      </c>
      <c r="E548" s="6"/>
      <c r="F548" s="6" t="s">
        <v>2024</v>
      </c>
      <c r="G548" s="6" t="s">
        <v>6906</v>
      </c>
      <c r="H548" s="6"/>
      <c r="I548" s="6"/>
      <c r="J548" s="6"/>
      <c r="K548" s="6"/>
      <c r="L548"/>
    </row>
    <row r="549" spans="1:12" x14ac:dyDescent="0.3">
      <c r="A549" s="6" t="s">
        <v>2020</v>
      </c>
      <c r="B549" s="6" t="s">
        <v>1498</v>
      </c>
      <c r="C549" s="6" t="s">
        <v>2021</v>
      </c>
      <c r="D549" s="6" t="s">
        <v>2022</v>
      </c>
      <c r="E549" s="6" t="s">
        <v>2023</v>
      </c>
      <c r="F549" s="6" t="s">
        <v>2024</v>
      </c>
      <c r="G549" s="6" t="s">
        <v>1740</v>
      </c>
      <c r="H549" s="6" t="s">
        <v>2025</v>
      </c>
      <c r="I549" s="6" t="s">
        <v>448</v>
      </c>
      <c r="J549" s="6"/>
      <c r="K549" s="6" t="s">
        <v>2176</v>
      </c>
      <c r="L549">
        <v>5205</v>
      </c>
    </row>
    <row r="550" spans="1:12" x14ac:dyDescent="0.3">
      <c r="A550" s="6" t="s">
        <v>7311</v>
      </c>
      <c r="B550" s="6" t="s">
        <v>1498</v>
      </c>
      <c r="C550" s="6" t="s">
        <v>7312</v>
      </c>
      <c r="D550" s="6" t="s">
        <v>2022</v>
      </c>
      <c r="E550" s="6" t="s">
        <v>7313</v>
      </c>
      <c r="F550" s="6" t="s">
        <v>2024</v>
      </c>
      <c r="G550" s="6" t="s">
        <v>6782</v>
      </c>
      <c r="H550" s="6" t="s">
        <v>7314</v>
      </c>
      <c r="I550" s="6" t="s">
        <v>2184</v>
      </c>
      <c r="J550" s="6"/>
      <c r="K550" s="6"/>
      <c r="L550"/>
    </row>
    <row r="551" spans="1:12" x14ac:dyDescent="0.3">
      <c r="A551" s="6" t="s">
        <v>7315</v>
      </c>
      <c r="B551" s="6" t="s">
        <v>1498</v>
      </c>
      <c r="C551" s="6" t="s">
        <v>7316</v>
      </c>
      <c r="D551" s="6" t="s">
        <v>2022</v>
      </c>
      <c r="E551" s="6"/>
      <c r="F551" s="6" t="s">
        <v>2024</v>
      </c>
      <c r="G551" s="6" t="s">
        <v>6918</v>
      </c>
      <c r="H551" s="6"/>
      <c r="I551" s="6"/>
      <c r="J551" s="6"/>
      <c r="K551" s="6"/>
      <c r="L551"/>
    </row>
    <row r="552" spans="1:12" x14ac:dyDescent="0.3">
      <c r="A552" s="6" t="s">
        <v>2026</v>
      </c>
      <c r="B552" s="6" t="s">
        <v>1498</v>
      </c>
      <c r="C552" s="6" t="s">
        <v>2027</v>
      </c>
      <c r="D552" s="6" t="s">
        <v>2022</v>
      </c>
      <c r="E552" s="6" t="s">
        <v>2028</v>
      </c>
      <c r="F552" s="6" t="s">
        <v>2024</v>
      </c>
      <c r="G552" s="6" t="s">
        <v>1740</v>
      </c>
      <c r="H552" s="6" t="s">
        <v>2029</v>
      </c>
      <c r="I552" s="6" t="s">
        <v>448</v>
      </c>
      <c r="J552" s="6"/>
      <c r="K552" s="6" t="s">
        <v>2176</v>
      </c>
      <c r="L552">
        <v>5205</v>
      </c>
    </row>
    <row r="553" spans="1:12" x14ac:dyDescent="0.3">
      <c r="A553" s="6" t="s">
        <v>7317</v>
      </c>
      <c r="B553" s="6" t="s">
        <v>1498</v>
      </c>
      <c r="C553" s="6" t="s">
        <v>7318</v>
      </c>
      <c r="D553" s="6" t="s">
        <v>2022</v>
      </c>
      <c r="E553" s="6" t="s">
        <v>7319</v>
      </c>
      <c r="F553" s="6" t="s">
        <v>2024</v>
      </c>
      <c r="G553" s="6" t="s">
        <v>6910</v>
      </c>
      <c r="H553" s="6" t="s">
        <v>7320</v>
      </c>
      <c r="I553" s="6" t="s">
        <v>2184</v>
      </c>
      <c r="J553" s="6"/>
      <c r="K553" s="6"/>
      <c r="L553"/>
    </row>
    <row r="554" spans="1:12" x14ac:dyDescent="0.3">
      <c r="A554" s="6" t="s">
        <v>7321</v>
      </c>
      <c r="B554" s="6" t="s">
        <v>1498</v>
      </c>
      <c r="C554" s="6" t="s">
        <v>7322</v>
      </c>
      <c r="D554" s="6" t="s">
        <v>2022</v>
      </c>
      <c r="E554" s="6" t="s">
        <v>7323</v>
      </c>
      <c r="F554" s="6" t="s">
        <v>2024</v>
      </c>
      <c r="G554" s="6" t="s">
        <v>6782</v>
      </c>
      <c r="H554" s="6" t="s">
        <v>7324</v>
      </c>
      <c r="I554" s="6" t="s">
        <v>2184</v>
      </c>
      <c r="J554" s="6"/>
      <c r="K554" s="6"/>
      <c r="L554"/>
    </row>
    <row r="555" spans="1:12" x14ac:dyDescent="0.3">
      <c r="A555" s="6" t="s">
        <v>7325</v>
      </c>
      <c r="B555" s="6" t="s">
        <v>1498</v>
      </c>
      <c r="C555" s="6" t="s">
        <v>7326</v>
      </c>
      <c r="D555" s="6" t="s">
        <v>2022</v>
      </c>
      <c r="E555" s="6"/>
      <c r="F555" s="6" t="s">
        <v>2024</v>
      </c>
      <c r="G555" s="6" t="s">
        <v>1676</v>
      </c>
      <c r="H555" s="6"/>
      <c r="I555" s="6"/>
      <c r="J555" s="6"/>
      <c r="K555" s="6"/>
      <c r="L555"/>
    </row>
    <row r="556" spans="1:12" x14ac:dyDescent="0.3">
      <c r="A556" s="6" t="s">
        <v>2030</v>
      </c>
      <c r="B556" s="6" t="s">
        <v>1498</v>
      </c>
      <c r="C556" s="6" t="s">
        <v>2031</v>
      </c>
      <c r="D556" s="6" t="s">
        <v>2022</v>
      </c>
      <c r="E556" s="6" t="s">
        <v>2032</v>
      </c>
      <c r="F556" s="6" t="s">
        <v>2024</v>
      </c>
      <c r="G556" s="6" t="s">
        <v>1740</v>
      </c>
      <c r="H556" s="6" t="s">
        <v>2033</v>
      </c>
      <c r="I556" s="6" t="s">
        <v>448</v>
      </c>
      <c r="J556" s="6"/>
      <c r="K556" s="6" t="s">
        <v>2176</v>
      </c>
      <c r="L556">
        <v>5205</v>
      </c>
    </row>
    <row r="557" spans="1:12" x14ac:dyDescent="0.3">
      <c r="A557" s="6" t="s">
        <v>7327</v>
      </c>
      <c r="B557" s="6" t="s">
        <v>1498</v>
      </c>
      <c r="C557" s="6" t="s">
        <v>7328</v>
      </c>
      <c r="D557" s="6" t="s">
        <v>2022</v>
      </c>
      <c r="E557" s="6" t="s">
        <v>7329</v>
      </c>
      <c r="F557" s="6" t="s">
        <v>2024</v>
      </c>
      <c r="G557" s="6" t="s">
        <v>6910</v>
      </c>
      <c r="H557" s="6" t="s">
        <v>7330</v>
      </c>
      <c r="I557" s="6" t="s">
        <v>2184</v>
      </c>
      <c r="J557" s="6"/>
      <c r="K557" s="6"/>
      <c r="L557"/>
    </row>
    <row r="558" spans="1:12" x14ac:dyDescent="0.3">
      <c r="A558" s="6" t="s">
        <v>7331</v>
      </c>
      <c r="B558" s="6" t="s">
        <v>1498</v>
      </c>
      <c r="C558" s="6" t="s">
        <v>7332</v>
      </c>
      <c r="D558" s="6" t="s">
        <v>2022</v>
      </c>
      <c r="E558" s="6" t="s">
        <v>7333</v>
      </c>
      <c r="F558" s="6" t="s">
        <v>2024</v>
      </c>
      <c r="G558" s="6" t="s">
        <v>6782</v>
      </c>
      <c r="H558" s="6" t="s">
        <v>7334</v>
      </c>
      <c r="I558" s="6" t="s">
        <v>2184</v>
      </c>
      <c r="J558" s="6"/>
      <c r="K558" s="6"/>
      <c r="L558"/>
    </row>
    <row r="559" spans="1:12" x14ac:dyDescent="0.3">
      <c r="A559" s="6" t="s">
        <v>7335</v>
      </c>
      <c r="B559" s="6" t="s">
        <v>6139</v>
      </c>
      <c r="C559" s="6" t="s">
        <v>2036</v>
      </c>
      <c r="D559" s="6" t="s">
        <v>3978</v>
      </c>
      <c r="E559" s="6" t="s">
        <v>2038</v>
      </c>
      <c r="F559" s="6" t="s">
        <v>7136</v>
      </c>
      <c r="G559" s="6" t="s">
        <v>3993</v>
      </c>
      <c r="H559" s="6" t="s">
        <v>3994</v>
      </c>
      <c r="I559" s="6"/>
      <c r="J559" s="6"/>
      <c r="K559" s="6"/>
      <c r="L559"/>
    </row>
    <row r="560" spans="1:12" x14ac:dyDescent="0.3">
      <c r="A560" s="6" t="s">
        <v>7336</v>
      </c>
      <c r="B560" s="6" t="s">
        <v>1498</v>
      </c>
      <c r="C560" s="6" t="s">
        <v>7337</v>
      </c>
      <c r="D560" s="6" t="s">
        <v>2036</v>
      </c>
      <c r="E560" s="6"/>
      <c r="F560" s="6" t="s">
        <v>2038</v>
      </c>
      <c r="G560" s="6" t="s">
        <v>6940</v>
      </c>
      <c r="H560" s="6"/>
      <c r="I560" s="6"/>
      <c r="J560" s="6"/>
      <c r="K560" s="6"/>
      <c r="L560"/>
    </row>
    <row r="561" spans="1:12" x14ac:dyDescent="0.3">
      <c r="A561" s="6" t="s">
        <v>7338</v>
      </c>
      <c r="B561" s="6" t="s">
        <v>1498</v>
      </c>
      <c r="C561" s="6" t="s">
        <v>7339</v>
      </c>
      <c r="D561" s="6" t="s">
        <v>2036</v>
      </c>
      <c r="E561" s="6" t="s">
        <v>7340</v>
      </c>
      <c r="F561" s="6" t="s">
        <v>2038</v>
      </c>
      <c r="G561" s="6" t="s">
        <v>6910</v>
      </c>
      <c r="H561" s="6" t="s">
        <v>7341</v>
      </c>
      <c r="I561" s="6" t="s">
        <v>2184</v>
      </c>
      <c r="J561" s="6"/>
      <c r="K561" s="6"/>
      <c r="L561"/>
    </row>
    <row r="562" spans="1:12" x14ac:dyDescent="0.3">
      <c r="A562" s="6" t="s">
        <v>7342</v>
      </c>
      <c r="B562" s="6" t="s">
        <v>1498</v>
      </c>
      <c r="C562" s="6" t="s">
        <v>7343</v>
      </c>
      <c r="D562" s="6" t="s">
        <v>2036</v>
      </c>
      <c r="E562" s="6" t="s">
        <v>7344</v>
      </c>
      <c r="F562" s="6" t="s">
        <v>2038</v>
      </c>
      <c r="G562" s="6" t="s">
        <v>6782</v>
      </c>
      <c r="H562" s="6" t="s">
        <v>7345</v>
      </c>
      <c r="I562" s="6" t="s">
        <v>2184</v>
      </c>
      <c r="J562" s="6"/>
      <c r="K562" s="6"/>
      <c r="L562"/>
    </row>
    <row r="563" spans="1:12" x14ac:dyDescent="0.3">
      <c r="A563" s="6" t="s">
        <v>7346</v>
      </c>
      <c r="B563" s="6" t="s">
        <v>1498</v>
      </c>
      <c r="C563" s="6" t="s">
        <v>7347</v>
      </c>
      <c r="D563" s="6" t="s">
        <v>2036</v>
      </c>
      <c r="E563" s="6"/>
      <c r="F563" s="6" t="s">
        <v>2038</v>
      </c>
      <c r="G563" s="6" t="s">
        <v>6962</v>
      </c>
      <c r="H563" s="6"/>
      <c r="I563" s="6"/>
      <c r="J563" s="6"/>
      <c r="K563" s="6"/>
      <c r="L563"/>
    </row>
    <row r="564" spans="1:12" x14ac:dyDescent="0.3">
      <c r="A564" s="6" t="s">
        <v>2034</v>
      </c>
      <c r="B564" s="6" t="s">
        <v>1498</v>
      </c>
      <c r="C564" s="6" t="s">
        <v>2035</v>
      </c>
      <c r="D564" s="6" t="s">
        <v>2036</v>
      </c>
      <c r="E564" s="6" t="s">
        <v>2037</v>
      </c>
      <c r="F564" s="6" t="s">
        <v>2038</v>
      </c>
      <c r="G564" s="6" t="s">
        <v>1740</v>
      </c>
      <c r="H564" s="6" t="s">
        <v>2039</v>
      </c>
      <c r="I564" s="6" t="s">
        <v>448</v>
      </c>
      <c r="J564" s="6"/>
      <c r="K564" s="6" t="s">
        <v>2176</v>
      </c>
      <c r="L564">
        <v>5205</v>
      </c>
    </row>
    <row r="565" spans="1:12" x14ac:dyDescent="0.3">
      <c r="A565" s="6" t="s">
        <v>7348</v>
      </c>
      <c r="B565" s="6" t="s">
        <v>1498</v>
      </c>
      <c r="C565" s="6" t="s">
        <v>7349</v>
      </c>
      <c r="D565" s="6" t="s">
        <v>2036</v>
      </c>
      <c r="E565" s="6" t="s">
        <v>7350</v>
      </c>
      <c r="F565" s="6" t="s">
        <v>2038</v>
      </c>
      <c r="G565" s="6" t="s">
        <v>6910</v>
      </c>
      <c r="H565" s="6" t="s">
        <v>7351</v>
      </c>
      <c r="I565" s="6" t="s">
        <v>2184</v>
      </c>
      <c r="J565" s="6"/>
      <c r="K565" s="6"/>
      <c r="L565"/>
    </row>
    <row r="566" spans="1:12" x14ac:dyDescent="0.3">
      <c r="A566" s="6" t="s">
        <v>7352</v>
      </c>
      <c r="B566" s="6" t="s">
        <v>1498</v>
      </c>
      <c r="C566" s="6" t="s">
        <v>7353</v>
      </c>
      <c r="D566" s="6" t="s">
        <v>2036</v>
      </c>
      <c r="E566" s="6" t="s">
        <v>7354</v>
      </c>
      <c r="F566" s="6" t="s">
        <v>2038</v>
      </c>
      <c r="G566" s="6" t="s">
        <v>6782</v>
      </c>
      <c r="H566" s="6" t="s">
        <v>7355</v>
      </c>
      <c r="I566" s="6" t="s">
        <v>2184</v>
      </c>
      <c r="J566" s="6"/>
      <c r="K566" s="6"/>
      <c r="L566"/>
    </row>
    <row r="567" spans="1:12" x14ac:dyDescent="0.3">
      <c r="A567" s="6" t="s">
        <v>7356</v>
      </c>
      <c r="B567" s="6" t="s">
        <v>1498</v>
      </c>
      <c r="C567" s="6" t="s">
        <v>7357</v>
      </c>
      <c r="D567" s="6" t="s">
        <v>2036</v>
      </c>
      <c r="E567" s="6"/>
      <c r="F567" s="6" t="s">
        <v>2038</v>
      </c>
      <c r="G567" s="6" t="s">
        <v>1676</v>
      </c>
      <c r="H567" s="6"/>
      <c r="I567" s="6"/>
      <c r="J567" s="6"/>
      <c r="K567" s="6"/>
      <c r="L567"/>
    </row>
    <row r="568" spans="1:12" x14ac:dyDescent="0.3">
      <c r="A568" s="6" t="s">
        <v>2040</v>
      </c>
      <c r="B568" s="6" t="s">
        <v>1498</v>
      </c>
      <c r="C568" s="6" t="s">
        <v>2041</v>
      </c>
      <c r="D568" s="6" t="s">
        <v>2036</v>
      </c>
      <c r="E568" s="6" t="s">
        <v>2042</v>
      </c>
      <c r="F568" s="6" t="s">
        <v>2038</v>
      </c>
      <c r="G568" s="6" t="s">
        <v>1740</v>
      </c>
      <c r="H568" s="6" t="s">
        <v>2043</v>
      </c>
      <c r="I568" s="6" t="s">
        <v>448</v>
      </c>
      <c r="J568" s="6"/>
      <c r="K568" s="6" t="s">
        <v>2176</v>
      </c>
      <c r="L568">
        <v>5205</v>
      </c>
    </row>
    <row r="569" spans="1:12" x14ac:dyDescent="0.3">
      <c r="A569" s="6" t="s">
        <v>7358</v>
      </c>
      <c r="B569" s="6" t="s">
        <v>1498</v>
      </c>
      <c r="C569" s="6" t="s">
        <v>7359</v>
      </c>
      <c r="D569" s="6" t="s">
        <v>2036</v>
      </c>
      <c r="E569" s="6" t="s">
        <v>7360</v>
      </c>
      <c r="F569" s="6" t="s">
        <v>2038</v>
      </c>
      <c r="G569" s="6" t="s">
        <v>6910</v>
      </c>
      <c r="H569" s="6" t="s">
        <v>7361</v>
      </c>
      <c r="I569" s="6" t="s">
        <v>2184</v>
      </c>
      <c r="J569" s="6"/>
      <c r="K569" s="6"/>
      <c r="L569"/>
    </row>
    <row r="570" spans="1:12" x14ac:dyDescent="0.3">
      <c r="A570" s="6" t="s">
        <v>7362</v>
      </c>
      <c r="B570" s="6" t="s">
        <v>1498</v>
      </c>
      <c r="C570" s="6" t="s">
        <v>7363</v>
      </c>
      <c r="D570" s="6" t="s">
        <v>2036</v>
      </c>
      <c r="E570" s="6" t="s">
        <v>7364</v>
      </c>
      <c r="F570" s="6" t="s">
        <v>2038</v>
      </c>
      <c r="G570" s="6" t="s">
        <v>6782</v>
      </c>
      <c r="H570" s="6" t="s">
        <v>7365</v>
      </c>
      <c r="I570" s="6" t="s">
        <v>2184</v>
      </c>
      <c r="J570" s="6"/>
      <c r="K570" s="6"/>
      <c r="L570"/>
    </row>
    <row r="571" spans="1:12" x14ac:dyDescent="0.3">
      <c r="A571" s="6" t="s">
        <v>7366</v>
      </c>
      <c r="B571" s="6" t="s">
        <v>6139</v>
      </c>
      <c r="C571" s="6" t="s">
        <v>2046</v>
      </c>
      <c r="D571" s="6" t="s">
        <v>3978</v>
      </c>
      <c r="E571" s="6" t="s">
        <v>2048</v>
      </c>
      <c r="F571" s="6" t="s">
        <v>7136</v>
      </c>
      <c r="G571" s="6" t="s">
        <v>3995</v>
      </c>
      <c r="H571" s="6" t="s">
        <v>3996</v>
      </c>
      <c r="I571" s="6"/>
      <c r="J571" s="6"/>
      <c r="K571" s="6"/>
      <c r="L571"/>
    </row>
    <row r="572" spans="1:12" x14ac:dyDescent="0.3">
      <c r="A572" s="6" t="s">
        <v>2044</v>
      </c>
      <c r="B572" s="6" t="s">
        <v>1498</v>
      </c>
      <c r="C572" s="6" t="s">
        <v>2045</v>
      </c>
      <c r="D572" s="6" t="s">
        <v>2046</v>
      </c>
      <c r="E572" s="6" t="s">
        <v>2047</v>
      </c>
      <c r="F572" s="6" t="s">
        <v>2048</v>
      </c>
      <c r="G572" s="6" t="s">
        <v>1722</v>
      </c>
      <c r="H572" s="6" t="s">
        <v>2049</v>
      </c>
      <c r="I572" s="6" t="s">
        <v>448</v>
      </c>
      <c r="J572" s="6"/>
      <c r="K572" s="6" t="s">
        <v>2176</v>
      </c>
      <c r="L572">
        <v>5205</v>
      </c>
    </row>
    <row r="573" spans="1:12" x14ac:dyDescent="0.3">
      <c r="A573" s="6" t="s">
        <v>7367</v>
      </c>
      <c r="B573" s="6" t="s">
        <v>1498</v>
      </c>
      <c r="C573" s="6" t="s">
        <v>7368</v>
      </c>
      <c r="D573" s="6" t="s">
        <v>2046</v>
      </c>
      <c r="E573" s="6" t="s">
        <v>7369</v>
      </c>
      <c r="F573" s="6" t="s">
        <v>2048</v>
      </c>
      <c r="G573" s="6" t="s">
        <v>7010</v>
      </c>
      <c r="H573" s="6" t="s">
        <v>7370</v>
      </c>
      <c r="I573" s="6" t="s">
        <v>2184</v>
      </c>
      <c r="J573" s="6"/>
      <c r="K573" s="6"/>
      <c r="L573"/>
    </row>
    <row r="574" spans="1:12" x14ac:dyDescent="0.3">
      <c r="A574" s="6" t="s">
        <v>7371</v>
      </c>
      <c r="B574" s="6" t="s">
        <v>1498</v>
      </c>
      <c r="C574" s="6" t="s">
        <v>7372</v>
      </c>
      <c r="D574" s="6" t="s">
        <v>2046</v>
      </c>
      <c r="E574" s="6" t="s">
        <v>7373</v>
      </c>
      <c r="F574" s="6" t="s">
        <v>2048</v>
      </c>
      <c r="G574" s="6" t="s">
        <v>6755</v>
      </c>
      <c r="H574" s="6" t="s">
        <v>7374</v>
      </c>
      <c r="I574" s="6" t="s">
        <v>2184</v>
      </c>
      <c r="J574" s="6"/>
      <c r="K574" s="6"/>
      <c r="L574"/>
    </row>
    <row r="575" spans="1:12" x14ac:dyDescent="0.3">
      <c r="A575" s="6" t="s">
        <v>7375</v>
      </c>
      <c r="B575" s="6" t="s">
        <v>6139</v>
      </c>
      <c r="C575" s="6" t="s">
        <v>3997</v>
      </c>
      <c r="D575" s="6" t="s">
        <v>3978</v>
      </c>
      <c r="E575" s="6" t="s">
        <v>3998</v>
      </c>
      <c r="F575" s="6" t="s">
        <v>7136</v>
      </c>
      <c r="G575" s="6" t="s">
        <v>3999</v>
      </c>
      <c r="H575" s="6" t="s">
        <v>4000</v>
      </c>
      <c r="I575" s="6"/>
      <c r="J575" s="6"/>
      <c r="K575" s="6"/>
      <c r="L575"/>
    </row>
    <row r="576" spans="1:12" x14ac:dyDescent="0.3">
      <c r="A576" s="6" t="s">
        <v>7376</v>
      </c>
      <c r="B576" s="6" t="s">
        <v>1498</v>
      </c>
      <c r="C576" s="6" t="s">
        <v>7377</v>
      </c>
      <c r="D576" s="6" t="s">
        <v>3997</v>
      </c>
      <c r="E576" s="6" t="s">
        <v>7378</v>
      </c>
      <c r="F576" s="6" t="s">
        <v>3998</v>
      </c>
      <c r="G576" s="6" t="s">
        <v>7379</v>
      </c>
      <c r="H576" s="6" t="s">
        <v>7380</v>
      </c>
      <c r="I576" s="6" t="s">
        <v>2184</v>
      </c>
      <c r="J576" s="6"/>
      <c r="K576" s="6"/>
      <c r="L576"/>
    </row>
    <row r="577" spans="1:12" x14ac:dyDescent="0.3">
      <c r="A577" s="6" t="s">
        <v>7381</v>
      </c>
      <c r="B577" s="6" t="s">
        <v>1498</v>
      </c>
      <c r="C577" s="6" t="s">
        <v>7382</v>
      </c>
      <c r="D577" s="6" t="s">
        <v>3997</v>
      </c>
      <c r="E577" s="6" t="s">
        <v>7383</v>
      </c>
      <c r="F577" s="6" t="s">
        <v>3998</v>
      </c>
      <c r="G577" s="6" t="s">
        <v>7384</v>
      </c>
      <c r="H577" s="6" t="s">
        <v>7385</v>
      </c>
      <c r="I577" s="6" t="s">
        <v>2184</v>
      </c>
      <c r="J577" s="6"/>
      <c r="K577" s="6"/>
      <c r="L577"/>
    </row>
    <row r="578" spans="1:12" x14ac:dyDescent="0.3">
      <c r="A578" s="6" t="s">
        <v>7386</v>
      </c>
      <c r="B578" s="6" t="s">
        <v>1498</v>
      </c>
      <c r="C578" s="6" t="s">
        <v>7387</v>
      </c>
      <c r="D578" s="6" t="s">
        <v>3997</v>
      </c>
      <c r="E578" s="6" t="s">
        <v>7388</v>
      </c>
      <c r="F578" s="6" t="s">
        <v>3998</v>
      </c>
      <c r="G578" s="6" t="s">
        <v>7389</v>
      </c>
      <c r="H578" s="6" t="s">
        <v>7390</v>
      </c>
      <c r="I578" s="6" t="s">
        <v>2184</v>
      </c>
      <c r="J578" s="6"/>
      <c r="K578" s="6"/>
      <c r="L578"/>
    </row>
    <row r="579" spans="1:12" x14ac:dyDescent="0.3">
      <c r="A579" s="6" t="s">
        <v>7391</v>
      </c>
      <c r="B579" s="6" t="s">
        <v>1498</v>
      </c>
      <c r="C579" s="6" t="s">
        <v>7392</v>
      </c>
      <c r="D579" s="6" t="s">
        <v>3997</v>
      </c>
      <c r="E579" s="6" t="s">
        <v>7393</v>
      </c>
      <c r="F579" s="6" t="s">
        <v>3998</v>
      </c>
      <c r="G579" s="6" t="s">
        <v>7394</v>
      </c>
      <c r="H579" s="6" t="s">
        <v>7395</v>
      </c>
      <c r="I579" s="6" t="s">
        <v>2184</v>
      </c>
      <c r="J579" s="6"/>
      <c r="K579" s="6"/>
      <c r="L579"/>
    </row>
    <row r="580" spans="1:12" x14ac:dyDescent="0.3">
      <c r="A580" s="6" t="s">
        <v>7396</v>
      </c>
      <c r="B580" s="6" t="s">
        <v>1498</v>
      </c>
      <c r="C580" s="6" t="s">
        <v>7397</v>
      </c>
      <c r="D580" s="6" t="s">
        <v>3997</v>
      </c>
      <c r="E580" s="6" t="s">
        <v>7398</v>
      </c>
      <c r="F580" s="6" t="s">
        <v>3998</v>
      </c>
      <c r="G580" s="6" t="s">
        <v>7399</v>
      </c>
      <c r="H580" s="6" t="s">
        <v>7400</v>
      </c>
      <c r="I580" s="6" t="s">
        <v>2184</v>
      </c>
      <c r="J580" s="6"/>
      <c r="K580" s="6"/>
      <c r="L580"/>
    </row>
    <row r="581" spans="1:12" x14ac:dyDescent="0.3">
      <c r="A581" s="6" t="s">
        <v>7401</v>
      </c>
      <c r="B581" s="6" t="s">
        <v>6139</v>
      </c>
      <c r="C581" s="6" t="s">
        <v>2052</v>
      </c>
      <c r="D581" s="6" t="s">
        <v>3978</v>
      </c>
      <c r="E581" s="6" t="s">
        <v>2054</v>
      </c>
      <c r="F581" s="6" t="s">
        <v>7136</v>
      </c>
      <c r="G581" s="6" t="s">
        <v>4001</v>
      </c>
      <c r="H581" s="6" t="s">
        <v>4002</v>
      </c>
      <c r="I581" s="6"/>
      <c r="J581" s="6"/>
      <c r="K581" s="6"/>
      <c r="L581"/>
    </row>
    <row r="582" spans="1:12" x14ac:dyDescent="0.3">
      <c r="A582" s="6" t="s">
        <v>7402</v>
      </c>
      <c r="B582" s="6" t="s">
        <v>1498</v>
      </c>
      <c r="C582" s="6" t="s">
        <v>7403</v>
      </c>
      <c r="D582" s="6" t="s">
        <v>2052</v>
      </c>
      <c r="E582" s="6"/>
      <c r="F582" s="6" t="s">
        <v>2054</v>
      </c>
      <c r="G582" s="6" t="s">
        <v>7404</v>
      </c>
      <c r="H582" s="6"/>
      <c r="I582" s="6"/>
      <c r="J582" s="6"/>
      <c r="K582" s="6"/>
      <c r="L582"/>
    </row>
    <row r="583" spans="1:12" x14ac:dyDescent="0.3">
      <c r="A583" s="6" t="s">
        <v>7405</v>
      </c>
      <c r="B583" s="6" t="s">
        <v>1498</v>
      </c>
      <c r="C583" s="6" t="s">
        <v>7406</v>
      </c>
      <c r="D583" s="6" t="s">
        <v>2052</v>
      </c>
      <c r="E583" s="6" t="s">
        <v>7407</v>
      </c>
      <c r="F583" s="6" t="s">
        <v>2054</v>
      </c>
      <c r="G583" s="6" t="s">
        <v>7408</v>
      </c>
      <c r="H583" s="6" t="s">
        <v>7409</v>
      </c>
      <c r="I583" s="6" t="s">
        <v>2184</v>
      </c>
      <c r="J583" s="6"/>
      <c r="K583" s="6"/>
      <c r="L583"/>
    </row>
    <row r="584" spans="1:12" x14ac:dyDescent="0.3">
      <c r="A584" s="6" t="s">
        <v>7410</v>
      </c>
      <c r="B584" s="6" t="s">
        <v>1498</v>
      </c>
      <c r="C584" s="6" t="s">
        <v>7411</v>
      </c>
      <c r="D584" s="6" t="s">
        <v>2052</v>
      </c>
      <c r="E584" s="6" t="s">
        <v>7412</v>
      </c>
      <c r="F584" s="6" t="s">
        <v>2054</v>
      </c>
      <c r="G584" s="6" t="s">
        <v>7413</v>
      </c>
      <c r="H584" s="6" t="s">
        <v>7414</v>
      </c>
      <c r="I584" s="6" t="s">
        <v>2184</v>
      </c>
      <c r="J584" s="6"/>
      <c r="K584" s="6"/>
      <c r="L584"/>
    </row>
    <row r="585" spans="1:12" x14ac:dyDescent="0.3">
      <c r="A585" s="6" t="s">
        <v>7415</v>
      </c>
      <c r="B585" s="6" t="s">
        <v>1498</v>
      </c>
      <c r="C585" s="6" t="s">
        <v>7416</v>
      </c>
      <c r="D585" s="6" t="s">
        <v>2052</v>
      </c>
      <c r="E585" s="6" t="s">
        <v>7417</v>
      </c>
      <c r="F585" s="6" t="s">
        <v>2054</v>
      </c>
      <c r="G585" s="6" t="s">
        <v>7031</v>
      </c>
      <c r="H585" s="6" t="s">
        <v>7418</v>
      </c>
      <c r="I585" s="6" t="s">
        <v>2184</v>
      </c>
      <c r="J585" s="6"/>
      <c r="K585" s="6"/>
      <c r="L585"/>
    </row>
    <row r="586" spans="1:12" x14ac:dyDescent="0.3">
      <c r="A586" s="6" t="s">
        <v>7419</v>
      </c>
      <c r="B586" s="6" t="s">
        <v>1498</v>
      </c>
      <c r="C586" s="6" t="s">
        <v>7420</v>
      </c>
      <c r="D586" s="6" t="s">
        <v>2052</v>
      </c>
      <c r="E586" s="6"/>
      <c r="F586" s="6" t="s">
        <v>2054</v>
      </c>
      <c r="G586" s="6" t="s">
        <v>7421</v>
      </c>
      <c r="H586" s="6"/>
      <c r="I586" s="6"/>
      <c r="J586" s="6"/>
      <c r="K586" s="6"/>
      <c r="L586"/>
    </row>
    <row r="587" spans="1:12" x14ac:dyDescent="0.3">
      <c r="A587" s="6" t="s">
        <v>2050</v>
      </c>
      <c r="B587" s="6" t="s">
        <v>1498</v>
      </c>
      <c r="C587" s="6" t="s">
        <v>2051</v>
      </c>
      <c r="D587" s="6" t="s">
        <v>2052</v>
      </c>
      <c r="E587" s="6" t="s">
        <v>2053</v>
      </c>
      <c r="F587" s="6" t="s">
        <v>2054</v>
      </c>
      <c r="G587" s="6" t="s">
        <v>1740</v>
      </c>
      <c r="H587" s="6" t="s">
        <v>2055</v>
      </c>
      <c r="I587" s="6" t="s">
        <v>448</v>
      </c>
      <c r="J587" s="6"/>
      <c r="K587" s="6" t="s">
        <v>2176</v>
      </c>
      <c r="L587">
        <v>5205</v>
      </c>
    </row>
    <row r="588" spans="1:12" x14ac:dyDescent="0.3">
      <c r="A588" s="6" t="s">
        <v>7422</v>
      </c>
      <c r="B588" s="6" t="s">
        <v>1498</v>
      </c>
      <c r="C588" s="6" t="s">
        <v>7423</v>
      </c>
      <c r="D588" s="6" t="s">
        <v>2052</v>
      </c>
      <c r="E588" s="6" t="s">
        <v>7424</v>
      </c>
      <c r="F588" s="6" t="s">
        <v>2054</v>
      </c>
      <c r="G588" s="6" t="s">
        <v>6910</v>
      </c>
      <c r="H588" s="6" t="s">
        <v>7425</v>
      </c>
      <c r="I588" s="6" t="s">
        <v>2184</v>
      </c>
      <c r="J588" s="6"/>
      <c r="K588" s="6"/>
      <c r="L588"/>
    </row>
    <row r="589" spans="1:12" x14ac:dyDescent="0.3">
      <c r="A589" s="6" t="s">
        <v>7426</v>
      </c>
      <c r="B589" s="6" t="s">
        <v>1498</v>
      </c>
      <c r="C589" s="6" t="s">
        <v>7427</v>
      </c>
      <c r="D589" s="6" t="s">
        <v>2052</v>
      </c>
      <c r="E589" s="6" t="s">
        <v>7428</v>
      </c>
      <c r="F589" s="6" t="s">
        <v>2054</v>
      </c>
      <c r="G589" s="6" t="s">
        <v>6782</v>
      </c>
      <c r="H589" s="6" t="s">
        <v>7429</v>
      </c>
      <c r="I589" s="6" t="s">
        <v>2184</v>
      </c>
      <c r="J589" s="6"/>
      <c r="K589" s="6"/>
      <c r="L589"/>
    </row>
    <row r="590" spans="1:12" x14ac:dyDescent="0.3">
      <c r="A590" s="6" t="s">
        <v>7430</v>
      </c>
      <c r="B590" s="6" t="s">
        <v>1498</v>
      </c>
      <c r="C590" s="6" t="s">
        <v>7431</v>
      </c>
      <c r="D590" s="6" t="s">
        <v>2052</v>
      </c>
      <c r="E590" s="6"/>
      <c r="F590" s="6" t="s">
        <v>2054</v>
      </c>
      <c r="G590" s="6" t="s">
        <v>7432</v>
      </c>
      <c r="H590" s="6"/>
      <c r="I590" s="6"/>
      <c r="J590" s="6"/>
      <c r="K590" s="6"/>
      <c r="L590"/>
    </row>
    <row r="591" spans="1:12" x14ac:dyDescent="0.3">
      <c r="A591" s="6" t="s">
        <v>2056</v>
      </c>
      <c r="B591" s="6" t="s">
        <v>1498</v>
      </c>
      <c r="C591" s="6" t="s">
        <v>2057</v>
      </c>
      <c r="D591" s="6" t="s">
        <v>2052</v>
      </c>
      <c r="E591" s="6" t="s">
        <v>2058</v>
      </c>
      <c r="F591" s="6" t="s">
        <v>2054</v>
      </c>
      <c r="G591" s="6" t="s">
        <v>1740</v>
      </c>
      <c r="H591" s="6" t="s">
        <v>2059</v>
      </c>
      <c r="I591" s="6" t="s">
        <v>448</v>
      </c>
      <c r="J591" s="6"/>
      <c r="K591" s="6" t="s">
        <v>2176</v>
      </c>
      <c r="L591">
        <v>5205</v>
      </c>
    </row>
    <row r="592" spans="1:12" x14ac:dyDescent="0.3">
      <c r="A592" s="6" t="s">
        <v>7433</v>
      </c>
      <c r="B592" s="6" t="s">
        <v>1498</v>
      </c>
      <c r="C592" s="6" t="s">
        <v>7434</v>
      </c>
      <c r="D592" s="6" t="s">
        <v>2052</v>
      </c>
      <c r="E592" s="6" t="s">
        <v>7435</v>
      </c>
      <c r="F592" s="6" t="s">
        <v>2054</v>
      </c>
      <c r="G592" s="6" t="s">
        <v>6910</v>
      </c>
      <c r="H592" s="6" t="s">
        <v>7436</v>
      </c>
      <c r="I592" s="6" t="s">
        <v>2184</v>
      </c>
      <c r="J592" s="6"/>
      <c r="K592" s="6"/>
      <c r="L592"/>
    </row>
    <row r="593" spans="1:12" x14ac:dyDescent="0.3">
      <c r="A593" s="6" t="s">
        <v>7437</v>
      </c>
      <c r="B593" s="6" t="s">
        <v>1498</v>
      </c>
      <c r="C593" s="6" t="s">
        <v>7438</v>
      </c>
      <c r="D593" s="6" t="s">
        <v>2052</v>
      </c>
      <c r="E593" s="6" t="s">
        <v>7439</v>
      </c>
      <c r="F593" s="6" t="s">
        <v>2054</v>
      </c>
      <c r="G593" s="6" t="s">
        <v>6782</v>
      </c>
      <c r="H593" s="6" t="s">
        <v>7440</v>
      </c>
      <c r="I593" s="6" t="s">
        <v>2184</v>
      </c>
      <c r="J593" s="6"/>
      <c r="K593" s="6"/>
      <c r="L593"/>
    </row>
    <row r="594" spans="1:12" x14ac:dyDescent="0.3">
      <c r="A594" s="6" t="s">
        <v>7441</v>
      </c>
      <c r="B594" s="6" t="s">
        <v>6139</v>
      </c>
      <c r="C594" s="6" t="s">
        <v>4003</v>
      </c>
      <c r="D594" s="6" t="s">
        <v>3978</v>
      </c>
      <c r="E594" s="6" t="s">
        <v>4004</v>
      </c>
      <c r="F594" s="6" t="s">
        <v>7136</v>
      </c>
      <c r="G594" s="6" t="s">
        <v>4005</v>
      </c>
      <c r="H594" s="6" t="s">
        <v>4006</v>
      </c>
      <c r="I594" s="6"/>
      <c r="J594" s="6"/>
      <c r="K594" s="6"/>
      <c r="L594"/>
    </row>
    <row r="595" spans="1:12" x14ac:dyDescent="0.3">
      <c r="A595" s="6" t="s">
        <v>7442</v>
      </c>
      <c r="B595" s="6" t="s">
        <v>1498</v>
      </c>
      <c r="C595" s="6" t="s">
        <v>7443</v>
      </c>
      <c r="D595" s="6" t="s">
        <v>4003</v>
      </c>
      <c r="E595" s="6" t="s">
        <v>7444</v>
      </c>
      <c r="F595" s="6" t="s">
        <v>4004</v>
      </c>
      <c r="G595" s="6" t="s">
        <v>7445</v>
      </c>
      <c r="H595" s="6" t="s">
        <v>7446</v>
      </c>
      <c r="I595" s="6" t="s">
        <v>2184</v>
      </c>
      <c r="J595" s="6"/>
      <c r="K595" s="6"/>
      <c r="L595"/>
    </row>
    <row r="596" spans="1:12" x14ac:dyDescent="0.3">
      <c r="A596" s="6" t="s">
        <v>7447</v>
      </c>
      <c r="B596" s="6" t="s">
        <v>1498</v>
      </c>
      <c r="C596" s="6" t="s">
        <v>7448</v>
      </c>
      <c r="D596" s="6" t="s">
        <v>4003</v>
      </c>
      <c r="E596" s="6" t="s">
        <v>7449</v>
      </c>
      <c r="F596" s="6" t="s">
        <v>4004</v>
      </c>
      <c r="G596" s="6" t="s">
        <v>7450</v>
      </c>
      <c r="H596" s="6" t="s">
        <v>7451</v>
      </c>
      <c r="I596" s="6" t="s">
        <v>2184</v>
      </c>
      <c r="J596" s="6"/>
      <c r="K596" s="6"/>
      <c r="L596"/>
    </row>
    <row r="597" spans="1:12" x14ac:dyDescent="0.3">
      <c r="A597" s="6" t="s">
        <v>7452</v>
      </c>
      <c r="B597" s="6" t="s">
        <v>1498</v>
      </c>
      <c r="C597" s="6" t="s">
        <v>7453</v>
      </c>
      <c r="D597" s="6" t="s">
        <v>4003</v>
      </c>
      <c r="E597" s="6" t="s">
        <v>7454</v>
      </c>
      <c r="F597" s="6" t="s">
        <v>4004</v>
      </c>
      <c r="G597" s="6" t="s">
        <v>7455</v>
      </c>
      <c r="H597" s="6" t="s">
        <v>7456</v>
      </c>
      <c r="I597" s="6" t="s">
        <v>2184</v>
      </c>
      <c r="J597" s="6"/>
      <c r="K597" s="6"/>
      <c r="L597"/>
    </row>
    <row r="598" spans="1:12" x14ac:dyDescent="0.3">
      <c r="A598" s="6" t="s">
        <v>7457</v>
      </c>
      <c r="B598" s="6" t="s">
        <v>1498</v>
      </c>
      <c r="C598" s="6" t="s">
        <v>7458</v>
      </c>
      <c r="D598" s="6" t="s">
        <v>4003</v>
      </c>
      <c r="E598" s="6" t="s">
        <v>7459</v>
      </c>
      <c r="F598" s="6" t="s">
        <v>4004</v>
      </c>
      <c r="G598" s="6" t="s">
        <v>1676</v>
      </c>
      <c r="H598" s="6" t="s">
        <v>7460</v>
      </c>
      <c r="I598" s="6" t="s">
        <v>2184</v>
      </c>
      <c r="J598" s="6"/>
      <c r="K598" s="6"/>
      <c r="L598"/>
    </row>
    <row r="599" spans="1:12" x14ac:dyDescent="0.3">
      <c r="A599" s="6" t="s">
        <v>7461</v>
      </c>
      <c r="B599" s="6" t="s">
        <v>6139</v>
      </c>
      <c r="C599" s="6" t="s">
        <v>2062</v>
      </c>
      <c r="D599" s="6" t="s">
        <v>3978</v>
      </c>
      <c r="E599" s="6" t="s">
        <v>2064</v>
      </c>
      <c r="F599" s="6" t="s">
        <v>7136</v>
      </c>
      <c r="G599" s="6" t="s">
        <v>4007</v>
      </c>
      <c r="H599" s="6" t="s">
        <v>4008</v>
      </c>
      <c r="I599" s="6"/>
      <c r="J599" s="6"/>
      <c r="K599" s="6"/>
      <c r="L599"/>
    </row>
    <row r="600" spans="1:12" x14ac:dyDescent="0.3">
      <c r="A600" s="6" t="s">
        <v>7462</v>
      </c>
      <c r="B600" s="6" t="s">
        <v>1498</v>
      </c>
      <c r="C600" s="6" t="s">
        <v>7463</v>
      </c>
      <c r="D600" s="6" t="s">
        <v>2062</v>
      </c>
      <c r="E600" s="6" t="s">
        <v>7464</v>
      </c>
      <c r="F600" s="6" t="s">
        <v>2064</v>
      </c>
      <c r="G600" s="6" t="s">
        <v>7298</v>
      </c>
      <c r="H600" s="6" t="s">
        <v>7465</v>
      </c>
      <c r="I600" s="6" t="s">
        <v>2184</v>
      </c>
      <c r="J600" s="6"/>
      <c r="K600" s="6"/>
      <c r="L600"/>
    </row>
    <row r="601" spans="1:12" x14ac:dyDescent="0.3">
      <c r="A601" s="6" t="s">
        <v>2060</v>
      </c>
      <c r="B601" s="6" t="s">
        <v>1498</v>
      </c>
      <c r="C601" s="6" t="s">
        <v>2061</v>
      </c>
      <c r="D601" s="6" t="s">
        <v>2062</v>
      </c>
      <c r="E601" s="6" t="s">
        <v>2063</v>
      </c>
      <c r="F601" s="6" t="s">
        <v>2064</v>
      </c>
      <c r="G601" s="6" t="s">
        <v>1722</v>
      </c>
      <c r="H601" s="6" t="s">
        <v>2065</v>
      </c>
      <c r="I601" s="6" t="s">
        <v>448</v>
      </c>
      <c r="J601" s="6"/>
      <c r="K601" s="6" t="s">
        <v>2176</v>
      </c>
      <c r="L601">
        <v>5205</v>
      </c>
    </row>
    <row r="602" spans="1:12" x14ac:dyDescent="0.3">
      <c r="A602" s="6" t="s">
        <v>7466</v>
      </c>
      <c r="B602" s="6" t="s">
        <v>1498</v>
      </c>
      <c r="C602" s="6" t="s">
        <v>7467</v>
      </c>
      <c r="D602" s="6" t="s">
        <v>2062</v>
      </c>
      <c r="E602" s="6" t="s">
        <v>7468</v>
      </c>
      <c r="F602" s="6" t="s">
        <v>2064</v>
      </c>
      <c r="G602" s="6" t="s">
        <v>6755</v>
      </c>
      <c r="H602" s="6" t="s">
        <v>7469</v>
      </c>
      <c r="I602" s="6" t="s">
        <v>2184</v>
      </c>
      <c r="J602" s="6"/>
      <c r="K602" s="6"/>
      <c r="L602"/>
    </row>
    <row r="603" spans="1:12" x14ac:dyDescent="0.3">
      <c r="A603" s="6" t="s">
        <v>7470</v>
      </c>
      <c r="B603" s="6" t="s">
        <v>6139</v>
      </c>
      <c r="C603" s="6" t="s">
        <v>2068</v>
      </c>
      <c r="D603" s="6" t="s">
        <v>3978</v>
      </c>
      <c r="E603" s="6" t="s">
        <v>2070</v>
      </c>
      <c r="F603" s="6" t="s">
        <v>7136</v>
      </c>
      <c r="G603" s="6" t="s">
        <v>4009</v>
      </c>
      <c r="H603" s="6" t="s">
        <v>4010</v>
      </c>
      <c r="I603" s="6"/>
      <c r="J603" s="6"/>
      <c r="K603" s="6"/>
      <c r="L603"/>
    </row>
    <row r="604" spans="1:12" x14ac:dyDescent="0.3">
      <c r="A604" s="6" t="s">
        <v>7471</v>
      </c>
      <c r="B604" s="6" t="s">
        <v>1498</v>
      </c>
      <c r="C604" s="6" t="s">
        <v>7472</v>
      </c>
      <c r="D604" s="6" t="s">
        <v>2068</v>
      </c>
      <c r="E604" s="6" t="s">
        <v>7473</v>
      </c>
      <c r="F604" s="6" t="s">
        <v>2070</v>
      </c>
      <c r="G604" s="6" t="s">
        <v>7298</v>
      </c>
      <c r="H604" s="6" t="s">
        <v>7474</v>
      </c>
      <c r="I604" s="6" t="s">
        <v>2184</v>
      </c>
      <c r="J604" s="6"/>
      <c r="K604" s="6"/>
      <c r="L604"/>
    </row>
    <row r="605" spans="1:12" x14ac:dyDescent="0.3">
      <c r="A605" s="6" t="s">
        <v>2066</v>
      </c>
      <c r="B605" s="6" t="s">
        <v>1498</v>
      </c>
      <c r="C605" s="6" t="s">
        <v>2067</v>
      </c>
      <c r="D605" s="6" t="s">
        <v>2068</v>
      </c>
      <c r="E605" s="6" t="s">
        <v>2069</v>
      </c>
      <c r="F605" s="6" t="s">
        <v>2070</v>
      </c>
      <c r="G605" s="6" t="s">
        <v>1729</v>
      </c>
      <c r="H605" s="6" t="s">
        <v>2071</v>
      </c>
      <c r="I605" s="6" t="s">
        <v>448</v>
      </c>
      <c r="J605" s="6"/>
      <c r="K605" s="6" t="s">
        <v>2176</v>
      </c>
      <c r="L605">
        <v>5106</v>
      </c>
    </row>
    <row r="606" spans="1:12" x14ac:dyDescent="0.3">
      <c r="A606" s="6" t="s">
        <v>7475</v>
      </c>
      <c r="B606" s="6" t="s">
        <v>1498</v>
      </c>
      <c r="C606" s="6" t="s">
        <v>7476</v>
      </c>
      <c r="D606" s="6" t="s">
        <v>2068</v>
      </c>
      <c r="E606" s="6" t="s">
        <v>7477</v>
      </c>
      <c r="F606" s="6" t="s">
        <v>2070</v>
      </c>
      <c r="G606" s="6" t="s">
        <v>7010</v>
      </c>
      <c r="H606" s="6" t="s">
        <v>7478</v>
      </c>
      <c r="I606" s="6" t="s">
        <v>2184</v>
      </c>
      <c r="J606" s="6"/>
      <c r="K606" s="6"/>
      <c r="L606"/>
    </row>
    <row r="607" spans="1:12" x14ac:dyDescent="0.3">
      <c r="A607" s="6" t="s">
        <v>7479</v>
      </c>
      <c r="B607" s="6" t="s">
        <v>1498</v>
      </c>
      <c r="C607" s="6" t="s">
        <v>7480</v>
      </c>
      <c r="D607" s="6" t="s">
        <v>2068</v>
      </c>
      <c r="E607" s="6" t="s">
        <v>7481</v>
      </c>
      <c r="F607" s="6" t="s">
        <v>2070</v>
      </c>
      <c r="G607" s="6" t="s">
        <v>7482</v>
      </c>
      <c r="H607" s="6" t="s">
        <v>7483</v>
      </c>
      <c r="I607" s="6" t="s">
        <v>2184</v>
      </c>
      <c r="J607" s="6"/>
      <c r="K607" s="6"/>
      <c r="L607"/>
    </row>
    <row r="608" spans="1:12" x14ac:dyDescent="0.3">
      <c r="A608" s="6" t="s">
        <v>7484</v>
      </c>
      <c r="B608" s="6" t="s">
        <v>1498</v>
      </c>
      <c r="C608" s="6" t="s">
        <v>7485</v>
      </c>
      <c r="D608" s="6" t="s">
        <v>2068</v>
      </c>
      <c r="E608" s="6" t="s">
        <v>7486</v>
      </c>
      <c r="F608" s="6" t="s">
        <v>2070</v>
      </c>
      <c r="G608" s="6" t="s">
        <v>6755</v>
      </c>
      <c r="H608" s="6" t="s">
        <v>7487</v>
      </c>
      <c r="I608" s="6" t="s">
        <v>2184</v>
      </c>
      <c r="J608" s="6"/>
      <c r="K608" s="6"/>
      <c r="L608"/>
    </row>
    <row r="609" spans="1:14" x14ac:dyDescent="0.3">
      <c r="A609" s="6" t="s">
        <v>7488</v>
      </c>
      <c r="B609" s="6" t="s">
        <v>6139</v>
      </c>
      <c r="C609" s="6" t="s">
        <v>4011</v>
      </c>
      <c r="D609" s="6" t="s">
        <v>3978</v>
      </c>
      <c r="E609" s="6" t="s">
        <v>4012</v>
      </c>
      <c r="F609" s="6" t="s">
        <v>7136</v>
      </c>
      <c r="G609" s="6" t="s">
        <v>4013</v>
      </c>
      <c r="H609" s="6" t="s">
        <v>4014</v>
      </c>
      <c r="I609" s="6"/>
      <c r="J609" s="6"/>
      <c r="K609" s="6"/>
      <c r="L609"/>
    </row>
    <row r="610" spans="1:14" x14ac:dyDescent="0.3">
      <c r="A610" s="6" t="s">
        <v>7489</v>
      </c>
      <c r="B610" s="6" t="s">
        <v>1498</v>
      </c>
      <c r="C610" s="6" t="s">
        <v>7490</v>
      </c>
      <c r="D610" s="6" t="s">
        <v>4011</v>
      </c>
      <c r="E610" s="6" t="s">
        <v>7491</v>
      </c>
      <c r="F610" s="6" t="s">
        <v>4012</v>
      </c>
      <c r="G610" s="6" t="s">
        <v>7298</v>
      </c>
      <c r="H610" s="6" t="s">
        <v>7492</v>
      </c>
      <c r="I610" s="6" t="s">
        <v>2184</v>
      </c>
      <c r="J610" s="6"/>
      <c r="K610" s="6"/>
      <c r="L610"/>
    </row>
    <row r="611" spans="1:14" x14ac:dyDescent="0.3">
      <c r="A611" s="6" t="s">
        <v>7493</v>
      </c>
      <c r="B611" s="6" t="s">
        <v>1498</v>
      </c>
      <c r="C611" s="6" t="s">
        <v>7494</v>
      </c>
      <c r="D611" s="6" t="s">
        <v>4011</v>
      </c>
      <c r="E611" s="6" t="s">
        <v>7495</v>
      </c>
      <c r="F611" s="6" t="s">
        <v>4012</v>
      </c>
      <c r="G611" s="6" t="s">
        <v>6750</v>
      </c>
      <c r="H611" s="6" t="s">
        <v>7496</v>
      </c>
      <c r="I611" s="6" t="s">
        <v>2184</v>
      </c>
      <c r="J611" s="6"/>
      <c r="K611" s="6"/>
      <c r="L611"/>
    </row>
    <row r="612" spans="1:14" x14ac:dyDescent="0.3">
      <c r="A612" s="6" t="s">
        <v>7497</v>
      </c>
      <c r="B612" s="6" t="s">
        <v>1498</v>
      </c>
      <c r="C612" s="6" t="s">
        <v>7498</v>
      </c>
      <c r="D612" s="6" t="s">
        <v>4011</v>
      </c>
      <c r="E612" s="6" t="s">
        <v>7499</v>
      </c>
      <c r="F612" s="6" t="s">
        <v>4012</v>
      </c>
      <c r="G612" s="6" t="s">
        <v>6755</v>
      </c>
      <c r="H612" s="6" t="s">
        <v>7500</v>
      </c>
      <c r="I612" s="6" t="s">
        <v>2184</v>
      </c>
      <c r="J612" s="6"/>
      <c r="K612" s="6"/>
      <c r="L612"/>
    </row>
    <row r="613" spans="1:14" x14ac:dyDescent="0.3">
      <c r="A613" s="6" t="s">
        <v>7501</v>
      </c>
      <c r="B613" s="6" t="s">
        <v>6139</v>
      </c>
      <c r="C613" s="6" t="s">
        <v>4015</v>
      </c>
      <c r="D613" s="6" t="s">
        <v>3978</v>
      </c>
      <c r="E613" s="6" t="s">
        <v>4016</v>
      </c>
      <c r="F613" s="6" t="s">
        <v>7136</v>
      </c>
      <c r="G613" s="6" t="s">
        <v>4017</v>
      </c>
      <c r="H613" s="6" t="s">
        <v>4018</v>
      </c>
      <c r="I613" s="6" t="s">
        <v>2184</v>
      </c>
      <c r="J613" s="6"/>
      <c r="K613" s="6"/>
      <c r="L613"/>
    </row>
    <row r="614" spans="1:14" x14ac:dyDescent="0.3">
      <c r="A614" s="6" t="s">
        <v>7502</v>
      </c>
      <c r="B614" s="6" t="s">
        <v>6139</v>
      </c>
      <c r="C614" s="6" t="s">
        <v>4019</v>
      </c>
      <c r="D614" s="6" t="s">
        <v>3978</v>
      </c>
      <c r="E614" s="6" t="s">
        <v>4020</v>
      </c>
      <c r="F614" s="6" t="s">
        <v>7136</v>
      </c>
      <c r="G614" s="6" t="s">
        <v>4021</v>
      </c>
      <c r="H614" s="6" t="s">
        <v>4022</v>
      </c>
      <c r="I614" s="6"/>
      <c r="J614" s="6"/>
      <c r="K614" s="6"/>
      <c r="L614"/>
    </row>
    <row r="615" spans="1:14" x14ac:dyDescent="0.3">
      <c r="A615" s="6" t="s">
        <v>7503</v>
      </c>
      <c r="B615" s="6" t="s">
        <v>1498</v>
      </c>
      <c r="C615" s="6" t="s">
        <v>7504</v>
      </c>
      <c r="D615" s="6" t="s">
        <v>4019</v>
      </c>
      <c r="E615" s="6" t="s">
        <v>7505</v>
      </c>
      <c r="F615" s="6" t="s">
        <v>4020</v>
      </c>
      <c r="G615" s="6" t="s">
        <v>7506</v>
      </c>
      <c r="H615" s="6" t="s">
        <v>7507</v>
      </c>
      <c r="I615" s="6" t="s">
        <v>2184</v>
      </c>
      <c r="J615" s="6"/>
      <c r="K615" s="6"/>
      <c r="L615"/>
    </row>
    <row r="616" spans="1:14" x14ac:dyDescent="0.3">
      <c r="A616" s="6" t="s">
        <v>7508</v>
      </c>
      <c r="B616" s="6" t="s">
        <v>1498</v>
      </c>
      <c r="C616" s="6" t="s">
        <v>7509</v>
      </c>
      <c r="D616" s="6" t="s">
        <v>4019</v>
      </c>
      <c r="E616" s="6" t="s">
        <v>7510</v>
      </c>
      <c r="F616" s="6" t="s">
        <v>4020</v>
      </c>
      <c r="G616" s="6" t="s">
        <v>7133</v>
      </c>
      <c r="H616" s="6" t="s">
        <v>7511</v>
      </c>
      <c r="I616" s="6" t="s">
        <v>2184</v>
      </c>
      <c r="J616" s="6"/>
      <c r="K616" s="6"/>
      <c r="L616"/>
    </row>
    <row r="617" spans="1:14" x14ac:dyDescent="0.3">
      <c r="A617" s="1" t="s">
        <v>7512</v>
      </c>
      <c r="B617" s="44">
        <v>3</v>
      </c>
      <c r="C617" s="1" t="s">
        <v>2074</v>
      </c>
      <c r="D617" s="1" t="s">
        <v>84</v>
      </c>
      <c r="E617" s="1" t="s">
        <v>2178</v>
      </c>
      <c r="F617">
        <v>2</v>
      </c>
      <c r="G617" t="s">
        <v>2179</v>
      </c>
      <c r="H617" t="s">
        <v>2179</v>
      </c>
    </row>
    <row r="618" spans="1:14" x14ac:dyDescent="0.3">
      <c r="A618" s="1" t="s">
        <v>2072</v>
      </c>
      <c r="B618" s="44">
        <v>4</v>
      </c>
      <c r="C618" s="1" t="s">
        <v>2073</v>
      </c>
      <c r="D618" s="1" t="s">
        <v>2074</v>
      </c>
      <c r="E618" s="1" t="s">
        <v>2075</v>
      </c>
      <c r="F618">
        <v>206</v>
      </c>
      <c r="G618" t="s">
        <v>2076</v>
      </c>
      <c r="H618" t="s">
        <v>2077</v>
      </c>
      <c r="I618" s="1" t="s">
        <v>448</v>
      </c>
      <c r="K618" s="1" t="s">
        <v>2136</v>
      </c>
      <c r="M618" s="1" t="s">
        <v>7513</v>
      </c>
      <c r="N618" s="1"/>
    </row>
    <row r="619" spans="1:14" x14ac:dyDescent="0.3">
      <c r="A619" s="1" t="s">
        <v>7514</v>
      </c>
      <c r="B619" s="44">
        <v>4</v>
      </c>
      <c r="C619" s="1" t="s">
        <v>7515</v>
      </c>
      <c r="D619" s="1" t="s">
        <v>2074</v>
      </c>
      <c r="E619"/>
      <c r="F619">
        <v>206</v>
      </c>
      <c r="G619" t="s">
        <v>7516</v>
      </c>
      <c r="H619"/>
    </row>
    <row r="620" spans="1:14" x14ac:dyDescent="0.3">
      <c r="A620" s="1" t="s">
        <v>2078</v>
      </c>
      <c r="B620" s="44">
        <v>4</v>
      </c>
      <c r="C620" s="1" t="s">
        <v>2079</v>
      </c>
      <c r="D620" s="1" t="s">
        <v>2074</v>
      </c>
      <c r="E620" s="1" t="s">
        <v>2080</v>
      </c>
      <c r="F620">
        <v>206</v>
      </c>
      <c r="G620" t="s">
        <v>2081</v>
      </c>
      <c r="H620" t="s">
        <v>2082</v>
      </c>
      <c r="I620" s="1" t="s">
        <v>448</v>
      </c>
      <c r="K620" s="1" t="s">
        <v>2176</v>
      </c>
      <c r="L620" s="1" t="s">
        <v>2075</v>
      </c>
    </row>
    <row r="621" spans="1:14" x14ac:dyDescent="0.3">
      <c r="A621" s="1" t="s">
        <v>2083</v>
      </c>
      <c r="B621" s="44">
        <v>4</v>
      </c>
      <c r="C621" s="1" t="s">
        <v>2084</v>
      </c>
      <c r="D621" s="1" t="s">
        <v>2074</v>
      </c>
      <c r="E621" s="1" t="s">
        <v>2085</v>
      </c>
      <c r="F621">
        <v>206</v>
      </c>
      <c r="G621" t="s">
        <v>2086</v>
      </c>
      <c r="H621" t="s">
        <v>2087</v>
      </c>
      <c r="I621" s="1" t="s">
        <v>448</v>
      </c>
      <c r="K621" s="1" t="s">
        <v>2176</v>
      </c>
      <c r="L621" s="1" t="s">
        <v>2075</v>
      </c>
    </row>
    <row r="622" spans="1:14" x14ac:dyDescent="0.3">
      <c r="A622" s="1" t="s">
        <v>2088</v>
      </c>
      <c r="B622" s="44">
        <v>4</v>
      </c>
      <c r="C622" s="1" t="s">
        <v>2089</v>
      </c>
      <c r="D622" s="1" t="s">
        <v>2074</v>
      </c>
      <c r="E622" s="1" t="s">
        <v>2090</v>
      </c>
      <c r="F622">
        <v>206</v>
      </c>
      <c r="G622" t="s">
        <v>1202</v>
      </c>
      <c r="H622" t="s">
        <v>2091</v>
      </c>
      <c r="I622" s="1" t="s">
        <v>448</v>
      </c>
      <c r="K622" s="1" t="s">
        <v>2176</v>
      </c>
      <c r="L622" s="1" t="s">
        <v>2075</v>
      </c>
    </row>
    <row r="623" spans="1:14" x14ac:dyDescent="0.3">
      <c r="A623" s="1" t="s">
        <v>2092</v>
      </c>
      <c r="B623" s="44">
        <v>4</v>
      </c>
      <c r="C623" s="1" t="s">
        <v>2093</v>
      </c>
      <c r="D623" s="1" t="s">
        <v>2074</v>
      </c>
      <c r="E623" s="1" t="s">
        <v>2094</v>
      </c>
      <c r="F623">
        <v>206</v>
      </c>
      <c r="G623" t="s">
        <v>2095</v>
      </c>
      <c r="H623" t="s">
        <v>2096</v>
      </c>
      <c r="I623" s="1" t="s">
        <v>448</v>
      </c>
      <c r="K623" s="1" t="s">
        <v>2136</v>
      </c>
      <c r="M623" s="1" t="s">
        <v>7513</v>
      </c>
      <c r="N623" s="1"/>
    </row>
    <row r="624" spans="1:14" x14ac:dyDescent="0.3">
      <c r="A624" s="1" t="s">
        <v>7517</v>
      </c>
      <c r="B624" s="44">
        <v>4</v>
      </c>
      <c r="C624" s="1" t="s">
        <v>7518</v>
      </c>
      <c r="D624" s="1" t="s">
        <v>2074</v>
      </c>
      <c r="E624"/>
      <c r="F624">
        <v>206</v>
      </c>
      <c r="G624" t="s">
        <v>7519</v>
      </c>
      <c r="H624"/>
    </row>
    <row r="625" spans="1:14" x14ac:dyDescent="0.3">
      <c r="A625" s="1" t="s">
        <v>2097</v>
      </c>
      <c r="B625" s="44">
        <v>4</v>
      </c>
      <c r="C625" s="1" t="s">
        <v>2098</v>
      </c>
      <c r="D625" s="1" t="s">
        <v>2074</v>
      </c>
      <c r="E625" s="1" t="s">
        <v>2099</v>
      </c>
      <c r="F625">
        <v>206</v>
      </c>
      <c r="G625" t="s">
        <v>2086</v>
      </c>
      <c r="H625" t="s">
        <v>2100</v>
      </c>
      <c r="I625" s="1" t="s">
        <v>448</v>
      </c>
      <c r="K625" s="1" t="s">
        <v>2176</v>
      </c>
      <c r="L625" s="1" t="s">
        <v>2094</v>
      </c>
    </row>
    <row r="626" spans="1:14" x14ac:dyDescent="0.3">
      <c r="A626" s="1" t="s">
        <v>2101</v>
      </c>
      <c r="B626" s="44">
        <v>4</v>
      </c>
      <c r="C626" s="1" t="s">
        <v>2102</v>
      </c>
      <c r="D626" s="1" t="s">
        <v>2074</v>
      </c>
      <c r="E626" s="1" t="s">
        <v>2103</v>
      </c>
      <c r="F626">
        <v>206</v>
      </c>
      <c r="G626" t="s">
        <v>1202</v>
      </c>
      <c r="H626" t="s">
        <v>2104</v>
      </c>
      <c r="I626" s="1" t="s">
        <v>448</v>
      </c>
      <c r="K626" s="1" t="s">
        <v>2176</v>
      </c>
      <c r="L626" s="1" t="s">
        <v>2094</v>
      </c>
    </row>
    <row r="627" spans="1:14" x14ac:dyDescent="0.3">
      <c r="A627" s="1" t="s">
        <v>2105</v>
      </c>
      <c r="B627" s="44">
        <v>4</v>
      </c>
      <c r="C627" s="1" t="s">
        <v>2106</v>
      </c>
      <c r="D627" s="1" t="s">
        <v>2074</v>
      </c>
      <c r="E627" s="1" t="s">
        <v>2107</v>
      </c>
      <c r="F627">
        <v>206</v>
      </c>
      <c r="G627" t="s">
        <v>2108</v>
      </c>
      <c r="H627" t="s">
        <v>2109</v>
      </c>
      <c r="I627" s="1" t="s">
        <v>448</v>
      </c>
      <c r="K627" s="1" t="s">
        <v>2136</v>
      </c>
      <c r="M627" s="1" t="s">
        <v>7513</v>
      </c>
      <c r="N627" s="1"/>
    </row>
    <row r="628" spans="1:14" x14ac:dyDescent="0.3">
      <c r="A628" s="1" t="s">
        <v>2110</v>
      </c>
      <c r="B628" s="44">
        <v>4</v>
      </c>
      <c r="C628" s="1" t="s">
        <v>2111</v>
      </c>
      <c r="D628" s="1" t="s">
        <v>2074</v>
      </c>
      <c r="E628" s="1" t="s">
        <v>2112</v>
      </c>
      <c r="F628">
        <v>206</v>
      </c>
      <c r="G628" t="s">
        <v>2113</v>
      </c>
      <c r="H628" t="s">
        <v>2114</v>
      </c>
      <c r="I628" s="1" t="s">
        <v>448</v>
      </c>
      <c r="K628" s="1" t="s">
        <v>2176</v>
      </c>
      <c r="L628" s="1" t="s">
        <v>2107</v>
      </c>
    </row>
    <row r="629" spans="1:14" x14ac:dyDescent="0.3">
      <c r="A629" s="1" t="s">
        <v>7520</v>
      </c>
      <c r="B629" s="44">
        <v>3</v>
      </c>
      <c r="C629" s="1" t="s">
        <v>1171</v>
      </c>
      <c r="D629" s="1" t="s">
        <v>112</v>
      </c>
      <c r="E629" s="1" t="s">
        <v>2208</v>
      </c>
      <c r="F629">
        <v>4</v>
      </c>
      <c r="G629" t="s">
        <v>2209</v>
      </c>
      <c r="H629" t="s">
        <v>2209</v>
      </c>
      <c r="I629"/>
      <c r="J629"/>
      <c r="K629"/>
      <c r="L629"/>
      <c r="M629"/>
    </row>
    <row r="630" spans="1:14" x14ac:dyDescent="0.3">
      <c r="A630" s="1" t="s">
        <v>1169</v>
      </c>
      <c r="B630" s="44">
        <v>4</v>
      </c>
      <c r="C630" s="1" t="s">
        <v>1170</v>
      </c>
      <c r="D630" s="1" t="s">
        <v>1171</v>
      </c>
      <c r="E630" s="1" t="s">
        <v>1172</v>
      </c>
      <c r="F630">
        <v>401</v>
      </c>
      <c r="G630" t="s">
        <v>1173</v>
      </c>
      <c r="H630" t="s">
        <v>1174</v>
      </c>
      <c r="I630" s="1" t="s">
        <v>448</v>
      </c>
      <c r="K630" s="1" t="s">
        <v>2136</v>
      </c>
    </row>
    <row r="631" spans="1:14" x14ac:dyDescent="0.3">
      <c r="A631" s="1" t="s">
        <v>1175</v>
      </c>
      <c r="B631" s="44">
        <v>4</v>
      </c>
      <c r="C631" s="1" t="s">
        <v>1176</v>
      </c>
      <c r="D631" s="1" t="s">
        <v>1171</v>
      </c>
      <c r="E631" s="1" t="s">
        <v>1177</v>
      </c>
      <c r="F631">
        <v>401</v>
      </c>
      <c r="G631" t="s">
        <v>1178</v>
      </c>
      <c r="H631" t="s">
        <v>1179</v>
      </c>
      <c r="I631" s="1" t="s">
        <v>448</v>
      </c>
      <c r="K631" s="1" t="s">
        <v>2136</v>
      </c>
    </row>
    <row r="632" spans="1:14" x14ac:dyDescent="0.3">
      <c r="A632" s="1" t="s">
        <v>1180</v>
      </c>
      <c r="B632" s="44">
        <v>4</v>
      </c>
      <c r="C632" s="1" t="s">
        <v>1181</v>
      </c>
      <c r="D632" s="1" t="s">
        <v>1171</v>
      </c>
      <c r="E632" s="1" t="s">
        <v>1182</v>
      </c>
      <c r="F632">
        <v>401</v>
      </c>
      <c r="G632" t="s">
        <v>1183</v>
      </c>
      <c r="H632" t="s">
        <v>1184</v>
      </c>
      <c r="I632" s="1" t="s">
        <v>448</v>
      </c>
      <c r="K632" s="1" t="s">
        <v>2136</v>
      </c>
    </row>
    <row r="633" spans="1:14" x14ac:dyDescent="0.3">
      <c r="B633" s="44"/>
      <c r="E633" s="1" t="s">
        <v>1185</v>
      </c>
      <c r="F633">
        <v>401</v>
      </c>
      <c r="G633" t="s">
        <v>1186</v>
      </c>
      <c r="H633" t="s">
        <v>1187</v>
      </c>
      <c r="I633" s="1" t="s">
        <v>448</v>
      </c>
      <c r="K633" s="1" t="s">
        <v>2176</v>
      </c>
      <c r="L633" s="1" t="s">
        <v>1182</v>
      </c>
    </row>
    <row r="634" spans="1:14" x14ac:dyDescent="0.3">
      <c r="A634" s="1" t="s">
        <v>7521</v>
      </c>
      <c r="B634" s="44">
        <v>3</v>
      </c>
      <c r="C634" s="1" t="s">
        <v>1190</v>
      </c>
      <c r="D634" s="1" t="s">
        <v>112</v>
      </c>
      <c r="E634" s="1" t="s">
        <v>2210</v>
      </c>
      <c r="F634">
        <v>4</v>
      </c>
      <c r="G634" t="s">
        <v>2211</v>
      </c>
      <c r="H634" t="s">
        <v>2211</v>
      </c>
    </row>
    <row r="635" spans="1:14" x14ac:dyDescent="0.3">
      <c r="A635" s="1" t="s">
        <v>1188</v>
      </c>
      <c r="B635" s="44">
        <v>4</v>
      </c>
      <c r="C635" s="1" t="s">
        <v>1189</v>
      </c>
      <c r="D635" s="1" t="s">
        <v>1190</v>
      </c>
      <c r="E635" s="1" t="s">
        <v>1191</v>
      </c>
      <c r="F635">
        <v>402</v>
      </c>
      <c r="G635" t="s">
        <v>1192</v>
      </c>
      <c r="H635" t="s">
        <v>1193</v>
      </c>
      <c r="I635" s="1" t="s">
        <v>448</v>
      </c>
      <c r="K635" s="1" t="s">
        <v>2136</v>
      </c>
    </row>
    <row r="636" spans="1:14" x14ac:dyDescent="0.3">
      <c r="A636" s="1" t="s">
        <v>7522</v>
      </c>
      <c r="B636" s="44">
        <v>4</v>
      </c>
      <c r="C636" s="1" t="s">
        <v>7523</v>
      </c>
      <c r="D636" s="1" t="s">
        <v>1190</v>
      </c>
      <c r="E636"/>
      <c r="F636">
        <v>402</v>
      </c>
      <c r="G636" t="s">
        <v>7524</v>
      </c>
      <c r="H636"/>
    </row>
    <row r="637" spans="1:14" x14ac:dyDescent="0.3">
      <c r="A637" s="1" t="s">
        <v>1194</v>
      </c>
      <c r="B637" s="44">
        <v>4</v>
      </c>
      <c r="C637" s="1" t="s">
        <v>1195</v>
      </c>
      <c r="D637" s="1" t="s">
        <v>1190</v>
      </c>
      <c r="E637" s="1" t="s">
        <v>1196</v>
      </c>
      <c r="F637">
        <v>402</v>
      </c>
      <c r="G637" t="s">
        <v>1197</v>
      </c>
      <c r="H637" t="s">
        <v>1198</v>
      </c>
      <c r="I637" s="1" t="s">
        <v>448</v>
      </c>
      <c r="K637" s="1" t="s">
        <v>2136</v>
      </c>
    </row>
    <row r="638" spans="1:14" x14ac:dyDescent="0.3">
      <c r="A638" s="1" t="s">
        <v>1199</v>
      </c>
      <c r="B638" s="44">
        <v>4</v>
      </c>
      <c r="C638" s="1" t="s">
        <v>1200</v>
      </c>
      <c r="D638" s="1" t="s">
        <v>1190</v>
      </c>
      <c r="E638" s="1" t="s">
        <v>1201</v>
      </c>
      <c r="F638">
        <v>402</v>
      </c>
      <c r="G638" t="s">
        <v>1202</v>
      </c>
      <c r="H638" t="s">
        <v>1203</v>
      </c>
      <c r="I638" s="1" t="s">
        <v>448</v>
      </c>
      <c r="K638" s="1" t="s">
        <v>2136</v>
      </c>
    </row>
    <row r="639" spans="1:14" x14ac:dyDescent="0.3">
      <c r="A639" s="1" t="s">
        <v>7525</v>
      </c>
      <c r="B639" s="44">
        <v>4</v>
      </c>
      <c r="C639" s="1" t="s">
        <v>7526</v>
      </c>
      <c r="D639" s="1" t="s">
        <v>1190</v>
      </c>
      <c r="E639"/>
      <c r="F639">
        <v>402</v>
      </c>
      <c r="G639" t="s">
        <v>1221</v>
      </c>
      <c r="H639"/>
    </row>
    <row r="640" spans="1:14" x14ac:dyDescent="0.3">
      <c r="A640" s="1" t="s">
        <v>1204</v>
      </c>
      <c r="B640" s="44">
        <v>4</v>
      </c>
      <c r="C640" s="1" t="s">
        <v>1205</v>
      </c>
      <c r="D640" s="1" t="s">
        <v>1190</v>
      </c>
      <c r="E640" s="1" t="s">
        <v>1206</v>
      </c>
      <c r="F640">
        <v>402</v>
      </c>
      <c r="G640" t="s">
        <v>1197</v>
      </c>
      <c r="H640" t="s">
        <v>1207</v>
      </c>
      <c r="I640" s="1" t="s">
        <v>448</v>
      </c>
      <c r="K640" s="1" t="s">
        <v>2136</v>
      </c>
    </row>
    <row r="641" spans="1:11" x14ac:dyDescent="0.3">
      <c r="A641" s="1" t="s">
        <v>1208</v>
      </c>
      <c r="B641" s="44">
        <v>4</v>
      </c>
      <c r="C641" s="1" t="s">
        <v>1209</v>
      </c>
      <c r="D641" s="1" t="s">
        <v>1190</v>
      </c>
      <c r="E641" s="1" t="s">
        <v>1210</v>
      </c>
      <c r="F641">
        <v>402</v>
      </c>
      <c r="G641" t="s">
        <v>1202</v>
      </c>
      <c r="H641" t="s">
        <v>1211</v>
      </c>
      <c r="I641" s="1" t="s">
        <v>448</v>
      </c>
      <c r="K641" s="1" t="s">
        <v>2136</v>
      </c>
    </row>
    <row r="642" spans="1:11" x14ac:dyDescent="0.3">
      <c r="A642" s="1" t="s">
        <v>7527</v>
      </c>
      <c r="B642" s="44">
        <v>3</v>
      </c>
      <c r="C642" s="1" t="s">
        <v>1214</v>
      </c>
      <c r="D642" s="1" t="s">
        <v>112</v>
      </c>
      <c r="E642" s="1" t="s">
        <v>2212</v>
      </c>
      <c r="F642">
        <v>4</v>
      </c>
      <c r="G642" t="s">
        <v>2213</v>
      </c>
      <c r="H642" t="s">
        <v>2214</v>
      </c>
    </row>
    <row r="643" spans="1:11" x14ac:dyDescent="0.3">
      <c r="A643" s="1" t="s">
        <v>1212</v>
      </c>
      <c r="B643" s="44">
        <v>4</v>
      </c>
      <c r="C643" s="1" t="s">
        <v>1213</v>
      </c>
      <c r="D643" s="1" t="s">
        <v>1214</v>
      </c>
      <c r="E643" s="1" t="s">
        <v>1215</v>
      </c>
      <c r="F643">
        <v>403</v>
      </c>
      <c r="G643" t="s">
        <v>1216</v>
      </c>
      <c r="H643" t="s">
        <v>1217</v>
      </c>
      <c r="I643" s="1" t="s">
        <v>448</v>
      </c>
      <c r="K643" s="1" t="s">
        <v>2136</v>
      </c>
    </row>
    <row r="644" spans="1:11" x14ac:dyDescent="0.3">
      <c r="A644" s="1" t="s">
        <v>1218</v>
      </c>
      <c r="B644" s="44">
        <v>4</v>
      </c>
      <c r="C644" s="1" t="s">
        <v>1219</v>
      </c>
      <c r="D644" s="1" t="s">
        <v>1214</v>
      </c>
      <c r="E644" s="1" t="s">
        <v>1220</v>
      </c>
      <c r="F644">
        <v>403</v>
      </c>
      <c r="G644" t="s">
        <v>1221</v>
      </c>
      <c r="H644" t="s">
        <v>1222</v>
      </c>
      <c r="I644" s="1" t="s">
        <v>448</v>
      </c>
      <c r="K644" s="1" t="s">
        <v>2136</v>
      </c>
    </row>
    <row r="645" spans="1:11" x14ac:dyDescent="0.3">
      <c r="A645" s="1" t="s">
        <v>7528</v>
      </c>
      <c r="B645" s="44">
        <v>3</v>
      </c>
      <c r="C645" s="1" t="s">
        <v>1225</v>
      </c>
      <c r="D645" s="1" t="s">
        <v>112</v>
      </c>
      <c r="E645" s="1" t="s">
        <v>2215</v>
      </c>
      <c r="F645">
        <v>4</v>
      </c>
      <c r="G645" t="s">
        <v>2216</v>
      </c>
      <c r="H645" t="s">
        <v>2217</v>
      </c>
    </row>
    <row r="646" spans="1:11" x14ac:dyDescent="0.3">
      <c r="A646" s="1" t="s">
        <v>1223</v>
      </c>
      <c r="B646" s="44">
        <v>4</v>
      </c>
      <c r="C646" s="1" t="s">
        <v>1224</v>
      </c>
      <c r="D646" s="1" t="s">
        <v>1225</v>
      </c>
      <c r="E646" s="1" t="s">
        <v>1226</v>
      </c>
      <c r="F646">
        <v>404</v>
      </c>
      <c r="G646" t="s">
        <v>1227</v>
      </c>
      <c r="H646" t="s">
        <v>1228</v>
      </c>
      <c r="I646" s="1" t="s">
        <v>448</v>
      </c>
      <c r="K646" s="1" t="s">
        <v>2136</v>
      </c>
    </row>
    <row r="647" spans="1:11" x14ac:dyDescent="0.3">
      <c r="A647" s="1" t="s">
        <v>1229</v>
      </c>
      <c r="B647" s="44">
        <v>4</v>
      </c>
      <c r="C647" s="1" t="s">
        <v>1230</v>
      </c>
      <c r="D647" s="1" t="s">
        <v>1225</v>
      </c>
      <c r="E647" s="1" t="s">
        <v>1231</v>
      </c>
      <c r="F647">
        <v>404</v>
      </c>
      <c r="G647" t="s">
        <v>1221</v>
      </c>
      <c r="H647" t="s">
        <v>1232</v>
      </c>
      <c r="I647" s="1" t="s">
        <v>448</v>
      </c>
      <c r="K647" s="1" t="s">
        <v>2136</v>
      </c>
    </row>
    <row r="648" spans="1:11" x14ac:dyDescent="0.3">
      <c r="A648" s="1" t="s">
        <v>7529</v>
      </c>
      <c r="B648" s="44">
        <v>3</v>
      </c>
      <c r="C648" s="1" t="s">
        <v>1235</v>
      </c>
      <c r="D648" s="1" t="s">
        <v>112</v>
      </c>
      <c r="E648" s="1" t="s">
        <v>2218</v>
      </c>
      <c r="F648">
        <v>4</v>
      </c>
      <c r="G648" t="s">
        <v>2219</v>
      </c>
      <c r="H648" t="s">
        <v>2220</v>
      </c>
    </row>
    <row r="649" spans="1:11" x14ac:dyDescent="0.3">
      <c r="A649" s="1" t="s">
        <v>1233</v>
      </c>
      <c r="B649" s="44">
        <v>4</v>
      </c>
      <c r="C649" s="1" t="s">
        <v>1234</v>
      </c>
      <c r="D649" s="1" t="s">
        <v>1235</v>
      </c>
      <c r="E649" s="1" t="s">
        <v>1236</v>
      </c>
      <c r="F649">
        <v>405</v>
      </c>
      <c r="G649" t="s">
        <v>1237</v>
      </c>
      <c r="H649" t="s">
        <v>1238</v>
      </c>
      <c r="I649" s="1" t="s">
        <v>448</v>
      </c>
      <c r="K649" s="1" t="s">
        <v>2136</v>
      </c>
    </row>
    <row r="650" spans="1:11" x14ac:dyDescent="0.3">
      <c r="A650" s="1" t="s">
        <v>7530</v>
      </c>
      <c r="B650" s="44">
        <v>4</v>
      </c>
      <c r="C650" s="1" t="s">
        <v>7531</v>
      </c>
      <c r="D650" s="1" t="s">
        <v>1235</v>
      </c>
      <c r="E650" s="1" t="s">
        <v>7532</v>
      </c>
      <c r="F650">
        <v>405</v>
      </c>
      <c r="G650" t="s">
        <v>7533</v>
      </c>
      <c r="H650" t="s">
        <v>7534</v>
      </c>
      <c r="I650" s="1" t="s">
        <v>2184</v>
      </c>
    </row>
    <row r="651" spans="1:11" x14ac:dyDescent="0.3">
      <c r="A651" s="1" t="s">
        <v>7535</v>
      </c>
      <c r="B651" s="44">
        <v>4</v>
      </c>
      <c r="C651" s="1" t="s">
        <v>7536</v>
      </c>
      <c r="D651" s="1" t="s">
        <v>1235</v>
      </c>
      <c r="E651" s="1" t="s">
        <v>7537</v>
      </c>
      <c r="F651">
        <v>405</v>
      </c>
      <c r="G651" t="s">
        <v>1221</v>
      </c>
      <c r="H651" t="s">
        <v>7538</v>
      </c>
      <c r="I651" s="1" t="s">
        <v>2184</v>
      </c>
    </row>
    <row r="652" spans="1:11" x14ac:dyDescent="0.3">
      <c r="A652" s="1" t="s">
        <v>7539</v>
      </c>
      <c r="B652" s="44">
        <v>3</v>
      </c>
      <c r="C652" s="1" t="s">
        <v>1241</v>
      </c>
      <c r="D652" s="1" t="s">
        <v>112</v>
      </c>
      <c r="E652" s="1" t="s">
        <v>2221</v>
      </c>
      <c r="F652">
        <v>4</v>
      </c>
      <c r="G652" t="s">
        <v>2222</v>
      </c>
      <c r="H652" t="s">
        <v>2222</v>
      </c>
    </row>
    <row r="653" spans="1:11" x14ac:dyDescent="0.3">
      <c r="A653" s="1" t="s">
        <v>1239</v>
      </c>
      <c r="B653" s="44">
        <v>4</v>
      </c>
      <c r="C653" s="1" t="s">
        <v>1240</v>
      </c>
      <c r="D653" s="1" t="s">
        <v>1241</v>
      </c>
      <c r="E653" s="1" t="s">
        <v>1242</v>
      </c>
      <c r="F653">
        <v>406</v>
      </c>
      <c r="G653" t="s">
        <v>1243</v>
      </c>
      <c r="H653" t="s">
        <v>1244</v>
      </c>
      <c r="I653" s="1" t="s">
        <v>448</v>
      </c>
      <c r="K653" s="1" t="s">
        <v>2136</v>
      </c>
    </row>
    <row r="654" spans="1:11" x14ac:dyDescent="0.3">
      <c r="A654" s="1" t="s">
        <v>1245</v>
      </c>
      <c r="B654" s="44">
        <v>4</v>
      </c>
      <c r="C654" s="1" t="s">
        <v>1246</v>
      </c>
      <c r="D654" s="1" t="s">
        <v>1241</v>
      </c>
      <c r="E654" s="1" t="s">
        <v>1247</v>
      </c>
      <c r="F654">
        <v>406</v>
      </c>
      <c r="G654" t="s">
        <v>1248</v>
      </c>
      <c r="H654" t="s">
        <v>1249</v>
      </c>
      <c r="I654" s="1" t="s">
        <v>448</v>
      </c>
      <c r="K654" s="1" t="s">
        <v>2136</v>
      </c>
    </row>
    <row r="655" spans="1:11" x14ac:dyDescent="0.3">
      <c r="A655" s="1" t="s">
        <v>1250</v>
      </c>
      <c r="B655" s="44">
        <v>4</v>
      </c>
      <c r="C655" s="1" t="s">
        <v>1251</v>
      </c>
      <c r="D655" s="1" t="s">
        <v>1241</v>
      </c>
      <c r="E655" s="1" t="s">
        <v>1252</v>
      </c>
      <c r="F655">
        <v>406</v>
      </c>
      <c r="G655" t="s">
        <v>1253</v>
      </c>
      <c r="H655" t="s">
        <v>1254</v>
      </c>
      <c r="I655" s="1" t="s">
        <v>448</v>
      </c>
      <c r="K655" s="1" t="s">
        <v>2136</v>
      </c>
    </row>
    <row r="656" spans="1:11" x14ac:dyDescent="0.3">
      <c r="A656" s="1" t="s">
        <v>1255</v>
      </c>
      <c r="B656" s="44">
        <v>4</v>
      </c>
      <c r="C656" s="1" t="s">
        <v>1256</v>
      </c>
      <c r="D656" s="1" t="s">
        <v>1241</v>
      </c>
      <c r="E656" s="1" t="s">
        <v>1257</v>
      </c>
      <c r="F656">
        <v>406</v>
      </c>
      <c r="G656" t="s">
        <v>1258</v>
      </c>
      <c r="H656" t="s">
        <v>1259</v>
      </c>
      <c r="I656" s="1" t="s">
        <v>448</v>
      </c>
      <c r="K656" s="1" t="s">
        <v>2136</v>
      </c>
    </row>
    <row r="657" spans="1:13" x14ac:dyDescent="0.3">
      <c r="A657" s="1" t="s">
        <v>1260</v>
      </c>
      <c r="B657" s="44">
        <v>4</v>
      </c>
      <c r="C657" s="1" t="s">
        <v>1261</v>
      </c>
      <c r="D657" s="1" t="s">
        <v>1241</v>
      </c>
      <c r="E657" s="1" t="s">
        <v>1262</v>
      </c>
      <c r="F657">
        <v>406</v>
      </c>
      <c r="G657" t="s">
        <v>1263</v>
      </c>
      <c r="H657" t="s">
        <v>1264</v>
      </c>
      <c r="I657" s="1" t="s">
        <v>448</v>
      </c>
      <c r="K657" s="1" t="s">
        <v>2136</v>
      </c>
    </row>
    <row r="658" spans="1:13" x14ac:dyDescent="0.3">
      <c r="A658" s="1" t="s">
        <v>1399</v>
      </c>
      <c r="B658">
        <v>4</v>
      </c>
      <c r="C658" s="1" t="s">
        <v>1400</v>
      </c>
      <c r="D658" s="1" t="s">
        <v>1401</v>
      </c>
      <c r="E658" s="1" t="s">
        <v>1402</v>
      </c>
      <c r="F658">
        <v>1107</v>
      </c>
      <c r="G658" t="s">
        <v>1403</v>
      </c>
      <c r="H658" t="s">
        <v>1404</v>
      </c>
      <c r="I658" s="1" t="s">
        <v>448</v>
      </c>
      <c r="J658"/>
      <c r="K658" s="1" t="s">
        <v>2136</v>
      </c>
      <c r="L658"/>
      <c r="M658"/>
    </row>
    <row r="659" spans="1:13" x14ac:dyDescent="0.3">
      <c r="A659" s="1" t="s">
        <v>1405</v>
      </c>
      <c r="B659">
        <v>4</v>
      </c>
      <c r="C659" s="1" t="s">
        <v>1406</v>
      </c>
      <c r="D659" s="1" t="s">
        <v>1401</v>
      </c>
      <c r="E659" s="1" t="s">
        <v>1407</v>
      </c>
      <c r="F659">
        <v>1107</v>
      </c>
      <c r="G659" t="s">
        <v>1408</v>
      </c>
      <c r="H659" t="s">
        <v>1409</v>
      </c>
      <c r="I659" s="1" t="s">
        <v>448</v>
      </c>
      <c r="J659"/>
      <c r="K659" s="1" t="s">
        <v>2136</v>
      </c>
      <c r="L659"/>
      <c r="M659"/>
    </row>
    <row r="660" spans="1:13" x14ac:dyDescent="0.3">
      <c r="A660" s="1" t="s">
        <v>1265</v>
      </c>
      <c r="B660">
        <v>4</v>
      </c>
      <c r="C660" s="1" t="s">
        <v>1266</v>
      </c>
      <c r="D660" s="1" t="s">
        <v>1267</v>
      </c>
      <c r="E660" s="1" t="s">
        <v>1268</v>
      </c>
      <c r="F660">
        <v>711</v>
      </c>
      <c r="G660" t="s">
        <v>1269</v>
      </c>
      <c r="H660" t="s">
        <v>1270</v>
      </c>
      <c r="I660" s="1" t="s">
        <v>448</v>
      </c>
      <c r="J660"/>
      <c r="K660" s="1" t="s">
        <v>2136</v>
      </c>
      <c r="M660" s="1" t="s">
        <v>1273</v>
      </c>
    </row>
    <row r="661" spans="1:13" x14ac:dyDescent="0.3">
      <c r="A661" s="1" t="s">
        <v>1271</v>
      </c>
      <c r="B661">
        <v>4</v>
      </c>
      <c r="C661" s="1" t="s">
        <v>1272</v>
      </c>
      <c r="D661" s="1" t="s">
        <v>1267</v>
      </c>
      <c r="E661" s="1" t="s">
        <v>1273</v>
      </c>
      <c r="F661">
        <v>711</v>
      </c>
      <c r="G661" t="s">
        <v>1274</v>
      </c>
      <c r="H661" t="s">
        <v>1275</v>
      </c>
      <c r="I661" s="1" t="s">
        <v>448</v>
      </c>
      <c r="J661"/>
      <c r="K661" s="1" t="s">
        <v>2176</v>
      </c>
      <c r="L661" s="1" t="s">
        <v>2177</v>
      </c>
      <c r="M661"/>
    </row>
    <row r="662" spans="1:13" x14ac:dyDescent="0.3">
      <c r="A662" s="1" t="s">
        <v>1276</v>
      </c>
      <c r="B662">
        <v>4</v>
      </c>
      <c r="C662" s="1" t="s">
        <v>1277</v>
      </c>
      <c r="D662" s="1" t="s">
        <v>1267</v>
      </c>
      <c r="E662" s="1" t="s">
        <v>1278</v>
      </c>
      <c r="F662">
        <v>711</v>
      </c>
      <c r="G662" t="s">
        <v>1279</v>
      </c>
      <c r="H662" t="s">
        <v>1280</v>
      </c>
      <c r="I662" s="1" t="s">
        <v>448</v>
      </c>
      <c r="J662"/>
      <c r="K662" s="1" t="s">
        <v>2136</v>
      </c>
      <c r="M662" s="1" t="s">
        <v>1273</v>
      </c>
    </row>
    <row r="663" spans="1:13" x14ac:dyDescent="0.3">
      <c r="A663" s="1" t="s">
        <v>1436</v>
      </c>
      <c r="B663">
        <v>4</v>
      </c>
      <c r="C663" s="1" t="s">
        <v>1437</v>
      </c>
      <c r="D663" s="1" t="s">
        <v>1438</v>
      </c>
      <c r="E663" s="1" t="s">
        <v>1439</v>
      </c>
      <c r="F663">
        <v>1207</v>
      </c>
      <c r="G663" t="s">
        <v>1440</v>
      </c>
      <c r="H663" t="s">
        <v>1441</v>
      </c>
      <c r="I663" s="1" t="s">
        <v>448</v>
      </c>
      <c r="J663"/>
      <c r="K663" s="1" t="s">
        <v>2136</v>
      </c>
      <c r="L663"/>
      <c r="M663"/>
    </row>
    <row r="664" spans="1:13" x14ac:dyDescent="0.3">
      <c r="A664" s="1" t="s">
        <v>1442</v>
      </c>
      <c r="B664">
        <v>4</v>
      </c>
      <c r="C664" s="1" t="s">
        <v>1443</v>
      </c>
      <c r="D664" s="1" t="s">
        <v>1438</v>
      </c>
      <c r="E664" s="1" t="s">
        <v>1444</v>
      </c>
      <c r="F664">
        <v>1207</v>
      </c>
      <c r="G664" t="s">
        <v>1445</v>
      </c>
      <c r="H664" s="1" t="s">
        <v>1446</v>
      </c>
      <c r="I664" s="1" t="s">
        <v>448</v>
      </c>
      <c r="J664"/>
      <c r="K664" s="1" t="s">
        <v>2136</v>
      </c>
      <c r="L664"/>
      <c r="M664"/>
    </row>
    <row r="665" spans="1:13" x14ac:dyDescent="0.3">
      <c r="B665"/>
      <c r="E665" s="1" t="s">
        <v>1447</v>
      </c>
      <c r="F665">
        <v>1207</v>
      </c>
      <c r="G665" t="s">
        <v>1221</v>
      </c>
      <c r="H665" s="1" t="s">
        <v>1448</v>
      </c>
      <c r="I665" s="1" t="s">
        <v>448</v>
      </c>
      <c r="J665"/>
      <c r="K665" s="1" t="s">
        <v>2176</v>
      </c>
      <c r="L665" s="1" t="s">
        <v>1444</v>
      </c>
      <c r="M665"/>
    </row>
    <row r="666" spans="1:13" x14ac:dyDescent="0.3">
      <c r="A666" s="1" t="s">
        <v>1449</v>
      </c>
      <c r="B666">
        <v>4</v>
      </c>
      <c r="C666" s="1" t="s">
        <v>1450</v>
      </c>
      <c r="D666" s="1" t="s">
        <v>1438</v>
      </c>
      <c r="E666" s="1" t="s">
        <v>1451</v>
      </c>
      <c r="F666">
        <v>1207</v>
      </c>
      <c r="G666" t="s">
        <v>1452</v>
      </c>
      <c r="H666" t="s">
        <v>1453</v>
      </c>
      <c r="I666" s="1" t="s">
        <v>448</v>
      </c>
      <c r="J666"/>
      <c r="K666" s="1" t="s">
        <v>2136</v>
      </c>
      <c r="L666"/>
      <c r="M666"/>
    </row>
    <row r="667" spans="1:13" x14ac:dyDescent="0.3">
      <c r="A667" s="1" t="s">
        <v>1454</v>
      </c>
      <c r="B667">
        <v>4</v>
      </c>
      <c r="C667" s="1" t="s">
        <v>1455</v>
      </c>
      <c r="D667" s="1" t="s">
        <v>1438</v>
      </c>
      <c r="E667" s="1" t="s">
        <v>1456</v>
      </c>
      <c r="F667">
        <v>1207</v>
      </c>
      <c r="G667" t="s">
        <v>1457</v>
      </c>
      <c r="H667" t="s">
        <v>1458</v>
      </c>
      <c r="I667" s="1" t="s">
        <v>448</v>
      </c>
      <c r="J667"/>
      <c r="K667" s="1" t="s">
        <v>2136</v>
      </c>
      <c r="L667"/>
      <c r="M667"/>
    </row>
    <row r="668" spans="1:13" x14ac:dyDescent="0.3">
      <c r="A668" s="1" t="s">
        <v>1459</v>
      </c>
      <c r="B668">
        <v>4</v>
      </c>
      <c r="C668" s="1" t="s">
        <v>1460</v>
      </c>
      <c r="D668" s="1" t="s">
        <v>1438</v>
      </c>
      <c r="E668" s="1" t="s">
        <v>1461</v>
      </c>
      <c r="F668">
        <v>1207</v>
      </c>
      <c r="G668" t="s">
        <v>1462</v>
      </c>
      <c r="H668" t="s">
        <v>1463</v>
      </c>
      <c r="I668" s="1" t="s">
        <v>448</v>
      </c>
      <c r="J668"/>
      <c r="K668" s="1" t="s">
        <v>2136</v>
      </c>
      <c r="L668"/>
      <c r="M668"/>
    </row>
    <row r="669" spans="1:13" x14ac:dyDescent="0.3">
      <c r="A669" s="1" t="s">
        <v>1464</v>
      </c>
      <c r="B669">
        <v>4</v>
      </c>
      <c r="C669" s="1" t="s">
        <v>1465</v>
      </c>
      <c r="D669" s="1" t="s">
        <v>1438</v>
      </c>
      <c r="E669" s="1" t="s">
        <v>1466</v>
      </c>
      <c r="F669">
        <v>1207</v>
      </c>
      <c r="G669" t="s">
        <v>1467</v>
      </c>
      <c r="H669" t="s">
        <v>1468</v>
      </c>
      <c r="I669" s="1" t="s">
        <v>448</v>
      </c>
      <c r="J669"/>
      <c r="K669" s="1" t="s">
        <v>2136</v>
      </c>
      <c r="L669"/>
      <c r="M669"/>
    </row>
    <row r="670" spans="1:13" x14ac:dyDescent="0.3">
      <c r="A670" s="1" t="s">
        <v>1678</v>
      </c>
      <c r="B670">
        <v>4</v>
      </c>
      <c r="C670" s="1" t="s">
        <v>1679</v>
      </c>
      <c r="D670" s="1" t="s">
        <v>1680</v>
      </c>
      <c r="E670" s="1" t="s">
        <v>1681</v>
      </c>
      <c r="F670">
        <v>2306</v>
      </c>
      <c r="G670" t="s">
        <v>1682</v>
      </c>
      <c r="H670" t="s">
        <v>1683</v>
      </c>
      <c r="I670" s="1" t="s">
        <v>448</v>
      </c>
      <c r="K670" s="1" t="s">
        <v>2136</v>
      </c>
    </row>
    <row r="671" spans="1:13" x14ac:dyDescent="0.3">
      <c r="A671" s="1" t="s">
        <v>1684</v>
      </c>
      <c r="B671">
        <v>4</v>
      </c>
      <c r="C671" s="1" t="s">
        <v>1685</v>
      </c>
      <c r="D671" s="1" t="s">
        <v>1680</v>
      </c>
      <c r="E671" s="1" t="s">
        <v>1686</v>
      </c>
      <c r="F671">
        <v>2306</v>
      </c>
      <c r="G671" t="s">
        <v>1687</v>
      </c>
      <c r="H671" t="s">
        <v>1688</v>
      </c>
      <c r="I671" s="1" t="s">
        <v>448</v>
      </c>
      <c r="K671" s="1" t="s">
        <v>2136</v>
      </c>
    </row>
    <row r="672" spans="1:13" x14ac:dyDescent="0.3">
      <c r="A672" s="1" t="s">
        <v>1689</v>
      </c>
      <c r="B672">
        <v>4</v>
      </c>
      <c r="C672" s="1" t="s">
        <v>1690</v>
      </c>
      <c r="D672" s="1" t="s">
        <v>1680</v>
      </c>
      <c r="E672" s="1" t="s">
        <v>1691</v>
      </c>
      <c r="F672">
        <v>2306</v>
      </c>
      <c r="G672" t="s">
        <v>1692</v>
      </c>
      <c r="H672" t="s">
        <v>1693</v>
      </c>
      <c r="I672" s="1" t="s">
        <v>448</v>
      </c>
      <c r="K672" s="1" t="s">
        <v>2136</v>
      </c>
    </row>
    <row r="673" spans="1:14" x14ac:dyDescent="0.3">
      <c r="A673" s="1" t="s">
        <v>1694</v>
      </c>
      <c r="B673">
        <v>4</v>
      </c>
      <c r="C673" s="1" t="s">
        <v>1695</v>
      </c>
      <c r="D673" s="1" t="s">
        <v>1680</v>
      </c>
      <c r="E673" s="1" t="s">
        <v>1696</v>
      </c>
      <c r="F673">
        <v>2306</v>
      </c>
      <c r="G673" t="s">
        <v>1697</v>
      </c>
      <c r="H673" t="s">
        <v>1698</v>
      </c>
      <c r="I673" s="1" t="s">
        <v>448</v>
      </c>
      <c r="K673" s="1" t="s">
        <v>2136</v>
      </c>
    </row>
    <row r="674" spans="1:14" x14ac:dyDescent="0.3">
      <c r="A674" s="1" t="s">
        <v>1699</v>
      </c>
      <c r="B674">
        <v>4</v>
      </c>
      <c r="C674" s="1" t="s">
        <v>1700</v>
      </c>
      <c r="D674" s="1" t="s">
        <v>1680</v>
      </c>
      <c r="E674" s="1" t="s">
        <v>1701</v>
      </c>
      <c r="F674">
        <v>2306</v>
      </c>
      <c r="G674" t="s">
        <v>1202</v>
      </c>
      <c r="H674" t="s">
        <v>1702</v>
      </c>
      <c r="I674" s="1" t="s">
        <v>448</v>
      </c>
      <c r="K674" s="1" t="s">
        <v>2176</v>
      </c>
      <c r="L674" s="1" t="s">
        <v>1696</v>
      </c>
    </row>
    <row r="675" spans="1:14" x14ac:dyDescent="0.3">
      <c r="A675" s="1" t="s">
        <v>1703</v>
      </c>
      <c r="B675">
        <v>4</v>
      </c>
      <c r="C675" s="1" t="s">
        <v>1704</v>
      </c>
      <c r="D675" s="1" t="s">
        <v>1680</v>
      </c>
      <c r="E675" s="1" t="s">
        <v>1705</v>
      </c>
      <c r="F675">
        <v>2306</v>
      </c>
      <c r="G675" t="s">
        <v>1706</v>
      </c>
      <c r="H675" t="s">
        <v>1707</v>
      </c>
      <c r="I675" s="1" t="s">
        <v>448</v>
      </c>
      <c r="K675" s="1" t="s">
        <v>2136</v>
      </c>
      <c r="M675" s="1" t="s">
        <v>7540</v>
      </c>
    </row>
    <row r="676" spans="1:14" x14ac:dyDescent="0.3">
      <c r="A676" s="1" t="s">
        <v>1708</v>
      </c>
      <c r="B676">
        <v>4</v>
      </c>
      <c r="C676" s="1" t="s">
        <v>1709</v>
      </c>
      <c r="D676" s="1" t="s">
        <v>1680</v>
      </c>
      <c r="E676" s="1" t="s">
        <v>1710</v>
      </c>
      <c r="F676">
        <v>2306</v>
      </c>
      <c r="G676" t="s">
        <v>1711</v>
      </c>
      <c r="H676" t="s">
        <v>1712</v>
      </c>
      <c r="I676" s="1" t="s">
        <v>448</v>
      </c>
      <c r="K676" s="1" t="s">
        <v>2136</v>
      </c>
      <c r="M676" s="1" t="s">
        <v>7540</v>
      </c>
    </row>
    <row r="677" spans="1:14" x14ac:dyDescent="0.3">
      <c r="A677" s="1" t="s">
        <v>1713</v>
      </c>
      <c r="B677">
        <v>4</v>
      </c>
      <c r="C677" s="1" t="s">
        <v>1714</v>
      </c>
      <c r="D677" s="1" t="s">
        <v>1680</v>
      </c>
      <c r="E677" s="1" t="s">
        <v>1715</v>
      </c>
      <c r="F677">
        <v>2306</v>
      </c>
      <c r="G677" t="s">
        <v>1221</v>
      </c>
      <c r="H677" t="s">
        <v>1716</v>
      </c>
      <c r="I677" s="1" t="s">
        <v>448</v>
      </c>
      <c r="K677" s="1" t="s">
        <v>2176</v>
      </c>
      <c r="L677" s="1" t="s">
        <v>2177</v>
      </c>
    </row>
    <row r="678" spans="1:14" x14ac:dyDescent="0.3">
      <c r="A678" s="1" t="s">
        <v>7541</v>
      </c>
      <c r="B678">
        <v>4</v>
      </c>
      <c r="C678" s="1" t="s">
        <v>7542</v>
      </c>
      <c r="D678" s="1" t="s">
        <v>1471</v>
      </c>
      <c r="E678" s="1" t="s">
        <v>7543</v>
      </c>
      <c r="F678">
        <v>1212</v>
      </c>
      <c r="G678" t="s">
        <v>7544</v>
      </c>
      <c r="H678" t="s">
        <v>7545</v>
      </c>
      <c r="I678" s="1" t="s">
        <v>2184</v>
      </c>
    </row>
    <row r="679" spans="1:14" x14ac:dyDescent="0.3">
      <c r="A679" s="1" t="s">
        <v>7546</v>
      </c>
      <c r="B679">
        <v>4</v>
      </c>
      <c r="C679" s="1" t="s">
        <v>7547</v>
      </c>
      <c r="D679" s="1" t="s">
        <v>1471</v>
      </c>
      <c r="E679" s="1" t="s">
        <v>7548</v>
      </c>
      <c r="F679">
        <v>1212</v>
      </c>
      <c r="G679" t="s">
        <v>7549</v>
      </c>
      <c r="H679" t="s">
        <v>7550</v>
      </c>
      <c r="I679" s="1" t="s">
        <v>2184</v>
      </c>
    </row>
    <row r="680" spans="1:14" x14ac:dyDescent="0.3">
      <c r="A680" s="1" t="s">
        <v>7551</v>
      </c>
      <c r="B680">
        <v>4</v>
      </c>
      <c r="C680" s="1" t="s">
        <v>7552</v>
      </c>
      <c r="D680" s="1" t="s">
        <v>1471</v>
      </c>
      <c r="E680" s="1" t="s">
        <v>7553</v>
      </c>
      <c r="F680">
        <v>1212</v>
      </c>
      <c r="G680" t="s">
        <v>7554</v>
      </c>
      <c r="H680" t="s">
        <v>7555</v>
      </c>
      <c r="I680" s="1" t="s">
        <v>2184</v>
      </c>
    </row>
    <row r="681" spans="1:14" x14ac:dyDescent="0.3">
      <c r="A681" s="1" t="s">
        <v>1469</v>
      </c>
      <c r="B681">
        <v>4</v>
      </c>
      <c r="C681" s="1" t="s">
        <v>1470</v>
      </c>
      <c r="D681" s="1" t="s">
        <v>1471</v>
      </c>
      <c r="E681" s="1" t="s">
        <v>1472</v>
      </c>
      <c r="F681">
        <v>1212</v>
      </c>
      <c r="G681" t="s">
        <v>1473</v>
      </c>
      <c r="H681" t="s">
        <v>1474</v>
      </c>
      <c r="I681" s="1" t="s">
        <v>448</v>
      </c>
      <c r="K681" s="1" t="s">
        <v>2136</v>
      </c>
    </row>
    <row r="682" spans="1:14" x14ac:dyDescent="0.3">
      <c r="A682" s="1" t="s">
        <v>1475</v>
      </c>
      <c r="B682">
        <v>4</v>
      </c>
      <c r="C682" s="1" t="s">
        <v>1476</v>
      </c>
      <c r="D682" s="1" t="s">
        <v>1471</v>
      </c>
      <c r="E682" s="1" t="s">
        <v>1477</v>
      </c>
      <c r="F682">
        <v>1212</v>
      </c>
      <c r="G682" t="s">
        <v>1202</v>
      </c>
      <c r="H682" t="s">
        <v>1478</v>
      </c>
      <c r="I682" s="1" t="s">
        <v>448</v>
      </c>
      <c r="K682" s="1" t="s">
        <v>2136</v>
      </c>
      <c r="N682" s="1"/>
    </row>
    <row r="683" spans="1:14" x14ac:dyDescent="0.3">
      <c r="A683" s="1" t="s">
        <v>1559</v>
      </c>
      <c r="B683">
        <v>4</v>
      </c>
      <c r="C683" s="1" t="s">
        <v>1560</v>
      </c>
      <c r="D683" s="1" t="s">
        <v>1561</v>
      </c>
      <c r="E683" s="1" t="s">
        <v>1562</v>
      </c>
      <c r="F683">
        <v>1902</v>
      </c>
      <c r="G683" t="s">
        <v>1563</v>
      </c>
      <c r="H683" t="s">
        <v>1564</v>
      </c>
      <c r="I683" s="1" t="s">
        <v>448</v>
      </c>
      <c r="J683"/>
      <c r="K683" t="s">
        <v>2176</v>
      </c>
      <c r="L683" s="1" t="s">
        <v>1567</v>
      </c>
      <c r="M683"/>
    </row>
    <row r="684" spans="1:14" x14ac:dyDescent="0.3">
      <c r="A684" s="1" t="s">
        <v>1565</v>
      </c>
      <c r="B684">
        <v>4</v>
      </c>
      <c r="C684" s="1" t="s">
        <v>1566</v>
      </c>
      <c r="D684" s="1" t="s">
        <v>1561</v>
      </c>
      <c r="E684" s="1" t="s">
        <v>1567</v>
      </c>
      <c r="F684">
        <v>1902</v>
      </c>
      <c r="G684" t="s">
        <v>1202</v>
      </c>
      <c r="H684" t="s">
        <v>1568</v>
      </c>
      <c r="I684" s="1" t="s">
        <v>448</v>
      </c>
      <c r="J684"/>
      <c r="K684" t="s">
        <v>2136</v>
      </c>
      <c r="L684"/>
      <c r="M684"/>
    </row>
    <row r="685" spans="1:14" x14ac:dyDescent="0.3">
      <c r="A685" s="1" t="s">
        <v>1569</v>
      </c>
      <c r="B685">
        <v>4</v>
      </c>
      <c r="C685" s="1" t="s">
        <v>1570</v>
      </c>
      <c r="D685" s="1" t="s">
        <v>1561</v>
      </c>
      <c r="E685" s="1" t="s">
        <v>1571</v>
      </c>
      <c r="F685">
        <v>1902</v>
      </c>
      <c r="G685" t="s">
        <v>1572</v>
      </c>
      <c r="H685" t="s">
        <v>1573</v>
      </c>
      <c r="I685" s="1" t="s">
        <v>448</v>
      </c>
      <c r="J685"/>
      <c r="K685" s="1" t="s">
        <v>2176</v>
      </c>
      <c r="L685" s="1" t="s">
        <v>1567</v>
      </c>
      <c r="M685"/>
    </row>
    <row r="686" spans="1:14" x14ac:dyDescent="0.3">
      <c r="A686" s="1" t="s">
        <v>1574</v>
      </c>
      <c r="B686">
        <v>4</v>
      </c>
      <c r="C686" s="1" t="s">
        <v>1575</v>
      </c>
      <c r="D686" s="1" t="s">
        <v>1561</v>
      </c>
      <c r="E686" s="1" t="s">
        <v>1576</v>
      </c>
      <c r="F686">
        <v>1902</v>
      </c>
      <c r="G686" t="s">
        <v>1577</v>
      </c>
      <c r="H686" t="s">
        <v>1578</v>
      </c>
      <c r="I686" s="1" t="s">
        <v>448</v>
      </c>
      <c r="J686"/>
      <c r="K686" s="1" t="s">
        <v>2176</v>
      </c>
      <c r="L686" s="1" t="s">
        <v>1567</v>
      </c>
      <c r="M686"/>
    </row>
    <row r="687" spans="1:14" x14ac:dyDescent="0.3">
      <c r="A687" s="1" t="s">
        <v>1579</v>
      </c>
      <c r="B687">
        <v>4</v>
      </c>
      <c r="C687" s="1" t="s">
        <v>1580</v>
      </c>
      <c r="D687" s="1" t="s">
        <v>1561</v>
      </c>
      <c r="E687" s="1" t="s">
        <v>1581</v>
      </c>
      <c r="F687">
        <v>1902</v>
      </c>
      <c r="G687" t="s">
        <v>1582</v>
      </c>
      <c r="H687" t="s">
        <v>1583</v>
      </c>
      <c r="I687" s="1" t="s">
        <v>448</v>
      </c>
      <c r="J687"/>
      <c r="K687" s="1" t="s">
        <v>2176</v>
      </c>
      <c r="L687" s="1" t="s">
        <v>1567</v>
      </c>
      <c r="M687"/>
    </row>
    <row r="688" spans="1:14" x14ac:dyDescent="0.3">
      <c r="A688" s="1" t="s">
        <v>1281</v>
      </c>
      <c r="B688">
        <v>4</v>
      </c>
      <c r="C688" s="1" t="s">
        <v>1282</v>
      </c>
      <c r="D688" s="1" t="s">
        <v>1283</v>
      </c>
      <c r="E688" s="1" t="s">
        <v>1284</v>
      </c>
      <c r="F688">
        <v>808</v>
      </c>
      <c r="G688" t="s">
        <v>1285</v>
      </c>
      <c r="H688" t="s">
        <v>1286</v>
      </c>
      <c r="I688" s="1" t="s">
        <v>448</v>
      </c>
      <c r="K688" t="s">
        <v>2136</v>
      </c>
    </row>
    <row r="689" spans="1:13" x14ac:dyDescent="0.3">
      <c r="B689"/>
      <c r="E689" s="1" t="s">
        <v>1287</v>
      </c>
      <c r="F689">
        <v>808</v>
      </c>
      <c r="G689" t="s">
        <v>1288</v>
      </c>
      <c r="H689" t="s">
        <v>1289</v>
      </c>
      <c r="I689" s="1" t="s">
        <v>448</v>
      </c>
      <c r="K689" t="s">
        <v>2136</v>
      </c>
    </row>
    <row r="690" spans="1:13" x14ac:dyDescent="0.3">
      <c r="B690"/>
      <c r="E690" s="1" t="s">
        <v>1290</v>
      </c>
      <c r="F690">
        <v>808</v>
      </c>
      <c r="G690" t="s">
        <v>1291</v>
      </c>
      <c r="H690" t="s">
        <v>1292</v>
      </c>
      <c r="I690" s="1" t="s">
        <v>448</v>
      </c>
      <c r="K690" t="s">
        <v>2136</v>
      </c>
    </row>
    <row r="691" spans="1:13" x14ac:dyDescent="0.3">
      <c r="A691" s="1" t="s">
        <v>1293</v>
      </c>
      <c r="B691">
        <v>4</v>
      </c>
      <c r="C691" s="1" t="s">
        <v>1294</v>
      </c>
      <c r="D691" s="1" t="s">
        <v>1295</v>
      </c>
      <c r="E691" s="1" t="s">
        <v>1296</v>
      </c>
      <c r="F691">
        <v>809</v>
      </c>
      <c r="G691" t="s">
        <v>1297</v>
      </c>
      <c r="H691" t="s">
        <v>1298</v>
      </c>
      <c r="I691" s="1" t="s">
        <v>448</v>
      </c>
      <c r="K691" t="s">
        <v>2136</v>
      </c>
    </row>
    <row r="692" spans="1:13" x14ac:dyDescent="0.3">
      <c r="B692"/>
      <c r="E692" s="1" t="s">
        <v>1301</v>
      </c>
      <c r="F692">
        <v>809</v>
      </c>
      <c r="G692" t="s">
        <v>1302</v>
      </c>
      <c r="H692" s="44" t="s">
        <v>1303</v>
      </c>
      <c r="I692" s="1" t="s">
        <v>448</v>
      </c>
      <c r="K692" t="s">
        <v>2136</v>
      </c>
    </row>
    <row r="693" spans="1:13" x14ac:dyDescent="0.3">
      <c r="B693"/>
      <c r="E693" s="1" t="s">
        <v>1304</v>
      </c>
      <c r="F693">
        <v>809</v>
      </c>
      <c r="G693" t="s">
        <v>1305</v>
      </c>
      <c r="H693" s="44" t="s">
        <v>1306</v>
      </c>
      <c r="I693" s="1" t="s">
        <v>448</v>
      </c>
      <c r="K693" t="s">
        <v>2136</v>
      </c>
    </row>
    <row r="694" spans="1:13" x14ac:dyDescent="0.3">
      <c r="A694" s="1" t="s">
        <v>1307</v>
      </c>
      <c r="B694">
        <v>4</v>
      </c>
      <c r="C694" s="1" t="s">
        <v>1308</v>
      </c>
      <c r="D694" s="1" t="s">
        <v>1295</v>
      </c>
      <c r="E694" s="1" t="s">
        <v>1309</v>
      </c>
      <c r="F694">
        <v>809</v>
      </c>
      <c r="G694" t="s">
        <v>1310</v>
      </c>
      <c r="H694" t="s">
        <v>1311</v>
      </c>
      <c r="I694" s="1" t="s">
        <v>448</v>
      </c>
      <c r="K694" t="s">
        <v>2136</v>
      </c>
    </row>
    <row r="695" spans="1:13" x14ac:dyDescent="0.3">
      <c r="A695" s="1" t="s">
        <v>1312</v>
      </c>
      <c r="B695">
        <v>4</v>
      </c>
      <c r="C695" s="1" t="s">
        <v>1313</v>
      </c>
      <c r="D695" s="1" t="s">
        <v>1295</v>
      </c>
      <c r="E695" s="1" t="s">
        <v>1314</v>
      </c>
      <c r="F695">
        <v>809</v>
      </c>
      <c r="G695" t="s">
        <v>1315</v>
      </c>
      <c r="H695" t="s">
        <v>1316</v>
      </c>
      <c r="I695" s="1" t="s">
        <v>448</v>
      </c>
      <c r="K695" t="s">
        <v>2136</v>
      </c>
    </row>
    <row r="696" spans="1:13" x14ac:dyDescent="0.3">
      <c r="A696" s="1" t="s">
        <v>1317</v>
      </c>
      <c r="B696">
        <v>4</v>
      </c>
      <c r="C696" s="1" t="s">
        <v>1318</v>
      </c>
      <c r="D696" s="1" t="s">
        <v>1319</v>
      </c>
      <c r="E696" s="1" t="s">
        <v>1320</v>
      </c>
      <c r="F696">
        <v>813</v>
      </c>
      <c r="G696" t="s">
        <v>1297</v>
      </c>
      <c r="H696" t="s">
        <v>1321</v>
      </c>
      <c r="I696" s="1" t="s">
        <v>448</v>
      </c>
      <c r="J696"/>
      <c r="K696" t="s">
        <v>2136</v>
      </c>
      <c r="L696"/>
      <c r="M696" s="1" t="s">
        <v>1338</v>
      </c>
    </row>
    <row r="697" spans="1:13" x14ac:dyDescent="0.3">
      <c r="A697" s="1" t="s">
        <v>1322</v>
      </c>
      <c r="B697">
        <v>4</v>
      </c>
      <c r="C697" s="1" t="s">
        <v>1323</v>
      </c>
      <c r="D697" s="1" t="s">
        <v>1319</v>
      </c>
      <c r="E697" s="1" t="s">
        <v>1324</v>
      </c>
      <c r="F697">
        <v>813</v>
      </c>
      <c r="G697" t="s">
        <v>1325</v>
      </c>
      <c r="H697" t="s">
        <v>1326</v>
      </c>
      <c r="I697" s="1" t="s">
        <v>448</v>
      </c>
      <c r="J697"/>
      <c r="K697" t="s">
        <v>2136</v>
      </c>
      <c r="L697"/>
      <c r="M697" s="1" t="s">
        <v>1338</v>
      </c>
    </row>
    <row r="698" spans="1:13" x14ac:dyDescent="0.3">
      <c r="A698" s="1" t="s">
        <v>1327</v>
      </c>
      <c r="B698">
        <v>4</v>
      </c>
      <c r="C698" s="1" t="s">
        <v>1328</v>
      </c>
      <c r="D698" s="1" t="s">
        <v>1319</v>
      </c>
      <c r="E698" s="1" t="s">
        <v>1329</v>
      </c>
      <c r="F698">
        <v>813</v>
      </c>
      <c r="G698" t="s">
        <v>1285</v>
      </c>
      <c r="H698" t="s">
        <v>1330</v>
      </c>
      <c r="I698" s="1" t="s">
        <v>448</v>
      </c>
      <c r="J698"/>
      <c r="K698" t="s">
        <v>2136</v>
      </c>
      <c r="L698"/>
      <c r="M698" s="1" t="s">
        <v>1338</v>
      </c>
    </row>
    <row r="699" spans="1:13" x14ac:dyDescent="0.3">
      <c r="A699" s="1" t="s">
        <v>1331</v>
      </c>
      <c r="B699">
        <v>4</v>
      </c>
      <c r="C699" s="1" t="s">
        <v>1332</v>
      </c>
      <c r="D699" s="1" t="s">
        <v>1319</v>
      </c>
      <c r="E699" s="1" t="s">
        <v>1333</v>
      </c>
      <c r="F699">
        <v>813</v>
      </c>
      <c r="G699" t="s">
        <v>1334</v>
      </c>
      <c r="H699" t="s">
        <v>1335</v>
      </c>
      <c r="I699" s="1" t="s">
        <v>448</v>
      </c>
      <c r="J699"/>
      <c r="K699" t="s">
        <v>2136</v>
      </c>
      <c r="L699"/>
      <c r="M699" s="1" t="s">
        <v>1338</v>
      </c>
    </row>
    <row r="700" spans="1:13" x14ac:dyDescent="0.3">
      <c r="A700" s="1" t="s">
        <v>1336</v>
      </c>
      <c r="B700">
        <v>4</v>
      </c>
      <c r="C700" s="1" t="s">
        <v>1337</v>
      </c>
      <c r="D700" s="1" t="s">
        <v>1319</v>
      </c>
      <c r="E700" s="1" t="s">
        <v>1338</v>
      </c>
      <c r="F700">
        <v>813</v>
      </c>
      <c r="G700" t="s">
        <v>1339</v>
      </c>
      <c r="H700" t="s">
        <v>1340</v>
      </c>
      <c r="I700" s="1" t="s">
        <v>448</v>
      </c>
      <c r="J700"/>
      <c r="K700" s="1" t="s">
        <v>2176</v>
      </c>
      <c r="L700" t="s">
        <v>2177</v>
      </c>
      <c r="M700"/>
    </row>
    <row r="701" spans="1:13" x14ac:dyDescent="0.3">
      <c r="A701" s="1" t="s">
        <v>1341</v>
      </c>
      <c r="B701">
        <v>4</v>
      </c>
      <c r="C701" s="1" t="s">
        <v>1342</v>
      </c>
      <c r="D701" s="1" t="s">
        <v>1343</v>
      </c>
      <c r="E701" s="1" t="s">
        <v>1344</v>
      </c>
      <c r="F701">
        <v>1102</v>
      </c>
      <c r="G701" t="s">
        <v>1345</v>
      </c>
      <c r="H701" t="s">
        <v>1346</v>
      </c>
      <c r="I701" s="1" t="s">
        <v>448</v>
      </c>
      <c r="K701" t="s">
        <v>2136</v>
      </c>
    </row>
    <row r="702" spans="1:13" x14ac:dyDescent="0.3">
      <c r="A702" s="1" t="s">
        <v>1347</v>
      </c>
      <c r="B702">
        <v>4</v>
      </c>
      <c r="C702" s="1" t="s">
        <v>1348</v>
      </c>
      <c r="D702" s="1" t="s">
        <v>1343</v>
      </c>
      <c r="E702" s="1" t="s">
        <v>1349</v>
      </c>
      <c r="F702">
        <v>1102</v>
      </c>
      <c r="G702" t="s">
        <v>1221</v>
      </c>
      <c r="H702" t="s">
        <v>1350</v>
      </c>
      <c r="I702" s="1" t="s">
        <v>448</v>
      </c>
      <c r="K702" t="s">
        <v>2136</v>
      </c>
    </row>
    <row r="703" spans="1:13" x14ac:dyDescent="0.3">
      <c r="A703" s="1" t="s">
        <v>1351</v>
      </c>
      <c r="B703">
        <v>4</v>
      </c>
      <c r="C703" s="1" t="s">
        <v>1352</v>
      </c>
      <c r="D703" s="1" t="s">
        <v>1353</v>
      </c>
      <c r="E703" s="1" t="s">
        <v>1354</v>
      </c>
      <c r="F703">
        <v>1103</v>
      </c>
      <c r="G703" t="s">
        <v>1355</v>
      </c>
      <c r="H703" t="s">
        <v>1356</v>
      </c>
      <c r="I703" s="1" t="s">
        <v>448</v>
      </c>
      <c r="K703" s="1" t="s">
        <v>2136</v>
      </c>
    </row>
    <row r="704" spans="1:13" x14ac:dyDescent="0.3">
      <c r="A704" s="1" t="s">
        <v>1357</v>
      </c>
      <c r="B704">
        <v>4</v>
      </c>
      <c r="C704" s="1" t="s">
        <v>1358</v>
      </c>
      <c r="D704" s="1" t="s">
        <v>1353</v>
      </c>
      <c r="E704" s="1" t="s">
        <v>1359</v>
      </c>
      <c r="F704">
        <v>1103</v>
      </c>
      <c r="G704" t="s">
        <v>1360</v>
      </c>
      <c r="H704" t="s">
        <v>1361</v>
      </c>
      <c r="I704" s="1" t="s">
        <v>448</v>
      </c>
      <c r="K704" s="1" t="s">
        <v>2136</v>
      </c>
    </row>
    <row r="705" spans="1:14" x14ac:dyDescent="0.3">
      <c r="A705" s="1" t="s">
        <v>1362</v>
      </c>
      <c r="B705">
        <v>4</v>
      </c>
      <c r="C705" s="1" t="s">
        <v>1363</v>
      </c>
      <c r="D705" s="1" t="s">
        <v>1353</v>
      </c>
      <c r="E705" s="1" t="s">
        <v>1364</v>
      </c>
      <c r="F705">
        <v>1103</v>
      </c>
      <c r="G705" t="s">
        <v>1365</v>
      </c>
      <c r="H705" t="s">
        <v>1366</v>
      </c>
      <c r="I705" s="1" t="s">
        <v>448</v>
      </c>
      <c r="K705" s="1" t="s">
        <v>2136</v>
      </c>
    </row>
    <row r="706" spans="1:14" x14ac:dyDescent="0.3">
      <c r="A706" s="1" t="s">
        <v>1367</v>
      </c>
      <c r="B706">
        <v>4</v>
      </c>
      <c r="C706" s="1" t="s">
        <v>1368</v>
      </c>
      <c r="D706" s="1" t="s">
        <v>1353</v>
      </c>
      <c r="E706" s="1" t="s">
        <v>1369</v>
      </c>
      <c r="F706">
        <v>1103</v>
      </c>
      <c r="G706" t="s">
        <v>1370</v>
      </c>
      <c r="H706" t="s">
        <v>1371</v>
      </c>
      <c r="I706" s="1" t="s">
        <v>448</v>
      </c>
      <c r="K706" s="1" t="s">
        <v>2136</v>
      </c>
    </row>
    <row r="707" spans="1:14" x14ac:dyDescent="0.3">
      <c r="A707" s="1" t="s">
        <v>1372</v>
      </c>
      <c r="B707">
        <v>4</v>
      </c>
      <c r="C707" s="1" t="s">
        <v>1373</v>
      </c>
      <c r="D707" s="1" t="s">
        <v>1374</v>
      </c>
      <c r="E707" s="1" t="s">
        <v>1375</v>
      </c>
      <c r="F707">
        <v>1104</v>
      </c>
      <c r="G707" t="s">
        <v>1376</v>
      </c>
      <c r="H707" t="s">
        <v>1377</v>
      </c>
      <c r="I707" s="1" t="s">
        <v>448</v>
      </c>
      <c r="K707" s="1" t="s">
        <v>2136</v>
      </c>
    </row>
    <row r="708" spans="1:14" x14ac:dyDescent="0.3">
      <c r="A708" s="1" t="s">
        <v>1378</v>
      </c>
      <c r="B708">
        <v>4</v>
      </c>
      <c r="C708" s="1" t="s">
        <v>1379</v>
      </c>
      <c r="D708" s="1" t="s">
        <v>1374</v>
      </c>
      <c r="E708" s="1" t="s">
        <v>1380</v>
      </c>
      <c r="F708">
        <v>1104</v>
      </c>
      <c r="G708" t="s">
        <v>1365</v>
      </c>
      <c r="H708" t="s">
        <v>1381</v>
      </c>
      <c r="I708" s="1" t="s">
        <v>448</v>
      </c>
      <c r="K708" s="1" t="s">
        <v>2136</v>
      </c>
    </row>
    <row r="709" spans="1:14" x14ac:dyDescent="0.3">
      <c r="A709" s="1" t="s">
        <v>1382</v>
      </c>
      <c r="B709">
        <v>4</v>
      </c>
      <c r="C709" s="1" t="s">
        <v>1383</v>
      </c>
      <c r="D709" s="1" t="s">
        <v>1374</v>
      </c>
      <c r="E709" s="1" t="s">
        <v>1384</v>
      </c>
      <c r="F709">
        <v>1104</v>
      </c>
      <c r="G709" t="s">
        <v>1376</v>
      </c>
      <c r="H709" t="s">
        <v>1385</v>
      </c>
      <c r="I709" s="1" t="s">
        <v>448</v>
      </c>
      <c r="K709" s="1" t="s">
        <v>2136</v>
      </c>
    </row>
    <row r="710" spans="1:14" x14ac:dyDescent="0.3">
      <c r="A710" s="1" t="s">
        <v>1386</v>
      </c>
      <c r="B710">
        <v>4</v>
      </c>
      <c r="C710" s="1" t="s">
        <v>1387</v>
      </c>
      <c r="D710" s="1" t="s">
        <v>1374</v>
      </c>
      <c r="E710" s="1" t="s">
        <v>1388</v>
      </c>
      <c r="F710">
        <v>1104</v>
      </c>
      <c r="G710" t="s">
        <v>1360</v>
      </c>
      <c r="H710" t="s">
        <v>1389</v>
      </c>
      <c r="I710" s="1" t="s">
        <v>448</v>
      </c>
      <c r="K710" s="1" t="s">
        <v>2136</v>
      </c>
    </row>
    <row r="711" spans="1:14" x14ac:dyDescent="0.3">
      <c r="A711" s="1" t="s">
        <v>1390</v>
      </c>
      <c r="B711">
        <v>4</v>
      </c>
      <c r="C711" s="1" t="s">
        <v>1391</v>
      </c>
      <c r="D711" s="1" t="s">
        <v>1374</v>
      </c>
      <c r="E711" s="1" t="s">
        <v>1392</v>
      </c>
      <c r="F711">
        <v>1104</v>
      </c>
      <c r="G711" t="s">
        <v>1365</v>
      </c>
      <c r="H711" t="s">
        <v>1393</v>
      </c>
      <c r="I711" s="1" t="s">
        <v>448</v>
      </c>
      <c r="K711" s="1" t="s">
        <v>2136</v>
      </c>
    </row>
    <row r="712" spans="1:14" x14ac:dyDescent="0.3">
      <c r="A712" s="1" t="s">
        <v>1394</v>
      </c>
      <c r="B712">
        <v>4</v>
      </c>
      <c r="C712" s="1" t="s">
        <v>1395</v>
      </c>
      <c r="D712" s="1" t="s">
        <v>1374</v>
      </c>
      <c r="E712" s="1" t="s">
        <v>1396</v>
      </c>
      <c r="F712">
        <v>1104</v>
      </c>
      <c r="G712" t="s">
        <v>1397</v>
      </c>
      <c r="H712" t="s">
        <v>1398</v>
      </c>
      <c r="I712" s="1" t="s">
        <v>448</v>
      </c>
      <c r="K712" s="1" t="s">
        <v>2136</v>
      </c>
    </row>
    <row r="713" spans="1:14" x14ac:dyDescent="0.3">
      <c r="A713" s="1" t="s">
        <v>1410</v>
      </c>
      <c r="B713">
        <v>4</v>
      </c>
      <c r="C713" s="1" t="s">
        <v>1411</v>
      </c>
      <c r="D713" s="1" t="s">
        <v>1412</v>
      </c>
      <c r="E713" s="1" t="s">
        <v>1413</v>
      </c>
      <c r="F713">
        <v>1108</v>
      </c>
      <c r="G713" t="s">
        <v>1414</v>
      </c>
      <c r="H713" t="s">
        <v>1415</v>
      </c>
      <c r="I713" s="1" t="s">
        <v>448</v>
      </c>
      <c r="K713" s="1" t="s">
        <v>2136</v>
      </c>
      <c r="M713" s="1" t="s">
        <v>1433</v>
      </c>
    </row>
    <row r="714" spans="1:14" x14ac:dyDescent="0.3">
      <c r="A714" s="1" t="s">
        <v>1416</v>
      </c>
      <c r="B714">
        <v>4</v>
      </c>
      <c r="C714" s="1" t="s">
        <v>1417</v>
      </c>
      <c r="D714" s="1" t="s">
        <v>1412</v>
      </c>
      <c r="E714" s="1" t="s">
        <v>1418</v>
      </c>
      <c r="F714">
        <v>1108</v>
      </c>
      <c r="G714" t="s">
        <v>1419</v>
      </c>
      <c r="H714" t="s">
        <v>1420</v>
      </c>
      <c r="I714" s="1" t="s">
        <v>448</v>
      </c>
      <c r="K714" s="1" t="s">
        <v>2136</v>
      </c>
      <c r="M714" s="1" t="s">
        <v>1433</v>
      </c>
    </row>
    <row r="715" spans="1:14" x14ac:dyDescent="0.3">
      <c r="A715" s="1" t="s">
        <v>1421</v>
      </c>
      <c r="B715">
        <v>4</v>
      </c>
      <c r="C715" s="1" t="s">
        <v>1422</v>
      </c>
      <c r="D715" s="1" t="s">
        <v>1412</v>
      </c>
      <c r="E715" s="1" t="s">
        <v>1423</v>
      </c>
      <c r="F715">
        <v>1108</v>
      </c>
      <c r="G715" t="s">
        <v>1424</v>
      </c>
      <c r="H715" t="s">
        <v>1425</v>
      </c>
      <c r="I715" s="1" t="s">
        <v>448</v>
      </c>
      <c r="K715" s="1" t="s">
        <v>2136</v>
      </c>
      <c r="M715" s="1" t="s">
        <v>1433</v>
      </c>
    </row>
    <row r="716" spans="1:14" x14ac:dyDescent="0.3">
      <c r="A716" s="1" t="s">
        <v>1426</v>
      </c>
      <c r="B716">
        <v>4</v>
      </c>
      <c r="C716" s="1" t="s">
        <v>1427</v>
      </c>
      <c r="D716" s="1" t="s">
        <v>1412</v>
      </c>
      <c r="E716" s="1" t="s">
        <v>1428</v>
      </c>
      <c r="F716">
        <v>1108</v>
      </c>
      <c r="G716" t="s">
        <v>1429</v>
      </c>
      <c r="H716" t="s">
        <v>1430</v>
      </c>
      <c r="I716" s="1" t="s">
        <v>448</v>
      </c>
      <c r="K716" s="1" t="s">
        <v>2136</v>
      </c>
      <c r="M716" s="1" t="s">
        <v>1433</v>
      </c>
    </row>
    <row r="717" spans="1:14" x14ac:dyDescent="0.3">
      <c r="A717" s="1" t="s">
        <v>1431</v>
      </c>
      <c r="B717">
        <v>4</v>
      </c>
      <c r="C717" s="1" t="s">
        <v>1432</v>
      </c>
      <c r="D717" s="1" t="s">
        <v>1412</v>
      </c>
      <c r="E717" s="1" t="s">
        <v>1433</v>
      </c>
      <c r="F717">
        <v>1108</v>
      </c>
      <c r="G717" t="s">
        <v>1434</v>
      </c>
      <c r="H717" t="s">
        <v>1435</v>
      </c>
      <c r="I717" s="1" t="s">
        <v>448</v>
      </c>
      <c r="K717" s="1" t="s">
        <v>2176</v>
      </c>
      <c r="L717" s="1" t="s">
        <v>2177</v>
      </c>
    </row>
    <row r="718" spans="1:14" x14ac:dyDescent="0.3">
      <c r="A718" s="1" t="s">
        <v>1584</v>
      </c>
      <c r="B718">
        <v>4</v>
      </c>
      <c r="C718" s="1" t="s">
        <v>1585</v>
      </c>
      <c r="D718" s="1" t="s">
        <v>1586</v>
      </c>
      <c r="E718" s="1" t="s">
        <v>1587</v>
      </c>
      <c r="F718">
        <v>2009</v>
      </c>
      <c r="G718" t="s">
        <v>1588</v>
      </c>
      <c r="H718" t="s">
        <v>1589</v>
      </c>
      <c r="I718" s="1" t="s">
        <v>448</v>
      </c>
      <c r="K718" s="1" t="s">
        <v>2136</v>
      </c>
      <c r="M718" s="1" t="s">
        <v>7556</v>
      </c>
    </row>
    <row r="719" spans="1:14" x14ac:dyDescent="0.3">
      <c r="A719" s="1" t="s">
        <v>1590</v>
      </c>
      <c r="B719">
        <v>4</v>
      </c>
      <c r="C719" s="1" t="s">
        <v>1591</v>
      </c>
      <c r="D719" s="1" t="s">
        <v>1586</v>
      </c>
      <c r="E719" s="1" t="s">
        <v>1592</v>
      </c>
      <c r="F719">
        <v>2009</v>
      </c>
      <c r="G719" t="s">
        <v>1593</v>
      </c>
      <c r="H719" t="s">
        <v>1594</v>
      </c>
      <c r="I719" s="1" t="s">
        <v>448</v>
      </c>
      <c r="K719" s="1" t="s">
        <v>2176</v>
      </c>
      <c r="L719" s="1" t="s">
        <v>1587</v>
      </c>
      <c r="N719" s="1"/>
    </row>
    <row r="720" spans="1:14" x14ac:dyDescent="0.3">
      <c r="A720" s="1" t="s">
        <v>1595</v>
      </c>
      <c r="B720">
        <v>4</v>
      </c>
      <c r="C720" s="1" t="s">
        <v>1596</v>
      </c>
      <c r="D720" s="1" t="s">
        <v>1586</v>
      </c>
      <c r="E720" s="1" t="s">
        <v>1597</v>
      </c>
      <c r="F720">
        <v>2009</v>
      </c>
      <c r="G720" t="s">
        <v>1202</v>
      </c>
      <c r="H720" t="s">
        <v>1598</v>
      </c>
      <c r="I720" s="1" t="s">
        <v>448</v>
      </c>
      <c r="K720" s="1" t="s">
        <v>2176</v>
      </c>
      <c r="L720" s="1" t="s">
        <v>1587</v>
      </c>
      <c r="N720" s="1"/>
    </row>
    <row r="721" spans="1:14" x14ac:dyDescent="0.3">
      <c r="A721" s="1" t="s">
        <v>1599</v>
      </c>
      <c r="B721">
        <v>4</v>
      </c>
      <c r="C721" s="1" t="s">
        <v>1600</v>
      </c>
      <c r="D721" s="1" t="s">
        <v>1586</v>
      </c>
      <c r="E721" s="1" t="s">
        <v>1601</v>
      </c>
      <c r="F721">
        <v>2009</v>
      </c>
      <c r="G721" t="s">
        <v>1602</v>
      </c>
      <c r="H721" t="s">
        <v>1603</v>
      </c>
      <c r="I721" s="1" t="s">
        <v>448</v>
      </c>
      <c r="K721" s="1" t="s">
        <v>2136</v>
      </c>
      <c r="M721" s="1" t="s">
        <v>7556</v>
      </c>
    </row>
    <row r="722" spans="1:14" x14ac:dyDescent="0.3">
      <c r="A722" s="1" t="s">
        <v>1604</v>
      </c>
      <c r="B722">
        <v>4</v>
      </c>
      <c r="C722" s="1" t="s">
        <v>1605</v>
      </c>
      <c r="D722" s="1" t="s">
        <v>1586</v>
      </c>
      <c r="E722" s="1" t="s">
        <v>1606</v>
      </c>
      <c r="F722">
        <v>2009</v>
      </c>
      <c r="G722" t="s">
        <v>1202</v>
      </c>
      <c r="H722" t="s">
        <v>1607</v>
      </c>
      <c r="I722" s="1" t="s">
        <v>448</v>
      </c>
      <c r="K722" s="1" t="s">
        <v>2176</v>
      </c>
      <c r="L722" s="1" t="s">
        <v>1601</v>
      </c>
      <c r="N722" s="1"/>
    </row>
    <row r="723" spans="1:14" x14ac:dyDescent="0.3">
      <c r="A723" s="1" t="s">
        <v>1608</v>
      </c>
      <c r="B723">
        <v>4</v>
      </c>
      <c r="C723" s="1" t="s">
        <v>1609</v>
      </c>
      <c r="D723" s="1" t="s">
        <v>1586</v>
      </c>
      <c r="E723" s="1" t="s">
        <v>1610</v>
      </c>
      <c r="F723">
        <v>2009</v>
      </c>
      <c r="G723" t="s">
        <v>1602</v>
      </c>
      <c r="H723" t="s">
        <v>1611</v>
      </c>
      <c r="I723" s="1" t="s">
        <v>448</v>
      </c>
      <c r="K723" s="1" t="s">
        <v>2176</v>
      </c>
      <c r="L723" s="1" t="s">
        <v>1587</v>
      </c>
      <c r="N723" s="1"/>
    </row>
    <row r="724" spans="1:14" x14ac:dyDescent="0.3">
      <c r="A724" s="1" t="s">
        <v>1612</v>
      </c>
      <c r="B724">
        <v>4</v>
      </c>
      <c r="C724" s="1" t="s">
        <v>1613</v>
      </c>
      <c r="D724" s="1" t="s">
        <v>1586</v>
      </c>
      <c r="E724" s="1" t="s">
        <v>1614</v>
      </c>
      <c r="F724">
        <v>2009</v>
      </c>
      <c r="G724" t="s">
        <v>1202</v>
      </c>
      <c r="H724" t="s">
        <v>1615</v>
      </c>
      <c r="I724" s="1" t="s">
        <v>448</v>
      </c>
      <c r="K724" s="1" t="s">
        <v>2176</v>
      </c>
      <c r="L724" s="1" t="s">
        <v>1587</v>
      </c>
      <c r="N724" s="1"/>
    </row>
    <row r="725" spans="1:14" x14ac:dyDescent="0.3">
      <c r="A725" s="1" t="s">
        <v>1616</v>
      </c>
      <c r="B725">
        <v>4</v>
      </c>
      <c r="C725" s="1" t="s">
        <v>1617</v>
      </c>
      <c r="D725" s="1" t="s">
        <v>1586</v>
      </c>
      <c r="E725" s="1" t="s">
        <v>1618</v>
      </c>
      <c r="F725">
        <v>2009</v>
      </c>
      <c r="G725" t="s">
        <v>1619</v>
      </c>
      <c r="H725" t="s">
        <v>1620</v>
      </c>
      <c r="I725" s="1" t="s">
        <v>448</v>
      </c>
      <c r="K725" s="1" t="s">
        <v>2136</v>
      </c>
      <c r="M725" s="1" t="s">
        <v>7556</v>
      </c>
    </row>
    <row r="726" spans="1:14" x14ac:dyDescent="0.3">
      <c r="A726" s="1" t="s">
        <v>1621</v>
      </c>
      <c r="B726">
        <v>4</v>
      </c>
      <c r="C726" s="1" t="s">
        <v>1622</v>
      </c>
      <c r="D726" s="1" t="s">
        <v>1586</v>
      </c>
      <c r="E726" s="1" t="s">
        <v>1623</v>
      </c>
      <c r="F726">
        <v>2009</v>
      </c>
      <c r="G726" t="s">
        <v>1202</v>
      </c>
      <c r="H726" t="s">
        <v>1624</v>
      </c>
      <c r="I726" s="1" t="s">
        <v>448</v>
      </c>
      <c r="K726" s="1" t="s">
        <v>2176</v>
      </c>
      <c r="L726" s="1" t="s">
        <v>1618</v>
      </c>
    </row>
    <row r="727" spans="1:14" x14ac:dyDescent="0.3">
      <c r="A727" s="1" t="s">
        <v>1625</v>
      </c>
      <c r="B727">
        <v>4</v>
      </c>
      <c r="C727" s="1" t="s">
        <v>1626</v>
      </c>
      <c r="D727" s="1" t="s">
        <v>1586</v>
      </c>
      <c r="E727" s="1" t="s">
        <v>1627</v>
      </c>
      <c r="F727">
        <v>2009</v>
      </c>
      <c r="G727" t="s">
        <v>1628</v>
      </c>
      <c r="H727" t="s">
        <v>1629</v>
      </c>
      <c r="I727" s="1" t="s">
        <v>448</v>
      </c>
      <c r="K727" s="1" t="s">
        <v>2136</v>
      </c>
      <c r="M727" s="1" t="s">
        <v>7556</v>
      </c>
    </row>
    <row r="728" spans="1:14" x14ac:dyDescent="0.3">
      <c r="A728" s="1" t="s">
        <v>1630</v>
      </c>
      <c r="B728">
        <v>4</v>
      </c>
      <c r="C728" s="1" t="s">
        <v>1631</v>
      </c>
      <c r="D728" s="1" t="s">
        <v>1586</v>
      </c>
      <c r="E728" s="1" t="s">
        <v>1632</v>
      </c>
      <c r="F728">
        <v>2009</v>
      </c>
      <c r="G728" t="s">
        <v>1633</v>
      </c>
      <c r="H728" t="s">
        <v>1634</v>
      </c>
      <c r="I728" s="1" t="s">
        <v>448</v>
      </c>
      <c r="K728" s="1" t="s">
        <v>2136</v>
      </c>
      <c r="M728" s="1" t="s">
        <v>7556</v>
      </c>
    </row>
    <row r="729" spans="1:14" x14ac:dyDescent="0.3">
      <c r="A729" s="1" t="s">
        <v>1635</v>
      </c>
      <c r="B729">
        <v>4</v>
      </c>
      <c r="C729" s="1" t="s">
        <v>1636</v>
      </c>
      <c r="D729" s="1" t="s">
        <v>1586</v>
      </c>
      <c r="E729" s="1" t="s">
        <v>1637</v>
      </c>
      <c r="F729">
        <v>2009</v>
      </c>
      <c r="G729" t="s">
        <v>1202</v>
      </c>
      <c r="H729" t="s">
        <v>1638</v>
      </c>
      <c r="I729" s="1" t="s">
        <v>448</v>
      </c>
      <c r="K729" s="1" t="s">
        <v>2176</v>
      </c>
      <c r="L729" s="1" t="s">
        <v>1632</v>
      </c>
    </row>
    <row r="730" spans="1:14" x14ac:dyDescent="0.3">
      <c r="A730" s="1" t="s">
        <v>1639</v>
      </c>
      <c r="B730">
        <v>4</v>
      </c>
      <c r="C730" s="1" t="s">
        <v>1640</v>
      </c>
      <c r="D730" s="1" t="s">
        <v>1586</v>
      </c>
      <c r="E730" s="1" t="s">
        <v>1641</v>
      </c>
      <c r="F730">
        <v>2009</v>
      </c>
      <c r="G730" t="s">
        <v>1619</v>
      </c>
      <c r="H730" t="s">
        <v>1642</v>
      </c>
      <c r="I730" s="1" t="s">
        <v>448</v>
      </c>
      <c r="K730" s="1" t="s">
        <v>2136</v>
      </c>
      <c r="M730" s="1" t="s">
        <v>7556</v>
      </c>
    </row>
    <row r="731" spans="1:14" x14ac:dyDescent="0.3">
      <c r="A731" s="1" t="s">
        <v>1643</v>
      </c>
      <c r="B731">
        <v>4</v>
      </c>
      <c r="C731" s="1" t="s">
        <v>1644</v>
      </c>
      <c r="D731" s="1" t="s">
        <v>1586</v>
      </c>
      <c r="E731" s="1" t="s">
        <v>1645</v>
      </c>
      <c r="F731">
        <v>2009</v>
      </c>
      <c r="G731" t="s">
        <v>1202</v>
      </c>
      <c r="H731" t="s">
        <v>1646</v>
      </c>
      <c r="I731" s="1" t="s">
        <v>448</v>
      </c>
      <c r="K731" s="1" t="s">
        <v>2176</v>
      </c>
      <c r="L731" s="1" t="s">
        <v>1641</v>
      </c>
      <c r="N731" s="1"/>
    </row>
    <row r="732" spans="1:14" x14ac:dyDescent="0.3">
      <c r="A732" s="1" t="s">
        <v>7557</v>
      </c>
      <c r="B732">
        <v>4</v>
      </c>
      <c r="E732" s="1" t="s">
        <v>1647</v>
      </c>
      <c r="F732">
        <v>2009</v>
      </c>
      <c r="G732"/>
      <c r="H732" t="s">
        <v>1648</v>
      </c>
      <c r="I732" s="1" t="s">
        <v>448</v>
      </c>
      <c r="K732" s="1" t="s">
        <v>2136</v>
      </c>
    </row>
    <row r="733" spans="1:14" x14ac:dyDescent="0.3">
      <c r="B733"/>
      <c r="E733" s="1" t="s">
        <v>1651</v>
      </c>
      <c r="F733">
        <v>2009</v>
      </c>
      <c r="G733" t="s">
        <v>7558</v>
      </c>
      <c r="H733" t="s">
        <v>1653</v>
      </c>
      <c r="I733" s="1" t="s">
        <v>448</v>
      </c>
      <c r="K733" s="1" t="s">
        <v>2176</v>
      </c>
      <c r="L733" s="1" t="s">
        <v>2177</v>
      </c>
    </row>
    <row r="734" spans="1:14" x14ac:dyDescent="0.3">
      <c r="A734" s="1" t="s">
        <v>1649</v>
      </c>
      <c r="B734">
        <v>4</v>
      </c>
      <c r="C734" s="1" t="s">
        <v>1650</v>
      </c>
      <c r="D734" s="1" t="s">
        <v>1586</v>
      </c>
      <c r="E734" s="1" t="s">
        <v>1654</v>
      </c>
      <c r="F734">
        <v>2009</v>
      </c>
      <c r="G734" t="s">
        <v>1652</v>
      </c>
      <c r="H734" t="s">
        <v>1655</v>
      </c>
      <c r="I734" s="1" t="s">
        <v>448</v>
      </c>
      <c r="K734" s="1" t="s">
        <v>2176</v>
      </c>
      <c r="L734" s="1" t="s">
        <v>2177</v>
      </c>
    </row>
    <row r="735" spans="1:14" x14ac:dyDescent="0.3">
      <c r="A735" s="1" t="s">
        <v>1479</v>
      </c>
      <c r="B735">
        <v>4</v>
      </c>
      <c r="C735" s="1" t="s">
        <v>1480</v>
      </c>
      <c r="D735" s="1" t="s">
        <v>1481</v>
      </c>
      <c r="E735" s="1" t="s">
        <v>1482</v>
      </c>
      <c r="F735">
        <v>1513</v>
      </c>
      <c r="G735" t="s">
        <v>1483</v>
      </c>
      <c r="H735" t="s">
        <v>1484</v>
      </c>
      <c r="I735" s="1" t="s">
        <v>448</v>
      </c>
      <c r="J735"/>
      <c r="K735" s="1" t="s">
        <v>2136</v>
      </c>
      <c r="L735"/>
      <c r="M735"/>
    </row>
    <row r="736" spans="1:14" x14ac:dyDescent="0.3">
      <c r="A736" s="1" t="s">
        <v>1485</v>
      </c>
      <c r="B736">
        <v>4</v>
      </c>
      <c r="C736" s="1" t="s">
        <v>1486</v>
      </c>
      <c r="D736" s="1" t="s">
        <v>1481</v>
      </c>
      <c r="E736" s="1" t="s">
        <v>1487</v>
      </c>
      <c r="F736">
        <v>1513</v>
      </c>
      <c r="G736" t="s">
        <v>1202</v>
      </c>
      <c r="H736" t="s">
        <v>1488</v>
      </c>
      <c r="I736" s="1" t="s">
        <v>448</v>
      </c>
      <c r="J736"/>
      <c r="K736" s="1" t="s">
        <v>2136</v>
      </c>
      <c r="L736"/>
      <c r="M736"/>
    </row>
    <row r="737" spans="1:13" x14ac:dyDescent="0.3">
      <c r="A737" s="1" t="s">
        <v>1489</v>
      </c>
      <c r="B737">
        <v>4</v>
      </c>
      <c r="C737" s="1" t="s">
        <v>1490</v>
      </c>
      <c r="D737" s="1" t="s">
        <v>1481</v>
      </c>
      <c r="E737" s="1" t="s">
        <v>1491</v>
      </c>
      <c r="F737">
        <v>1513</v>
      </c>
      <c r="G737" t="s">
        <v>1483</v>
      </c>
      <c r="H737" t="s">
        <v>1492</v>
      </c>
      <c r="I737" s="1" t="s">
        <v>448</v>
      </c>
      <c r="J737"/>
      <c r="K737" s="1" t="s">
        <v>2136</v>
      </c>
      <c r="L737"/>
      <c r="M737"/>
    </row>
    <row r="738" spans="1:13" x14ac:dyDescent="0.3">
      <c r="A738" s="1" t="s">
        <v>1493</v>
      </c>
      <c r="B738">
        <v>4</v>
      </c>
      <c r="C738" s="1" t="s">
        <v>1494</v>
      </c>
      <c r="D738" s="1" t="s">
        <v>1481</v>
      </c>
      <c r="E738" s="1" t="s">
        <v>1495</v>
      </c>
      <c r="F738">
        <v>1513</v>
      </c>
      <c r="G738" t="s">
        <v>1202</v>
      </c>
      <c r="H738" t="s">
        <v>1496</v>
      </c>
      <c r="I738" s="1" t="s">
        <v>448</v>
      </c>
      <c r="J738"/>
      <c r="K738" s="1" t="s">
        <v>2136</v>
      </c>
      <c r="L738"/>
      <c r="M738"/>
    </row>
    <row r="741" spans="1:13" x14ac:dyDescent="0.3">
      <c r="K741" s="1" t="s">
        <v>7559</v>
      </c>
    </row>
  </sheetData>
  <autoFilter ref="A6:N738"/>
  <mergeCells count="1">
    <mergeCell ref="E2:L2"/>
  </mergeCells>
  <phoneticPr fontId="13" type="noConversion"/>
  <pageMargins left="0.7" right="0.7" top="0.75" bottom="0.75" header="0.3" footer="0.3"/>
  <pageSetup orientation="portrait" r:id="rId1"/>
  <ignoredErrors>
    <ignoredError sqref="A315:F315 A278:F283 A414:F420 B413:F413 A617:A628 C617:E628 A450:F491 A448:D448 F448 A449:D449 F449 A286:F287 A284:B284 F284 A288:D288 F288 A316:F325 A327:F329 A326:D326 F326 A330:F344 A345:F347 A421:F437 A438:F447 A492:F537 A538:F571 A572:F586 A587:F590 A591:F616 A348:F412"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workbookViewId="0">
      <selection activeCell="C26" sqref="C26"/>
    </sheetView>
  </sheetViews>
  <sheetFormatPr defaultRowHeight="14.4" x14ac:dyDescent="0.3"/>
  <cols>
    <col min="1" max="1" width="9.5546875" customWidth="1"/>
    <col min="2" max="3" width="28" customWidth="1"/>
    <col min="4" max="4" width="27" customWidth="1"/>
    <col min="5" max="5" width="41.6640625" customWidth="1"/>
  </cols>
  <sheetData>
    <row r="1" spans="1:5" ht="23.4" x14ac:dyDescent="0.45">
      <c r="A1" s="147" t="s">
        <v>7560</v>
      </c>
    </row>
    <row r="4" spans="1:5" s="38" customFormat="1" x14ac:dyDescent="0.3">
      <c r="A4" s="221" t="s">
        <v>7561</v>
      </c>
      <c r="B4" s="221" t="s">
        <v>7562</v>
      </c>
      <c r="C4" s="221" t="s">
        <v>7563</v>
      </c>
      <c r="D4" s="221" t="s">
        <v>7564</v>
      </c>
      <c r="E4" s="221" t="s">
        <v>7565</v>
      </c>
    </row>
    <row r="5" spans="1:5" x14ac:dyDescent="0.3">
      <c r="A5" s="1" t="s">
        <v>120</v>
      </c>
      <c r="B5" s="1" t="s">
        <v>121</v>
      </c>
      <c r="C5" s="38" t="s">
        <v>121</v>
      </c>
      <c r="D5" s="1" t="s">
        <v>7566</v>
      </c>
      <c r="E5" s="1" t="s">
        <v>7567</v>
      </c>
    </row>
    <row r="6" spans="1:5" x14ac:dyDescent="0.3">
      <c r="A6" s="1" t="s">
        <v>123</v>
      </c>
      <c r="B6" s="1" t="s">
        <v>124</v>
      </c>
      <c r="C6" t="s">
        <v>124</v>
      </c>
      <c r="D6" s="38" t="s">
        <v>7568</v>
      </c>
      <c r="E6" s="38" t="s">
        <v>7569</v>
      </c>
    </row>
    <row r="7" spans="1:5" x14ac:dyDescent="0.3">
      <c r="A7" s="1" t="s">
        <v>126</v>
      </c>
      <c r="B7" s="1" t="s">
        <v>127</v>
      </c>
      <c r="C7" s="1" t="s">
        <v>127</v>
      </c>
      <c r="D7" t="s">
        <v>7570</v>
      </c>
      <c r="E7" s="38" t="s">
        <v>7571</v>
      </c>
    </row>
    <row r="8" spans="1:5" x14ac:dyDescent="0.3">
      <c r="A8" s="1" t="s">
        <v>126</v>
      </c>
      <c r="B8" s="1" t="s">
        <v>127</v>
      </c>
      <c r="C8" s="1" t="s">
        <v>127</v>
      </c>
      <c r="D8" t="s">
        <v>7572</v>
      </c>
      <c r="E8" s="38" t="s">
        <v>7573</v>
      </c>
    </row>
    <row r="9" spans="1:5" x14ac:dyDescent="0.3">
      <c r="A9" s="1" t="s">
        <v>126</v>
      </c>
      <c r="B9" s="1" t="s">
        <v>127</v>
      </c>
      <c r="C9" s="1" t="s">
        <v>127</v>
      </c>
      <c r="D9" t="s">
        <v>7574</v>
      </c>
      <c r="E9" s="38" t="s">
        <v>7575</v>
      </c>
    </row>
    <row r="10" spans="1:5" x14ac:dyDescent="0.3">
      <c r="A10" s="1" t="s">
        <v>126</v>
      </c>
      <c r="B10" s="1" t="s">
        <v>127</v>
      </c>
      <c r="C10" s="1" t="s">
        <v>127</v>
      </c>
      <c r="D10" t="s">
        <v>7576</v>
      </c>
      <c r="E10" s="38" t="s">
        <v>7577</v>
      </c>
    </row>
    <row r="11" spans="1:5" x14ac:dyDescent="0.3">
      <c r="A11" s="1" t="s">
        <v>129</v>
      </c>
      <c r="B11" s="1" t="s">
        <v>130</v>
      </c>
      <c r="C11" s="1" t="s">
        <v>130</v>
      </c>
      <c r="D11" t="s">
        <v>7578</v>
      </c>
      <c r="E11" s="38" t="s">
        <v>7579</v>
      </c>
    </row>
    <row r="12" spans="1:5" x14ac:dyDescent="0.3">
      <c r="A12" s="1" t="s">
        <v>129</v>
      </c>
      <c r="B12" s="1" t="s">
        <v>130</v>
      </c>
      <c r="C12" s="1" t="s">
        <v>130</v>
      </c>
      <c r="D12" t="s">
        <v>7580</v>
      </c>
      <c r="E12" s="38" t="s">
        <v>7581</v>
      </c>
    </row>
    <row r="13" spans="1:5" x14ac:dyDescent="0.3">
      <c r="A13" s="1" t="s">
        <v>129</v>
      </c>
      <c r="B13" s="1" t="s">
        <v>130</v>
      </c>
      <c r="C13" s="1" t="s">
        <v>130</v>
      </c>
      <c r="D13" t="s">
        <v>7582</v>
      </c>
      <c r="E13" s="38" t="s">
        <v>7583</v>
      </c>
    </row>
    <row r="14" spans="1:5" x14ac:dyDescent="0.3">
      <c r="A14" s="1" t="s">
        <v>129</v>
      </c>
      <c r="B14" s="1" t="s">
        <v>130</v>
      </c>
      <c r="C14" s="1" t="s">
        <v>130</v>
      </c>
      <c r="D14" t="s">
        <v>7584</v>
      </c>
      <c r="E14" s="38" t="s">
        <v>7585</v>
      </c>
    </row>
    <row r="15" spans="1:5" x14ac:dyDescent="0.3">
      <c r="A15" s="1" t="s">
        <v>132</v>
      </c>
      <c r="B15" s="1" t="s">
        <v>133</v>
      </c>
      <c r="C15" s="1" t="s">
        <v>134</v>
      </c>
      <c r="D15" t="s">
        <v>7586</v>
      </c>
      <c r="E15" s="38" t="s">
        <v>7587</v>
      </c>
    </row>
    <row r="16" spans="1:5" x14ac:dyDescent="0.3">
      <c r="A16" s="1" t="s">
        <v>132</v>
      </c>
      <c r="B16" s="1" t="s">
        <v>133</v>
      </c>
      <c r="C16" s="1" t="s">
        <v>134</v>
      </c>
      <c r="D16" t="s">
        <v>7588</v>
      </c>
      <c r="E16" s="38" t="s">
        <v>7589</v>
      </c>
    </row>
    <row r="17" spans="1:5" x14ac:dyDescent="0.3">
      <c r="A17" s="1" t="s">
        <v>136</v>
      </c>
      <c r="B17" s="1" t="s">
        <v>137</v>
      </c>
      <c r="C17" s="1" t="s">
        <v>137</v>
      </c>
      <c r="D17" t="s">
        <v>7590</v>
      </c>
      <c r="E17" s="38" t="s">
        <v>7591</v>
      </c>
    </row>
    <row r="18" spans="1:5" x14ac:dyDescent="0.3">
      <c r="A18" s="1" t="s">
        <v>136</v>
      </c>
      <c r="B18" s="1" t="s">
        <v>137</v>
      </c>
      <c r="C18" s="1" t="s">
        <v>137</v>
      </c>
      <c r="D18" t="s">
        <v>7592</v>
      </c>
      <c r="E18" s="38" t="s">
        <v>7593</v>
      </c>
    </row>
    <row r="19" spans="1:5" x14ac:dyDescent="0.3">
      <c r="A19" s="1" t="s">
        <v>136</v>
      </c>
      <c r="B19" s="1" t="s">
        <v>137</v>
      </c>
      <c r="C19" s="1" t="s">
        <v>137</v>
      </c>
      <c r="D19" t="s">
        <v>7594</v>
      </c>
      <c r="E19" s="38" t="s">
        <v>7595</v>
      </c>
    </row>
    <row r="20" spans="1:5" x14ac:dyDescent="0.3">
      <c r="A20" s="1" t="s">
        <v>136</v>
      </c>
      <c r="B20" s="1" t="s">
        <v>137</v>
      </c>
      <c r="C20" s="1" t="s">
        <v>137</v>
      </c>
      <c r="D20" t="s">
        <v>7596</v>
      </c>
      <c r="E20" s="38" t="s">
        <v>7597</v>
      </c>
    </row>
    <row r="21" spans="1:5" x14ac:dyDescent="0.3">
      <c r="A21" s="1" t="s">
        <v>139</v>
      </c>
      <c r="B21" s="1" t="s">
        <v>140</v>
      </c>
      <c r="C21" s="1" t="s">
        <v>140</v>
      </c>
      <c r="D21" t="s">
        <v>7598</v>
      </c>
      <c r="E21" s="38" t="s">
        <v>7599</v>
      </c>
    </row>
    <row r="22" spans="1:5" x14ac:dyDescent="0.3">
      <c r="A22" s="1" t="s">
        <v>139</v>
      </c>
      <c r="B22" s="1" t="s">
        <v>140</v>
      </c>
      <c r="C22" s="1" t="s">
        <v>140</v>
      </c>
      <c r="D22" t="s">
        <v>7600</v>
      </c>
      <c r="E22" s="38" t="s">
        <v>7601</v>
      </c>
    </row>
    <row r="23" spans="1:5" x14ac:dyDescent="0.3">
      <c r="A23" s="1" t="s">
        <v>142</v>
      </c>
      <c r="B23" s="1" t="s">
        <v>143</v>
      </c>
      <c r="C23" s="1" t="s">
        <v>143</v>
      </c>
      <c r="D23" t="s">
        <v>7602</v>
      </c>
      <c r="E23" s="38" t="s">
        <v>7603</v>
      </c>
    </row>
    <row r="24" spans="1:5" x14ac:dyDescent="0.3">
      <c r="A24" s="1" t="s">
        <v>142</v>
      </c>
      <c r="B24" s="1" t="s">
        <v>143</v>
      </c>
      <c r="C24" s="1" t="s">
        <v>143</v>
      </c>
      <c r="D24" t="s">
        <v>7604</v>
      </c>
      <c r="E24" s="38" t="s">
        <v>7605</v>
      </c>
    </row>
    <row r="25" spans="1:5" x14ac:dyDescent="0.3">
      <c r="A25" s="1" t="s">
        <v>142</v>
      </c>
      <c r="B25" s="1" t="s">
        <v>143</v>
      </c>
      <c r="C25" s="1" t="s">
        <v>143</v>
      </c>
      <c r="D25" t="s">
        <v>7606</v>
      </c>
      <c r="E25" s="38" t="s">
        <v>7607</v>
      </c>
    </row>
    <row r="26" spans="1:5" x14ac:dyDescent="0.3">
      <c r="A26" s="1" t="s">
        <v>159</v>
      </c>
      <c r="B26" s="1" t="s">
        <v>160</v>
      </c>
      <c r="C26" s="1" t="s">
        <v>161</v>
      </c>
      <c r="D26" s="1" t="s">
        <v>7608</v>
      </c>
      <c r="E26" t="s">
        <v>7609</v>
      </c>
    </row>
    <row r="27" spans="1:5" x14ac:dyDescent="0.3">
      <c r="A27" s="1" t="s">
        <v>164</v>
      </c>
      <c r="B27" s="1" t="s">
        <v>165</v>
      </c>
      <c r="C27" s="1" t="s">
        <v>165</v>
      </c>
      <c r="D27" t="s">
        <v>7610</v>
      </c>
      <c r="E27" t="s">
        <v>7611</v>
      </c>
    </row>
    <row r="28" spans="1:5" x14ac:dyDescent="0.3">
      <c r="A28" s="1" t="s">
        <v>167</v>
      </c>
      <c r="B28" s="1" t="s">
        <v>168</v>
      </c>
      <c r="C28" s="1" t="s">
        <v>169</v>
      </c>
      <c r="D28" s="1" t="s">
        <v>7612</v>
      </c>
      <c r="E28" s="38" t="s">
        <v>7613</v>
      </c>
    </row>
    <row r="29" spans="1:5" x14ac:dyDescent="0.3">
      <c r="A29" s="1" t="s">
        <v>171</v>
      </c>
      <c r="B29" s="1" t="s">
        <v>172</v>
      </c>
      <c r="C29" s="1" t="s">
        <v>173</v>
      </c>
      <c r="D29" s="38" t="s">
        <v>7614</v>
      </c>
      <c r="E29" s="38" t="s">
        <v>7615</v>
      </c>
    </row>
    <row r="30" spans="1:5" x14ac:dyDescent="0.3">
      <c r="A30" s="1" t="s">
        <v>175</v>
      </c>
      <c r="B30" s="1" t="s">
        <v>176</v>
      </c>
      <c r="C30" s="1" t="s">
        <v>176</v>
      </c>
      <c r="D30" s="38" t="s">
        <v>7616</v>
      </c>
      <c r="E30" s="38" t="s">
        <v>7617</v>
      </c>
    </row>
    <row r="31" spans="1:5" x14ac:dyDescent="0.3">
      <c r="A31" s="1" t="s">
        <v>175</v>
      </c>
      <c r="B31" s="1" t="s">
        <v>176</v>
      </c>
      <c r="C31" s="1" t="s">
        <v>176</v>
      </c>
      <c r="D31" s="38" t="s">
        <v>7618</v>
      </c>
      <c r="E31" s="38" t="s">
        <v>7619</v>
      </c>
    </row>
    <row r="32" spans="1:5" x14ac:dyDescent="0.3">
      <c r="A32" s="1" t="s">
        <v>175</v>
      </c>
      <c r="B32" s="1" t="s">
        <v>176</v>
      </c>
      <c r="C32" s="1" t="s">
        <v>176</v>
      </c>
      <c r="D32" t="s">
        <v>7620</v>
      </c>
      <c r="E32" t="s">
        <v>7621</v>
      </c>
    </row>
    <row r="33" spans="1:5" x14ac:dyDescent="0.3">
      <c r="A33" s="1" t="s">
        <v>178</v>
      </c>
      <c r="B33" s="1" t="s">
        <v>179</v>
      </c>
      <c r="C33" s="1" t="s">
        <v>179</v>
      </c>
      <c r="D33" s="38" t="s">
        <v>7622</v>
      </c>
      <c r="E33" s="38" t="s">
        <v>7623</v>
      </c>
    </row>
    <row r="34" spans="1:5" x14ac:dyDescent="0.3">
      <c r="A34" t="s">
        <v>181</v>
      </c>
      <c r="B34" t="s">
        <v>182</v>
      </c>
      <c r="C34" t="s">
        <v>182</v>
      </c>
      <c r="D34" t="s">
        <v>7624</v>
      </c>
      <c r="E34" t="s">
        <v>7625</v>
      </c>
    </row>
    <row r="35" spans="1:5" x14ac:dyDescent="0.3">
      <c r="A35" s="1" t="s">
        <v>184</v>
      </c>
      <c r="B35" s="1" t="s">
        <v>185</v>
      </c>
      <c r="C35" s="1" t="s">
        <v>186</v>
      </c>
      <c r="D35" s="38" t="s">
        <v>7626</v>
      </c>
      <c r="E35" s="38" t="s">
        <v>7627</v>
      </c>
    </row>
    <row r="36" spans="1:5" x14ac:dyDescent="0.3">
      <c r="A36" s="1" t="s">
        <v>184</v>
      </c>
      <c r="B36" s="1" t="s">
        <v>185</v>
      </c>
      <c r="C36" s="1" t="s">
        <v>186</v>
      </c>
      <c r="D36" s="38" t="s">
        <v>7628</v>
      </c>
      <c r="E36" s="38" t="s">
        <v>7629</v>
      </c>
    </row>
    <row r="37" spans="1:5" x14ac:dyDescent="0.3">
      <c r="A37" s="1" t="s">
        <v>1284</v>
      </c>
      <c r="B37" t="s">
        <v>1285</v>
      </c>
      <c r="C37" t="s">
        <v>1286</v>
      </c>
      <c r="D37" s="38" t="s">
        <v>7630</v>
      </c>
      <c r="E37" s="38" t="s">
        <v>7631</v>
      </c>
    </row>
    <row r="38" spans="1:5" x14ac:dyDescent="0.3">
      <c r="A38" s="1" t="s">
        <v>1287</v>
      </c>
      <c r="B38" t="s">
        <v>1288</v>
      </c>
      <c r="C38" t="s">
        <v>1289</v>
      </c>
      <c r="D38" s="38" t="s">
        <v>7632</v>
      </c>
      <c r="E38" s="38" t="s">
        <v>7633</v>
      </c>
    </row>
    <row r="39" spans="1:5" x14ac:dyDescent="0.3">
      <c r="A39" s="1" t="s">
        <v>1290</v>
      </c>
      <c r="B39" t="s">
        <v>1291</v>
      </c>
      <c r="C39" t="s">
        <v>1292</v>
      </c>
      <c r="D39" s="38" t="s">
        <v>7634</v>
      </c>
      <c r="E39" s="38" t="s">
        <v>7635</v>
      </c>
    </row>
    <row r="40" spans="1:5" x14ac:dyDescent="0.3">
      <c r="A40" s="1" t="s">
        <v>1296</v>
      </c>
      <c r="B40" t="s">
        <v>1297</v>
      </c>
      <c r="C40" t="s">
        <v>1298</v>
      </c>
      <c r="D40" s="38" t="s">
        <v>7636</v>
      </c>
      <c r="E40" s="38" t="s">
        <v>7637</v>
      </c>
    </row>
    <row r="41" spans="1:5" x14ac:dyDescent="0.3">
      <c r="A41" s="1" t="s">
        <v>1301</v>
      </c>
      <c r="B41" t="s">
        <v>1302</v>
      </c>
      <c r="C41" t="s">
        <v>1303</v>
      </c>
      <c r="D41" s="38" t="s">
        <v>7638</v>
      </c>
      <c r="E41" s="38" t="s">
        <v>7639</v>
      </c>
    </row>
    <row r="42" spans="1:5" x14ac:dyDescent="0.3">
      <c r="A42" s="1" t="s">
        <v>1304</v>
      </c>
      <c r="B42" t="s">
        <v>1305</v>
      </c>
      <c r="C42" t="s">
        <v>1306</v>
      </c>
      <c r="D42" s="38" t="s">
        <v>7640</v>
      </c>
      <c r="E42" s="38" t="s">
        <v>7641</v>
      </c>
    </row>
    <row r="43" spans="1:5" x14ac:dyDescent="0.3">
      <c r="A43" s="1" t="s">
        <v>1309</v>
      </c>
      <c r="B43" t="s">
        <v>1310</v>
      </c>
      <c r="C43" t="s">
        <v>1311</v>
      </c>
      <c r="D43" s="38" t="s">
        <v>7642</v>
      </c>
      <c r="E43" s="38" t="s">
        <v>7643</v>
      </c>
    </row>
    <row r="44" spans="1:5" x14ac:dyDescent="0.3">
      <c r="A44" s="1" t="s">
        <v>1314</v>
      </c>
      <c r="B44" t="s">
        <v>1315</v>
      </c>
      <c r="C44" t="s">
        <v>1316</v>
      </c>
      <c r="D44" s="38" t="s">
        <v>7644</v>
      </c>
      <c r="E44" s="38" t="s">
        <v>7645</v>
      </c>
    </row>
    <row r="45" spans="1:5" x14ac:dyDescent="0.3">
      <c r="A45" s="1" t="s">
        <v>188</v>
      </c>
      <c r="B45" s="1" t="s">
        <v>189</v>
      </c>
      <c r="C45" s="1" t="s">
        <v>190</v>
      </c>
      <c r="D45" s="1" t="s">
        <v>7646</v>
      </c>
      <c r="E45" t="s">
        <v>7647</v>
      </c>
    </row>
    <row r="46" spans="1:5" x14ac:dyDescent="0.3">
      <c r="A46" s="1" t="s">
        <v>188</v>
      </c>
      <c r="B46" s="1" t="s">
        <v>189</v>
      </c>
      <c r="C46" s="1" t="s">
        <v>190</v>
      </c>
      <c r="D46" s="1" t="s">
        <v>7648</v>
      </c>
      <c r="E46" s="38" t="s">
        <v>7649</v>
      </c>
    </row>
    <row r="47" spans="1:5" x14ac:dyDescent="0.3">
      <c r="A47" s="1" t="s">
        <v>200</v>
      </c>
      <c r="B47" s="1" t="s">
        <v>201</v>
      </c>
      <c r="C47" s="1" t="s">
        <v>201</v>
      </c>
      <c r="D47" t="s">
        <v>7650</v>
      </c>
      <c r="E47" t="s">
        <v>7651</v>
      </c>
    </row>
    <row r="48" spans="1:5" x14ac:dyDescent="0.3">
      <c r="A48" s="1" t="s">
        <v>203</v>
      </c>
      <c r="B48" s="1" t="s">
        <v>204</v>
      </c>
      <c r="C48" s="1" t="s">
        <v>204</v>
      </c>
      <c r="D48" t="s">
        <v>7650</v>
      </c>
      <c r="E48" t="s">
        <v>7651</v>
      </c>
    </row>
    <row r="49" spans="1:5" x14ac:dyDescent="0.3">
      <c r="A49" s="1" t="s">
        <v>206</v>
      </c>
      <c r="B49" s="1" t="s">
        <v>207</v>
      </c>
      <c r="C49" s="1" t="s">
        <v>208</v>
      </c>
      <c r="D49" t="s">
        <v>7650</v>
      </c>
      <c r="E49" t="s">
        <v>7651</v>
      </c>
    </row>
    <row r="50" spans="1:5" x14ac:dyDescent="0.3">
      <c r="A50" s="1" t="s">
        <v>213</v>
      </c>
      <c r="B50" s="1" t="s">
        <v>214</v>
      </c>
      <c r="C50" s="1" t="s">
        <v>214</v>
      </c>
      <c r="D50" t="s">
        <v>7610</v>
      </c>
      <c r="E50" t="s">
        <v>7611</v>
      </c>
    </row>
    <row r="51" spans="1:5" x14ac:dyDescent="0.3">
      <c r="A51" s="1" t="s">
        <v>216</v>
      </c>
      <c r="B51" s="1" t="s">
        <v>217</v>
      </c>
      <c r="C51" s="1" t="s">
        <v>217</v>
      </c>
      <c r="D51" t="s">
        <v>7610</v>
      </c>
      <c r="E51" t="s">
        <v>7611</v>
      </c>
    </row>
    <row r="52" spans="1:5" x14ac:dyDescent="0.3">
      <c r="A52" s="1" t="s">
        <v>219</v>
      </c>
      <c r="B52" s="1" t="s">
        <v>220</v>
      </c>
      <c r="C52" s="1" t="s">
        <v>221</v>
      </c>
      <c r="D52" t="s">
        <v>7610</v>
      </c>
      <c r="E52" t="s">
        <v>7611</v>
      </c>
    </row>
    <row r="53" spans="1:5" x14ac:dyDescent="0.3">
      <c r="A53" s="1" t="s">
        <v>223</v>
      </c>
      <c r="B53" s="1" t="s">
        <v>224</v>
      </c>
      <c r="C53" s="1" t="s">
        <v>224</v>
      </c>
      <c r="D53" t="s">
        <v>7610</v>
      </c>
      <c r="E53" t="s">
        <v>7611</v>
      </c>
    </row>
    <row r="54" spans="1:5" x14ac:dyDescent="0.3">
      <c r="A54" s="1" t="s">
        <v>226</v>
      </c>
      <c r="B54" s="1" t="s">
        <v>227</v>
      </c>
      <c r="C54" s="1" t="s">
        <v>228</v>
      </c>
      <c r="D54" t="s">
        <v>7652</v>
      </c>
      <c r="E54" t="s">
        <v>7653</v>
      </c>
    </row>
    <row r="55" spans="1:5" x14ac:dyDescent="0.3">
      <c r="A55" s="1" t="s">
        <v>230</v>
      </c>
      <c r="B55" s="1" t="s">
        <v>231</v>
      </c>
      <c r="C55" s="1" t="s">
        <v>232</v>
      </c>
      <c r="D55" t="s">
        <v>7652</v>
      </c>
      <c r="E55" t="s">
        <v>7653</v>
      </c>
    </row>
    <row r="56" spans="1:5" x14ac:dyDescent="0.3">
      <c r="A56" s="1" t="s">
        <v>235</v>
      </c>
      <c r="B56" s="1" t="s">
        <v>236</v>
      </c>
      <c r="C56" s="1" t="s">
        <v>236</v>
      </c>
      <c r="D56" t="s">
        <v>7654</v>
      </c>
      <c r="E56" t="s">
        <v>7655</v>
      </c>
    </row>
    <row r="57" spans="1:5" x14ac:dyDescent="0.3">
      <c r="A57" s="1" t="s">
        <v>238</v>
      </c>
      <c r="B57" s="1" t="s">
        <v>239</v>
      </c>
      <c r="C57" s="1" t="s">
        <v>239</v>
      </c>
      <c r="D57" t="s">
        <v>7656</v>
      </c>
      <c r="E57" t="s">
        <v>239</v>
      </c>
    </row>
    <row r="58" spans="1:5" x14ac:dyDescent="0.3">
      <c r="A58" s="1" t="s">
        <v>241</v>
      </c>
      <c r="B58" s="1" t="s">
        <v>242</v>
      </c>
      <c r="C58" s="1" t="s">
        <v>242</v>
      </c>
      <c r="D58" t="s">
        <v>7657</v>
      </c>
      <c r="E58" t="s">
        <v>242</v>
      </c>
    </row>
    <row r="59" spans="1:5" x14ac:dyDescent="0.3">
      <c r="A59" s="1" t="s">
        <v>244</v>
      </c>
      <c r="B59" s="1" t="s">
        <v>245</v>
      </c>
      <c r="C59" s="1" t="s">
        <v>245</v>
      </c>
      <c r="D59" t="s">
        <v>7658</v>
      </c>
      <c r="E59" t="s">
        <v>245</v>
      </c>
    </row>
    <row r="60" spans="1:5" x14ac:dyDescent="0.3">
      <c r="A60" s="1" t="s">
        <v>247</v>
      </c>
      <c r="B60" s="1" t="s">
        <v>248</v>
      </c>
      <c r="C60" s="1" t="s">
        <v>249</v>
      </c>
      <c r="D60" t="s">
        <v>7659</v>
      </c>
      <c r="E60" t="s">
        <v>7660</v>
      </c>
    </row>
    <row r="61" spans="1:5" x14ac:dyDescent="0.3">
      <c r="A61" s="1" t="s">
        <v>254</v>
      </c>
      <c r="B61" s="1" t="s">
        <v>255</v>
      </c>
      <c r="C61" s="1" t="s">
        <v>255</v>
      </c>
      <c r="D61" t="s">
        <v>7661</v>
      </c>
      <c r="E61" t="s">
        <v>7662</v>
      </c>
    </row>
    <row r="62" spans="1:5" x14ac:dyDescent="0.3">
      <c r="A62" s="1" t="s">
        <v>257</v>
      </c>
      <c r="B62" s="1" t="s">
        <v>258</v>
      </c>
      <c r="C62" s="1" t="s">
        <v>259</v>
      </c>
      <c r="D62" t="s">
        <v>7663</v>
      </c>
      <c r="E62" t="s">
        <v>7664</v>
      </c>
    </row>
    <row r="63" spans="1:5" x14ac:dyDescent="0.3">
      <c r="A63" s="1" t="s">
        <v>276</v>
      </c>
      <c r="B63" s="1" t="s">
        <v>277</v>
      </c>
      <c r="C63" s="1" t="s">
        <v>277</v>
      </c>
      <c r="D63" t="s">
        <v>7665</v>
      </c>
      <c r="E63" t="s">
        <v>7666</v>
      </c>
    </row>
    <row r="64" spans="1:5" x14ac:dyDescent="0.3">
      <c r="A64" s="1" t="s">
        <v>279</v>
      </c>
      <c r="B64" s="1" t="s">
        <v>280</v>
      </c>
      <c r="C64" s="1" t="s">
        <v>281</v>
      </c>
      <c r="D64" t="s">
        <v>7610</v>
      </c>
      <c r="E64" t="s">
        <v>7611</v>
      </c>
    </row>
    <row r="65" spans="1:5" x14ac:dyDescent="0.3">
      <c r="A65" s="1" t="s">
        <v>286</v>
      </c>
      <c r="B65" s="1" t="s">
        <v>287</v>
      </c>
      <c r="C65" s="1" t="s">
        <v>287</v>
      </c>
      <c r="D65" s="38" t="s">
        <v>7667</v>
      </c>
      <c r="E65" s="38" t="s">
        <v>7668</v>
      </c>
    </row>
    <row r="66" spans="1:5" x14ac:dyDescent="0.3">
      <c r="A66" s="1" t="s">
        <v>289</v>
      </c>
      <c r="B66" s="1" t="s">
        <v>290</v>
      </c>
      <c r="C66" s="1" t="s">
        <v>290</v>
      </c>
      <c r="D66" s="38" t="s">
        <v>7669</v>
      </c>
      <c r="E66" t="s">
        <v>7670</v>
      </c>
    </row>
    <row r="67" spans="1:5" x14ac:dyDescent="0.3">
      <c r="A67" s="1" t="s">
        <v>292</v>
      </c>
      <c r="B67" s="1" t="s">
        <v>293</v>
      </c>
      <c r="C67" s="1" t="s">
        <v>293</v>
      </c>
      <c r="D67" s="38" t="s">
        <v>7671</v>
      </c>
      <c r="E67" t="s">
        <v>7672</v>
      </c>
    </row>
    <row r="68" spans="1:5" x14ac:dyDescent="0.3">
      <c r="A68" s="1" t="s">
        <v>1444</v>
      </c>
      <c r="B68" t="s">
        <v>1445</v>
      </c>
      <c r="C68" t="s">
        <v>1446</v>
      </c>
      <c r="D68" t="s">
        <v>7610</v>
      </c>
      <c r="E68" t="s">
        <v>7611</v>
      </c>
    </row>
    <row r="69" spans="1:5" x14ac:dyDescent="0.3">
      <c r="A69" s="1" t="s">
        <v>1451</v>
      </c>
      <c r="B69" t="s">
        <v>1452</v>
      </c>
      <c r="C69" t="s">
        <v>1453</v>
      </c>
      <c r="D69" s="38" t="s">
        <v>7673</v>
      </c>
      <c r="E69" t="s">
        <v>7674</v>
      </c>
    </row>
    <row r="70" spans="1:5" x14ac:dyDescent="0.3">
      <c r="A70" s="1" t="s">
        <v>1456</v>
      </c>
      <c r="B70" t="s">
        <v>1457</v>
      </c>
      <c r="C70" t="s">
        <v>1458</v>
      </c>
      <c r="D70" t="s">
        <v>7673</v>
      </c>
      <c r="E70" t="s">
        <v>7675</v>
      </c>
    </row>
    <row r="71" spans="1:5" x14ac:dyDescent="0.3">
      <c r="A71" s="1" t="s">
        <v>1461</v>
      </c>
      <c r="B71" t="s">
        <v>1462</v>
      </c>
      <c r="C71" t="s">
        <v>1463</v>
      </c>
      <c r="D71" t="s">
        <v>7673</v>
      </c>
      <c r="E71" t="s">
        <v>7675</v>
      </c>
    </row>
    <row r="72" spans="1:5" x14ac:dyDescent="0.3">
      <c r="A72" s="1" t="s">
        <v>1466</v>
      </c>
      <c r="B72" t="s">
        <v>1467</v>
      </c>
      <c r="C72" t="s">
        <v>1468</v>
      </c>
      <c r="D72" t="s">
        <v>7673</v>
      </c>
      <c r="E72" t="s">
        <v>7675</v>
      </c>
    </row>
    <row r="73" spans="1:5" x14ac:dyDescent="0.3">
      <c r="A73" s="1" t="s">
        <v>299</v>
      </c>
      <c r="B73" s="1" t="s">
        <v>300</v>
      </c>
      <c r="C73" s="1" t="s">
        <v>300</v>
      </c>
      <c r="D73" s="38" t="s">
        <v>7676</v>
      </c>
      <c r="E73" t="s">
        <v>7677</v>
      </c>
    </row>
    <row r="74" spans="1:5" x14ac:dyDescent="0.3">
      <c r="A74" s="1" t="s">
        <v>302</v>
      </c>
      <c r="B74" t="s">
        <v>303</v>
      </c>
      <c r="C74" t="s">
        <v>304</v>
      </c>
      <c r="D74" s="38" t="s">
        <v>7678</v>
      </c>
      <c r="E74" t="s">
        <v>7679</v>
      </c>
    </row>
    <row r="75" spans="1:5" x14ac:dyDescent="0.3">
      <c r="A75" s="1" t="s">
        <v>302</v>
      </c>
      <c r="B75" t="s">
        <v>303</v>
      </c>
      <c r="C75" t="s">
        <v>304</v>
      </c>
      <c r="D75" s="38" t="s">
        <v>7680</v>
      </c>
      <c r="E75" t="s">
        <v>7681</v>
      </c>
    </row>
    <row r="76" spans="1:5" x14ac:dyDescent="0.3">
      <c r="A76" s="1" t="s">
        <v>302</v>
      </c>
      <c r="B76" t="s">
        <v>303</v>
      </c>
      <c r="C76" t="s">
        <v>304</v>
      </c>
      <c r="D76" s="38" t="s">
        <v>7682</v>
      </c>
      <c r="E76" t="s">
        <v>7683</v>
      </c>
    </row>
    <row r="77" spans="1:5" x14ac:dyDescent="0.3">
      <c r="A77" s="1" t="s">
        <v>1472</v>
      </c>
      <c r="B77" t="s">
        <v>1473</v>
      </c>
      <c r="C77" t="s">
        <v>1474</v>
      </c>
      <c r="D77" t="s">
        <v>7684</v>
      </c>
      <c r="E77" t="s">
        <v>7685</v>
      </c>
    </row>
    <row r="78" spans="1:5" x14ac:dyDescent="0.3">
      <c r="A78" s="1" t="s">
        <v>7686</v>
      </c>
      <c r="B78" s="168" t="s">
        <v>7687</v>
      </c>
      <c r="C78" s="1" t="s">
        <v>7688</v>
      </c>
      <c r="D78" t="s">
        <v>7610</v>
      </c>
      <c r="E78" t="s">
        <v>7611</v>
      </c>
    </row>
    <row r="79" spans="1:5" x14ac:dyDescent="0.3">
      <c r="A79" s="1" t="s">
        <v>1477</v>
      </c>
      <c r="B79" t="s">
        <v>1202</v>
      </c>
      <c r="C79" t="s">
        <v>1478</v>
      </c>
      <c r="D79" t="s">
        <v>7689</v>
      </c>
      <c r="E79" t="s">
        <v>7690</v>
      </c>
    </row>
    <row r="80" spans="1:5" x14ac:dyDescent="0.3">
      <c r="A80" s="1" t="s">
        <v>367</v>
      </c>
      <c r="B80" s="1" t="s">
        <v>368</v>
      </c>
      <c r="C80" s="1" t="s">
        <v>368</v>
      </c>
      <c r="D80" t="s">
        <v>7610</v>
      </c>
      <c r="E80" t="s">
        <v>7611</v>
      </c>
    </row>
    <row r="81" spans="1:5" x14ac:dyDescent="0.3">
      <c r="A81" s="1" t="s">
        <v>466</v>
      </c>
      <c r="B81" s="1" t="s">
        <v>467</v>
      </c>
      <c r="C81" s="1" t="s">
        <v>467</v>
      </c>
      <c r="D81" t="s">
        <v>7610</v>
      </c>
      <c r="E81" t="s">
        <v>7611</v>
      </c>
    </row>
    <row r="82" spans="1:5" x14ac:dyDescent="0.3">
      <c r="A82" s="1" t="s">
        <v>595</v>
      </c>
      <c r="B82" s="1" t="s">
        <v>596</v>
      </c>
      <c r="C82" s="1" t="s">
        <v>597</v>
      </c>
      <c r="D82" t="s">
        <v>7691</v>
      </c>
      <c r="E82" t="s">
        <v>7611</v>
      </c>
    </row>
    <row r="83" spans="1:5" x14ac:dyDescent="0.3">
      <c r="A83" s="1" t="s">
        <v>801</v>
      </c>
      <c r="B83" s="1" t="s">
        <v>802</v>
      </c>
      <c r="C83" s="1" t="s">
        <v>803</v>
      </c>
      <c r="D83" t="s">
        <v>7692</v>
      </c>
      <c r="E83" t="s">
        <v>7693</v>
      </c>
    </row>
    <row r="84" spans="1:5" x14ac:dyDescent="0.3">
      <c r="A84" s="1" t="s">
        <v>844</v>
      </c>
      <c r="B84" s="1" t="s">
        <v>845</v>
      </c>
      <c r="C84" s="1" t="s">
        <v>846</v>
      </c>
      <c r="D84" s="38" t="s">
        <v>7694</v>
      </c>
      <c r="E84" t="s">
        <v>7695</v>
      </c>
    </row>
    <row r="85" spans="1:5" x14ac:dyDescent="0.3">
      <c r="A85" s="1" t="s">
        <v>848</v>
      </c>
      <c r="B85" s="1" t="s">
        <v>849</v>
      </c>
      <c r="C85" s="1" t="s">
        <v>850</v>
      </c>
      <c r="D85" s="38" t="s">
        <v>7696</v>
      </c>
      <c r="E85" t="s">
        <v>7697</v>
      </c>
    </row>
    <row r="86" spans="1:5" x14ac:dyDescent="0.3">
      <c r="A86" s="67" t="s">
        <v>852</v>
      </c>
      <c r="B86" s="67" t="s">
        <v>853</v>
      </c>
      <c r="C86" s="67" t="s">
        <v>854</v>
      </c>
      <c r="D86" s="67" t="s">
        <v>7698</v>
      </c>
      <c r="E86" s="69" t="s">
        <v>7699</v>
      </c>
    </row>
    <row r="88" spans="1:5" x14ac:dyDescent="0.3">
      <c r="A88" s="18" t="s">
        <v>7700</v>
      </c>
    </row>
    <row r="89" spans="1:5" x14ac:dyDescent="0.3">
      <c r="A89" s="18" t="s">
        <v>7701</v>
      </c>
    </row>
  </sheetData>
  <autoFilter ref="A4:E8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98"/>
  <sheetViews>
    <sheetView workbookViewId="0"/>
  </sheetViews>
  <sheetFormatPr defaultRowHeight="14.4" x14ac:dyDescent="0.3"/>
  <cols>
    <col min="1" max="1" width="10.44140625" customWidth="1"/>
    <col min="2" max="2" width="62.44140625" customWidth="1"/>
    <col min="3" max="3" width="12.33203125" customWidth="1"/>
    <col min="4" max="4" width="41.6640625" customWidth="1"/>
    <col min="5" max="5" width="15.44140625" customWidth="1"/>
  </cols>
  <sheetData>
    <row r="1" spans="1:5" ht="23.4" x14ac:dyDescent="0.45">
      <c r="A1" s="147" t="s">
        <v>7702</v>
      </c>
    </row>
    <row r="4" spans="1:5" s="38" customFormat="1" x14ac:dyDescent="0.3">
      <c r="A4" s="187" t="s">
        <v>7561</v>
      </c>
      <c r="B4" s="184" t="s">
        <v>7562</v>
      </c>
      <c r="C4" s="184" t="s">
        <v>7703</v>
      </c>
      <c r="D4" s="184" t="s">
        <v>7704</v>
      </c>
      <c r="E4" s="222" t="s">
        <v>7705</v>
      </c>
    </row>
    <row r="5" spans="1:5" x14ac:dyDescent="0.3">
      <c r="A5" s="1" t="s">
        <v>120</v>
      </c>
      <c r="B5" t="s">
        <v>121</v>
      </c>
      <c r="C5">
        <v>116</v>
      </c>
      <c r="D5" t="s">
        <v>7706</v>
      </c>
    </row>
    <row r="6" spans="1:5" x14ac:dyDescent="0.3">
      <c r="A6" s="1" t="s">
        <v>123</v>
      </c>
      <c r="B6" t="s">
        <v>124</v>
      </c>
      <c r="C6">
        <v>388</v>
      </c>
      <c r="D6" t="s">
        <v>7569</v>
      </c>
    </row>
    <row r="7" spans="1:5" x14ac:dyDescent="0.3">
      <c r="A7" s="1" t="s">
        <v>126</v>
      </c>
      <c r="B7" t="s">
        <v>127</v>
      </c>
      <c r="C7">
        <v>402</v>
      </c>
      <c r="D7" t="s">
        <v>7707</v>
      </c>
    </row>
    <row r="8" spans="1:5" x14ac:dyDescent="0.3">
      <c r="A8" s="1" t="s">
        <v>126</v>
      </c>
      <c r="B8" t="s">
        <v>127</v>
      </c>
      <c r="C8">
        <v>406</v>
      </c>
      <c r="D8" t="s">
        <v>7708</v>
      </c>
    </row>
    <row r="9" spans="1:5" x14ac:dyDescent="0.3">
      <c r="A9" s="1" t="s">
        <v>126</v>
      </c>
      <c r="B9" t="s">
        <v>127</v>
      </c>
      <c r="C9">
        <v>407</v>
      </c>
      <c r="D9" t="s">
        <v>7709</v>
      </c>
    </row>
    <row r="10" spans="1:5" x14ac:dyDescent="0.3">
      <c r="A10" s="1" t="s">
        <v>129</v>
      </c>
      <c r="B10" t="s">
        <v>130</v>
      </c>
      <c r="C10">
        <v>358</v>
      </c>
      <c r="D10" t="s">
        <v>7583</v>
      </c>
    </row>
    <row r="11" spans="1:5" x14ac:dyDescent="0.3">
      <c r="A11" s="1" t="s">
        <v>129</v>
      </c>
      <c r="B11" t="s">
        <v>130</v>
      </c>
      <c r="C11">
        <v>393</v>
      </c>
      <c r="D11" t="s">
        <v>7710</v>
      </c>
    </row>
    <row r="12" spans="1:5" x14ac:dyDescent="0.3">
      <c r="A12" s="1" t="s">
        <v>132</v>
      </c>
      <c r="B12" t="s">
        <v>133</v>
      </c>
      <c r="C12">
        <v>372</v>
      </c>
      <c r="D12" t="s">
        <v>7711</v>
      </c>
    </row>
    <row r="13" spans="1:5" x14ac:dyDescent="0.3">
      <c r="A13" s="1" t="s">
        <v>136</v>
      </c>
      <c r="B13" t="s">
        <v>137</v>
      </c>
      <c r="C13">
        <v>426</v>
      </c>
      <c r="D13" t="s">
        <v>7712</v>
      </c>
    </row>
    <row r="14" spans="1:5" x14ac:dyDescent="0.3">
      <c r="A14" s="1" t="s">
        <v>139</v>
      </c>
      <c r="B14" t="s">
        <v>140</v>
      </c>
      <c r="C14">
        <v>397</v>
      </c>
      <c r="D14" t="s">
        <v>7713</v>
      </c>
    </row>
    <row r="15" spans="1:5" x14ac:dyDescent="0.3">
      <c r="A15" s="1" t="s">
        <v>142</v>
      </c>
      <c r="B15" t="s">
        <v>143</v>
      </c>
      <c r="C15">
        <v>414</v>
      </c>
      <c r="D15" t="s">
        <v>7714</v>
      </c>
    </row>
    <row r="16" spans="1:5" x14ac:dyDescent="0.3">
      <c r="A16" s="1" t="s">
        <v>142</v>
      </c>
      <c r="B16" t="s">
        <v>143</v>
      </c>
      <c r="C16">
        <v>417</v>
      </c>
      <c r="D16" t="s">
        <v>7715</v>
      </c>
    </row>
    <row r="17" spans="1:4" x14ac:dyDescent="0.3">
      <c r="A17" s="1" t="s">
        <v>142</v>
      </c>
      <c r="B17" t="s">
        <v>143</v>
      </c>
      <c r="C17">
        <v>420</v>
      </c>
      <c r="D17" t="s">
        <v>7716</v>
      </c>
    </row>
    <row r="18" spans="1:4" x14ac:dyDescent="0.3">
      <c r="A18" s="1" t="s">
        <v>142</v>
      </c>
      <c r="B18" t="s">
        <v>143</v>
      </c>
      <c r="C18">
        <v>423</v>
      </c>
      <c r="D18" t="s">
        <v>7717</v>
      </c>
    </row>
    <row r="19" spans="1:4" x14ac:dyDescent="0.3">
      <c r="A19" s="1" t="s">
        <v>159</v>
      </c>
      <c r="B19" t="s">
        <v>160</v>
      </c>
      <c r="C19">
        <v>122</v>
      </c>
      <c r="D19" t="s">
        <v>7718</v>
      </c>
    </row>
    <row r="20" spans="1:4" x14ac:dyDescent="0.3">
      <c r="A20" s="1" t="s">
        <v>159</v>
      </c>
      <c r="B20" t="s">
        <v>160</v>
      </c>
      <c r="C20">
        <v>125</v>
      </c>
      <c r="D20" t="s">
        <v>7719</v>
      </c>
    </row>
    <row r="21" spans="1:4" x14ac:dyDescent="0.3">
      <c r="A21" s="1" t="s">
        <v>159</v>
      </c>
      <c r="B21" t="s">
        <v>160</v>
      </c>
      <c r="C21">
        <v>135</v>
      </c>
      <c r="D21" t="s">
        <v>7720</v>
      </c>
    </row>
    <row r="22" spans="1:4" x14ac:dyDescent="0.3">
      <c r="A22" s="1" t="s">
        <v>159</v>
      </c>
      <c r="B22" t="s">
        <v>160</v>
      </c>
      <c r="C22">
        <v>136</v>
      </c>
      <c r="D22" t="s">
        <v>7721</v>
      </c>
    </row>
    <row r="23" spans="1:4" x14ac:dyDescent="0.3">
      <c r="A23" s="1" t="s">
        <v>159</v>
      </c>
      <c r="B23" t="s">
        <v>160</v>
      </c>
      <c r="C23">
        <v>137</v>
      </c>
      <c r="D23" t="s">
        <v>7722</v>
      </c>
    </row>
    <row r="24" spans="1:4" x14ac:dyDescent="0.3">
      <c r="A24" s="1" t="s">
        <v>159</v>
      </c>
      <c r="B24" t="s">
        <v>160</v>
      </c>
      <c r="C24">
        <v>149</v>
      </c>
      <c r="D24" t="s">
        <v>7723</v>
      </c>
    </row>
    <row r="25" spans="1:4" x14ac:dyDescent="0.3">
      <c r="A25" s="1" t="s">
        <v>164</v>
      </c>
      <c r="B25" t="s">
        <v>165</v>
      </c>
      <c r="C25">
        <v>216</v>
      </c>
      <c r="D25" t="s">
        <v>7724</v>
      </c>
    </row>
    <row r="26" spans="1:4" x14ac:dyDescent="0.3">
      <c r="A26" s="1" t="s">
        <v>164</v>
      </c>
      <c r="B26" t="s">
        <v>165</v>
      </c>
      <c r="C26">
        <v>217</v>
      </c>
      <c r="D26" t="s">
        <v>7725</v>
      </c>
    </row>
    <row r="27" spans="1:4" x14ac:dyDescent="0.3">
      <c r="A27" s="1" t="s">
        <v>164</v>
      </c>
      <c r="B27" t="s">
        <v>165</v>
      </c>
      <c r="C27">
        <v>249</v>
      </c>
      <c r="D27" t="s">
        <v>7726</v>
      </c>
    </row>
    <row r="28" spans="1:4" x14ac:dyDescent="0.3">
      <c r="A28" s="1" t="s">
        <v>171</v>
      </c>
      <c r="B28" t="s">
        <v>172</v>
      </c>
      <c r="C28">
        <v>486</v>
      </c>
      <c r="D28" t="s">
        <v>7615</v>
      </c>
    </row>
    <row r="29" spans="1:4" x14ac:dyDescent="0.3">
      <c r="A29" s="1" t="s">
        <v>171</v>
      </c>
      <c r="B29" t="s">
        <v>172</v>
      </c>
      <c r="C29">
        <v>489</v>
      </c>
      <c r="D29" t="s">
        <v>7727</v>
      </c>
    </row>
    <row r="30" spans="1:4" x14ac:dyDescent="0.3">
      <c r="A30" s="1" t="s">
        <v>175</v>
      </c>
      <c r="B30" t="s">
        <v>176</v>
      </c>
      <c r="C30">
        <v>569</v>
      </c>
      <c r="D30" t="s">
        <v>7617</v>
      </c>
    </row>
    <row r="31" spans="1:4" x14ac:dyDescent="0.3">
      <c r="A31" s="1" t="s">
        <v>175</v>
      </c>
      <c r="B31" t="s">
        <v>176</v>
      </c>
      <c r="C31">
        <v>571</v>
      </c>
      <c r="D31" t="s">
        <v>7728</v>
      </c>
    </row>
    <row r="32" spans="1:4" x14ac:dyDescent="0.3">
      <c r="A32" s="1" t="s">
        <v>175</v>
      </c>
      <c r="B32" t="s">
        <v>176</v>
      </c>
      <c r="C32">
        <v>572</v>
      </c>
      <c r="D32" t="s">
        <v>7619</v>
      </c>
    </row>
    <row r="33" spans="1:4" x14ac:dyDescent="0.3">
      <c r="A33" s="1" t="s">
        <v>175</v>
      </c>
      <c r="B33" t="s">
        <v>176</v>
      </c>
      <c r="C33">
        <v>574</v>
      </c>
      <c r="D33" t="s">
        <v>7729</v>
      </c>
    </row>
    <row r="34" spans="1:4" x14ac:dyDescent="0.3">
      <c r="A34" s="1" t="s">
        <v>175</v>
      </c>
      <c r="B34" t="s">
        <v>176</v>
      </c>
      <c r="C34">
        <v>577</v>
      </c>
      <c r="D34" t="s">
        <v>7730</v>
      </c>
    </row>
    <row r="35" spans="1:4" x14ac:dyDescent="0.3">
      <c r="A35" s="1" t="s">
        <v>178</v>
      </c>
      <c r="B35" t="s">
        <v>179</v>
      </c>
      <c r="C35">
        <v>490</v>
      </c>
      <c r="D35" t="s">
        <v>7731</v>
      </c>
    </row>
    <row r="36" spans="1:4" x14ac:dyDescent="0.3">
      <c r="A36" s="1" t="s">
        <v>178</v>
      </c>
      <c r="B36" t="s">
        <v>179</v>
      </c>
      <c r="C36">
        <v>495</v>
      </c>
      <c r="D36" t="s">
        <v>7732</v>
      </c>
    </row>
    <row r="37" spans="1:4" x14ac:dyDescent="0.3">
      <c r="A37" s="1" t="s">
        <v>178</v>
      </c>
      <c r="B37" t="s">
        <v>179</v>
      </c>
      <c r="C37">
        <v>497</v>
      </c>
      <c r="D37" t="s">
        <v>7733</v>
      </c>
    </row>
    <row r="38" spans="1:4" x14ac:dyDescent="0.3">
      <c r="A38" s="1" t="s">
        <v>178</v>
      </c>
      <c r="B38" t="s">
        <v>179</v>
      </c>
      <c r="C38">
        <v>507</v>
      </c>
      <c r="D38" t="s">
        <v>7734</v>
      </c>
    </row>
    <row r="39" spans="1:4" x14ac:dyDescent="0.3">
      <c r="A39" s="1" t="s">
        <v>178</v>
      </c>
      <c r="B39" t="s">
        <v>179</v>
      </c>
      <c r="C39">
        <v>512</v>
      </c>
      <c r="D39" t="s">
        <v>7735</v>
      </c>
    </row>
    <row r="40" spans="1:4" x14ac:dyDescent="0.3">
      <c r="A40" s="1" t="s">
        <v>181</v>
      </c>
      <c r="B40" t="s">
        <v>182</v>
      </c>
      <c r="C40">
        <v>560</v>
      </c>
      <c r="D40" t="s">
        <v>7625</v>
      </c>
    </row>
    <row r="41" spans="1:4" x14ac:dyDescent="0.3">
      <c r="A41" s="1" t="s">
        <v>184</v>
      </c>
      <c r="B41" t="s">
        <v>185</v>
      </c>
      <c r="C41">
        <v>567</v>
      </c>
      <c r="D41" t="s">
        <v>7629</v>
      </c>
    </row>
    <row r="42" spans="1:4" x14ac:dyDescent="0.3">
      <c r="A42" s="1" t="s">
        <v>184</v>
      </c>
      <c r="B42" t="s">
        <v>185</v>
      </c>
      <c r="C42">
        <v>568</v>
      </c>
      <c r="D42" t="s">
        <v>7736</v>
      </c>
    </row>
    <row r="43" spans="1:4" x14ac:dyDescent="0.3">
      <c r="A43" s="1" t="s">
        <v>184</v>
      </c>
      <c r="B43" t="s">
        <v>185</v>
      </c>
      <c r="C43">
        <v>600</v>
      </c>
      <c r="D43" t="s">
        <v>7737</v>
      </c>
    </row>
    <row r="44" spans="1:4" x14ac:dyDescent="0.3">
      <c r="A44" s="1" t="s">
        <v>1284</v>
      </c>
      <c r="B44" t="s">
        <v>1285</v>
      </c>
      <c r="C44">
        <v>515</v>
      </c>
      <c r="D44" t="s">
        <v>7631</v>
      </c>
    </row>
    <row r="45" spans="1:4" x14ac:dyDescent="0.3">
      <c r="A45" s="1" t="s">
        <v>1287</v>
      </c>
      <c r="B45" t="s">
        <v>1288</v>
      </c>
      <c r="C45">
        <v>521</v>
      </c>
      <c r="D45" t="s">
        <v>7633</v>
      </c>
    </row>
    <row r="46" spans="1:4" x14ac:dyDescent="0.3">
      <c r="A46" s="1" t="s">
        <v>1290</v>
      </c>
      <c r="B46" t="s">
        <v>1291</v>
      </c>
      <c r="C46">
        <v>523</v>
      </c>
      <c r="D46" t="s">
        <v>7738</v>
      </c>
    </row>
    <row r="47" spans="1:4" x14ac:dyDescent="0.3">
      <c r="A47" s="1" t="s">
        <v>1296</v>
      </c>
      <c r="B47" t="s">
        <v>1297</v>
      </c>
      <c r="C47">
        <v>526</v>
      </c>
      <c r="D47" t="s">
        <v>7637</v>
      </c>
    </row>
    <row r="48" spans="1:4" x14ac:dyDescent="0.3">
      <c r="A48" s="1" t="s">
        <v>1301</v>
      </c>
      <c r="B48" t="s">
        <v>1302</v>
      </c>
      <c r="C48">
        <v>530</v>
      </c>
      <c r="D48" t="s">
        <v>7639</v>
      </c>
    </row>
    <row r="49" spans="1:4" x14ac:dyDescent="0.3">
      <c r="A49" s="1" t="s">
        <v>1304</v>
      </c>
      <c r="B49" t="s">
        <v>1305</v>
      </c>
      <c r="C49">
        <v>531</v>
      </c>
      <c r="D49" t="s">
        <v>7739</v>
      </c>
    </row>
    <row r="50" spans="1:4" x14ac:dyDescent="0.3">
      <c r="A50" s="1" t="s">
        <v>1309</v>
      </c>
      <c r="B50" t="s">
        <v>1310</v>
      </c>
      <c r="C50">
        <v>534</v>
      </c>
      <c r="D50" t="s">
        <v>7643</v>
      </c>
    </row>
    <row r="51" spans="1:4" x14ac:dyDescent="0.3">
      <c r="A51" s="1" t="s">
        <v>1314</v>
      </c>
      <c r="B51" t="s">
        <v>1315</v>
      </c>
      <c r="C51">
        <v>536</v>
      </c>
      <c r="D51" t="s">
        <v>7740</v>
      </c>
    </row>
    <row r="52" spans="1:4" x14ac:dyDescent="0.3">
      <c r="A52" s="1" t="s">
        <v>188</v>
      </c>
      <c r="B52" t="s">
        <v>189</v>
      </c>
      <c r="C52">
        <v>541</v>
      </c>
      <c r="D52" t="s">
        <v>7741</v>
      </c>
    </row>
    <row r="53" spans="1:4" x14ac:dyDescent="0.3">
      <c r="A53" s="1" t="s">
        <v>188</v>
      </c>
      <c r="B53" t="s">
        <v>189</v>
      </c>
      <c r="C53">
        <v>542</v>
      </c>
      <c r="D53" t="s">
        <v>7742</v>
      </c>
    </row>
    <row r="54" spans="1:4" x14ac:dyDescent="0.3">
      <c r="A54" s="1" t="s">
        <v>188</v>
      </c>
      <c r="B54" t="s">
        <v>189</v>
      </c>
      <c r="C54">
        <v>544</v>
      </c>
      <c r="D54" t="s">
        <v>7649</v>
      </c>
    </row>
    <row r="55" spans="1:4" x14ac:dyDescent="0.3">
      <c r="A55" s="1" t="s">
        <v>188</v>
      </c>
      <c r="B55" t="s">
        <v>189</v>
      </c>
      <c r="C55">
        <v>547</v>
      </c>
      <c r="D55" t="s">
        <v>7743</v>
      </c>
    </row>
    <row r="56" spans="1:4" x14ac:dyDescent="0.3">
      <c r="A56" s="1" t="s">
        <v>188</v>
      </c>
      <c r="B56" t="s">
        <v>189</v>
      </c>
      <c r="C56">
        <v>549</v>
      </c>
      <c r="D56" t="s">
        <v>7744</v>
      </c>
    </row>
    <row r="57" spans="1:4" x14ac:dyDescent="0.3">
      <c r="A57" s="1" t="s">
        <v>188</v>
      </c>
      <c r="B57" t="s">
        <v>189</v>
      </c>
      <c r="C57">
        <v>550</v>
      </c>
      <c r="D57" t="s">
        <v>7745</v>
      </c>
    </row>
    <row r="58" spans="1:4" x14ac:dyDescent="0.3">
      <c r="A58" s="1" t="s">
        <v>188</v>
      </c>
      <c r="B58" t="s">
        <v>189</v>
      </c>
      <c r="C58">
        <v>552</v>
      </c>
      <c r="D58" t="s">
        <v>7746</v>
      </c>
    </row>
    <row r="59" spans="1:4" x14ac:dyDescent="0.3">
      <c r="A59" s="1" t="s">
        <v>188</v>
      </c>
      <c r="B59" t="s">
        <v>189</v>
      </c>
      <c r="C59">
        <v>554</v>
      </c>
      <c r="D59" t="s">
        <v>7747</v>
      </c>
    </row>
    <row r="60" spans="1:4" x14ac:dyDescent="0.3">
      <c r="A60" s="1" t="s">
        <v>188</v>
      </c>
      <c r="B60" t="s">
        <v>189</v>
      </c>
      <c r="C60">
        <v>558</v>
      </c>
      <c r="D60" t="s">
        <v>7748</v>
      </c>
    </row>
    <row r="61" spans="1:4" x14ac:dyDescent="0.3">
      <c r="A61" s="1" t="s">
        <v>188</v>
      </c>
      <c r="B61" t="s">
        <v>189</v>
      </c>
      <c r="C61">
        <v>587</v>
      </c>
      <c r="D61" t="s">
        <v>7749</v>
      </c>
    </row>
    <row r="62" spans="1:4" x14ac:dyDescent="0.3">
      <c r="A62" s="1" t="s">
        <v>188</v>
      </c>
      <c r="B62" t="s">
        <v>189</v>
      </c>
      <c r="C62">
        <v>591</v>
      </c>
      <c r="D62" t="s">
        <v>7750</v>
      </c>
    </row>
    <row r="63" spans="1:4" x14ac:dyDescent="0.3">
      <c r="A63" s="1" t="s">
        <v>188</v>
      </c>
      <c r="B63" t="s">
        <v>189</v>
      </c>
      <c r="C63">
        <v>592</v>
      </c>
      <c r="D63" t="s">
        <v>7751</v>
      </c>
    </row>
    <row r="64" spans="1:4" x14ac:dyDescent="0.3">
      <c r="A64" s="1" t="s">
        <v>188</v>
      </c>
      <c r="B64" t="s">
        <v>189</v>
      </c>
      <c r="C64">
        <v>619</v>
      </c>
      <c r="D64" t="s">
        <v>7752</v>
      </c>
    </row>
    <row r="65" spans="1:4" x14ac:dyDescent="0.3">
      <c r="A65" s="1" t="s">
        <v>200</v>
      </c>
      <c r="B65" t="s">
        <v>201</v>
      </c>
      <c r="C65">
        <v>656</v>
      </c>
      <c r="D65" t="s">
        <v>7753</v>
      </c>
    </row>
    <row r="66" spans="1:4" x14ac:dyDescent="0.3">
      <c r="A66" s="1" t="s">
        <v>203</v>
      </c>
      <c r="B66" t="s">
        <v>204</v>
      </c>
      <c r="C66">
        <v>667</v>
      </c>
      <c r="D66" t="s">
        <v>7754</v>
      </c>
    </row>
    <row r="67" spans="1:4" x14ac:dyDescent="0.3">
      <c r="A67" s="1" t="s">
        <v>206</v>
      </c>
      <c r="B67" t="s">
        <v>207</v>
      </c>
      <c r="C67">
        <v>671</v>
      </c>
      <c r="D67" t="s">
        <v>7755</v>
      </c>
    </row>
    <row r="68" spans="1:4" x14ac:dyDescent="0.3">
      <c r="A68" s="1" t="s">
        <v>213</v>
      </c>
      <c r="B68" t="s">
        <v>214</v>
      </c>
      <c r="C68">
        <v>692</v>
      </c>
      <c r="D68" t="s">
        <v>7756</v>
      </c>
    </row>
    <row r="69" spans="1:4" x14ac:dyDescent="0.3">
      <c r="A69" s="1" t="s">
        <v>216</v>
      </c>
      <c r="B69" t="s">
        <v>217</v>
      </c>
      <c r="C69">
        <v>693</v>
      </c>
      <c r="D69" t="s">
        <v>7757</v>
      </c>
    </row>
    <row r="70" spans="1:4" x14ac:dyDescent="0.3">
      <c r="A70" s="1" t="s">
        <v>219</v>
      </c>
      <c r="B70" t="s">
        <v>220</v>
      </c>
      <c r="C70">
        <v>698</v>
      </c>
      <c r="D70" t="s">
        <v>7758</v>
      </c>
    </row>
    <row r="71" spans="1:4" x14ac:dyDescent="0.3">
      <c r="A71" s="1" t="s">
        <v>223</v>
      </c>
      <c r="B71" t="s">
        <v>224</v>
      </c>
      <c r="C71">
        <v>702</v>
      </c>
      <c r="D71" t="s">
        <v>7759</v>
      </c>
    </row>
    <row r="72" spans="1:4" x14ac:dyDescent="0.3">
      <c r="A72" s="1" t="s">
        <v>226</v>
      </c>
      <c r="B72" t="s">
        <v>227</v>
      </c>
      <c r="C72">
        <v>711</v>
      </c>
      <c r="D72" t="s">
        <v>7760</v>
      </c>
    </row>
    <row r="73" spans="1:4" x14ac:dyDescent="0.3">
      <c r="A73" s="1" t="s">
        <v>230</v>
      </c>
      <c r="B73" t="s">
        <v>231</v>
      </c>
      <c r="C73">
        <v>720</v>
      </c>
      <c r="D73" t="s">
        <v>7761</v>
      </c>
    </row>
    <row r="74" spans="1:4" x14ac:dyDescent="0.3">
      <c r="A74" s="1" t="s">
        <v>230</v>
      </c>
      <c r="B74" t="s">
        <v>231</v>
      </c>
      <c r="C74">
        <v>723</v>
      </c>
      <c r="D74" t="s">
        <v>7762</v>
      </c>
    </row>
    <row r="75" spans="1:4" x14ac:dyDescent="0.3">
      <c r="A75" s="1" t="s">
        <v>235</v>
      </c>
      <c r="B75" t="s">
        <v>236</v>
      </c>
      <c r="C75">
        <v>15</v>
      </c>
      <c r="D75" t="s">
        <v>7763</v>
      </c>
    </row>
    <row r="76" spans="1:4" x14ac:dyDescent="0.3">
      <c r="A76" s="1" t="s">
        <v>238</v>
      </c>
      <c r="B76" t="s">
        <v>239</v>
      </c>
      <c r="C76">
        <v>71</v>
      </c>
      <c r="D76" t="s">
        <v>239</v>
      </c>
    </row>
    <row r="77" spans="1:4" x14ac:dyDescent="0.3">
      <c r="A77" s="1" t="s">
        <v>241</v>
      </c>
      <c r="B77" t="s">
        <v>242</v>
      </c>
      <c r="C77">
        <v>44</v>
      </c>
      <c r="D77" t="s">
        <v>242</v>
      </c>
    </row>
    <row r="78" spans="1:4" x14ac:dyDescent="0.3">
      <c r="A78" s="1" t="s">
        <v>244</v>
      </c>
      <c r="B78" t="s">
        <v>245</v>
      </c>
      <c r="C78">
        <v>75</v>
      </c>
      <c r="D78" t="s">
        <v>245</v>
      </c>
    </row>
    <row r="79" spans="1:4" x14ac:dyDescent="0.3">
      <c r="A79" s="1" t="s">
        <v>247</v>
      </c>
      <c r="B79" t="s">
        <v>248</v>
      </c>
      <c r="C79">
        <v>56</v>
      </c>
      <c r="D79" t="s">
        <v>248</v>
      </c>
    </row>
    <row r="80" spans="1:4" x14ac:dyDescent="0.3">
      <c r="A80" s="1" t="s">
        <v>254</v>
      </c>
      <c r="B80" t="s">
        <v>255</v>
      </c>
      <c r="C80">
        <v>83</v>
      </c>
      <c r="D80" t="s">
        <v>7662</v>
      </c>
    </row>
    <row r="81" spans="1:4" x14ac:dyDescent="0.3">
      <c r="A81" s="1" t="s">
        <v>257</v>
      </c>
      <c r="B81" t="s">
        <v>258</v>
      </c>
      <c r="C81">
        <v>79</v>
      </c>
      <c r="D81" t="s">
        <v>7764</v>
      </c>
    </row>
    <row r="82" spans="1:4" x14ac:dyDescent="0.3">
      <c r="A82" s="1" t="s">
        <v>257</v>
      </c>
      <c r="B82" t="s">
        <v>258</v>
      </c>
      <c r="C82">
        <v>89</v>
      </c>
      <c r="D82" t="s">
        <v>7765</v>
      </c>
    </row>
    <row r="83" spans="1:4" x14ac:dyDescent="0.3">
      <c r="A83" s="1" t="s">
        <v>257</v>
      </c>
      <c r="B83" t="s">
        <v>258</v>
      </c>
      <c r="C83">
        <v>92</v>
      </c>
      <c r="D83" t="s">
        <v>7766</v>
      </c>
    </row>
    <row r="84" spans="1:4" x14ac:dyDescent="0.3">
      <c r="A84" s="1" t="s">
        <v>257</v>
      </c>
      <c r="B84" t="s">
        <v>258</v>
      </c>
      <c r="C84">
        <v>94</v>
      </c>
      <c r="D84" t="s">
        <v>7767</v>
      </c>
    </row>
    <row r="85" spans="1:4" x14ac:dyDescent="0.3">
      <c r="A85" s="1" t="s">
        <v>257</v>
      </c>
      <c r="B85" t="s">
        <v>258</v>
      </c>
      <c r="C85">
        <v>97</v>
      </c>
      <c r="D85" t="s">
        <v>7768</v>
      </c>
    </row>
    <row r="86" spans="1:4" x14ac:dyDescent="0.3">
      <c r="A86" s="1" t="s">
        <v>257</v>
      </c>
      <c r="B86" t="s">
        <v>258</v>
      </c>
      <c r="C86">
        <v>101</v>
      </c>
      <c r="D86" t="s">
        <v>7769</v>
      </c>
    </row>
    <row r="87" spans="1:4" x14ac:dyDescent="0.3">
      <c r="A87" s="1" t="s">
        <v>257</v>
      </c>
      <c r="B87" t="s">
        <v>258</v>
      </c>
      <c r="C87">
        <v>103</v>
      </c>
      <c r="D87" t="s">
        <v>7770</v>
      </c>
    </row>
    <row r="88" spans="1:4" x14ac:dyDescent="0.3">
      <c r="A88" s="1" t="s">
        <v>257</v>
      </c>
      <c r="B88" t="s">
        <v>258</v>
      </c>
      <c r="C88">
        <v>108</v>
      </c>
      <c r="D88" t="s">
        <v>7771</v>
      </c>
    </row>
    <row r="89" spans="1:4" x14ac:dyDescent="0.3">
      <c r="A89" s="1" t="s">
        <v>276</v>
      </c>
      <c r="B89" t="s">
        <v>277</v>
      </c>
      <c r="C89">
        <v>236</v>
      </c>
      <c r="D89" t="s">
        <v>7772</v>
      </c>
    </row>
    <row r="90" spans="1:4" x14ac:dyDescent="0.3">
      <c r="A90" s="1" t="s">
        <v>279</v>
      </c>
      <c r="B90" t="s">
        <v>280</v>
      </c>
      <c r="C90">
        <v>242</v>
      </c>
      <c r="D90" t="s">
        <v>7773</v>
      </c>
    </row>
    <row r="91" spans="1:4" x14ac:dyDescent="0.3">
      <c r="A91" s="1" t="s">
        <v>286</v>
      </c>
      <c r="B91" t="s">
        <v>287</v>
      </c>
      <c r="C91">
        <v>333</v>
      </c>
      <c r="D91" t="s">
        <v>7774</v>
      </c>
    </row>
    <row r="92" spans="1:4" x14ac:dyDescent="0.3">
      <c r="A92" s="1" t="s">
        <v>289</v>
      </c>
      <c r="B92" t="s">
        <v>290</v>
      </c>
      <c r="C92">
        <v>270</v>
      </c>
      <c r="D92" t="s">
        <v>7775</v>
      </c>
    </row>
    <row r="93" spans="1:4" x14ac:dyDescent="0.3">
      <c r="A93" s="1" t="s">
        <v>292</v>
      </c>
      <c r="B93" t="s">
        <v>293</v>
      </c>
      <c r="C93">
        <v>267</v>
      </c>
      <c r="D93" t="s">
        <v>7672</v>
      </c>
    </row>
    <row r="94" spans="1:4" x14ac:dyDescent="0.3">
      <c r="A94" s="1" t="s">
        <v>1451</v>
      </c>
      <c r="B94" t="s">
        <v>1452</v>
      </c>
      <c r="C94">
        <v>265</v>
      </c>
      <c r="D94" t="s">
        <v>7776</v>
      </c>
    </row>
    <row r="95" spans="1:4" x14ac:dyDescent="0.3">
      <c r="A95" s="1" t="s">
        <v>1456</v>
      </c>
      <c r="B95" t="s">
        <v>1457</v>
      </c>
      <c r="C95">
        <v>289</v>
      </c>
      <c r="D95" t="s">
        <v>7777</v>
      </c>
    </row>
    <row r="96" spans="1:4" x14ac:dyDescent="0.3">
      <c r="A96" s="1" t="s">
        <v>1461</v>
      </c>
      <c r="B96" t="s">
        <v>1462</v>
      </c>
      <c r="C96">
        <v>292</v>
      </c>
      <c r="D96" t="s">
        <v>7778</v>
      </c>
    </row>
    <row r="97" spans="1:4" x14ac:dyDescent="0.3">
      <c r="A97" s="1" t="s">
        <v>1466</v>
      </c>
      <c r="B97" t="s">
        <v>1467</v>
      </c>
      <c r="C97">
        <v>280</v>
      </c>
      <c r="D97" t="s">
        <v>7779</v>
      </c>
    </row>
    <row r="98" spans="1:4" x14ac:dyDescent="0.3">
      <c r="A98" s="1" t="s">
        <v>299</v>
      </c>
      <c r="B98" t="s">
        <v>300</v>
      </c>
      <c r="C98">
        <v>677</v>
      </c>
      <c r="D98" t="s">
        <v>7780</v>
      </c>
    </row>
    <row r="99" spans="1:4" x14ac:dyDescent="0.3">
      <c r="A99" s="1" t="s">
        <v>1472</v>
      </c>
      <c r="B99" t="s">
        <v>1473</v>
      </c>
      <c r="C99">
        <v>157</v>
      </c>
      <c r="D99" t="s">
        <v>7781</v>
      </c>
    </row>
    <row r="100" spans="1:4" x14ac:dyDescent="0.3">
      <c r="A100" s="1" t="s">
        <v>302</v>
      </c>
      <c r="B100" t="s">
        <v>303</v>
      </c>
      <c r="C100">
        <v>205</v>
      </c>
      <c r="D100" t="s">
        <v>7782</v>
      </c>
    </row>
    <row r="101" spans="1:4" x14ac:dyDescent="0.3">
      <c r="A101" s="1" t="s">
        <v>302</v>
      </c>
      <c r="B101" t="s">
        <v>303</v>
      </c>
      <c r="C101">
        <v>210</v>
      </c>
      <c r="D101" t="s">
        <v>7783</v>
      </c>
    </row>
    <row r="102" spans="1:4" x14ac:dyDescent="0.3">
      <c r="A102" s="1" t="s">
        <v>367</v>
      </c>
      <c r="B102" t="s">
        <v>368</v>
      </c>
      <c r="C102">
        <v>661</v>
      </c>
      <c r="D102" t="s">
        <v>7784</v>
      </c>
    </row>
    <row r="103" spans="1:4" x14ac:dyDescent="0.3">
      <c r="A103" s="1" t="s">
        <v>466</v>
      </c>
      <c r="B103" t="s">
        <v>467</v>
      </c>
      <c r="C103">
        <v>836</v>
      </c>
      <c r="D103" t="s">
        <v>7785</v>
      </c>
    </row>
    <row r="104" spans="1:4" x14ac:dyDescent="0.3">
      <c r="A104" s="1" t="s">
        <v>466</v>
      </c>
      <c r="B104" t="s">
        <v>467</v>
      </c>
      <c r="C104">
        <v>839</v>
      </c>
      <c r="D104" t="s">
        <v>7786</v>
      </c>
    </row>
    <row r="105" spans="1:4" x14ac:dyDescent="0.3">
      <c r="A105" s="1" t="s">
        <v>801</v>
      </c>
      <c r="B105" t="s">
        <v>802</v>
      </c>
      <c r="C105">
        <v>328</v>
      </c>
      <c r="D105" t="s">
        <v>7787</v>
      </c>
    </row>
    <row r="106" spans="1:4" x14ac:dyDescent="0.3">
      <c r="A106" t="s">
        <v>801</v>
      </c>
      <c r="B106" t="s">
        <v>802</v>
      </c>
      <c r="C106">
        <v>767</v>
      </c>
      <c r="D106" t="s">
        <v>7788</v>
      </c>
    </row>
    <row r="107" spans="1:4" x14ac:dyDescent="0.3">
      <c r="A107" s="1" t="s">
        <v>844</v>
      </c>
      <c r="B107" t="s">
        <v>845</v>
      </c>
      <c r="C107">
        <v>771</v>
      </c>
      <c r="D107" t="s">
        <v>7789</v>
      </c>
    </row>
    <row r="108" spans="1:4" x14ac:dyDescent="0.3">
      <c r="A108" s="1" t="s">
        <v>848</v>
      </c>
      <c r="B108" t="s">
        <v>849</v>
      </c>
      <c r="C108">
        <v>777</v>
      </c>
      <c r="D108" t="s">
        <v>7790</v>
      </c>
    </row>
    <row r="109" spans="1:4" x14ac:dyDescent="0.3">
      <c r="A109" s="1" t="s">
        <v>852</v>
      </c>
      <c r="B109" t="s">
        <v>853</v>
      </c>
      <c r="C109">
        <v>780</v>
      </c>
      <c r="D109" t="s">
        <v>7791</v>
      </c>
    </row>
    <row r="110" spans="1:4" x14ac:dyDescent="0.3">
      <c r="A110" s="1" t="s">
        <v>7686</v>
      </c>
      <c r="B110" t="s">
        <v>7687</v>
      </c>
      <c r="C110">
        <v>156</v>
      </c>
      <c r="D110" t="s">
        <v>7792</v>
      </c>
    </row>
    <row r="111" spans="1:4" x14ac:dyDescent="0.3">
      <c r="A111" s="1" t="s">
        <v>1444</v>
      </c>
      <c r="B111" t="s">
        <v>7793</v>
      </c>
      <c r="C111">
        <v>329</v>
      </c>
      <c r="D111" t="s">
        <v>7794</v>
      </c>
    </row>
    <row r="112" spans="1:4" x14ac:dyDescent="0.3">
      <c r="A112" s="1" t="s">
        <v>167</v>
      </c>
      <c r="B112" t="s">
        <v>168</v>
      </c>
      <c r="C112">
        <v>220</v>
      </c>
      <c r="D112" t="s">
        <v>7795</v>
      </c>
    </row>
    <row r="113" spans="1:4" x14ac:dyDescent="0.3">
      <c r="A113" s="1" t="s">
        <v>167</v>
      </c>
      <c r="B113" t="s">
        <v>168</v>
      </c>
      <c r="C113">
        <v>221</v>
      </c>
      <c r="D113" t="s">
        <v>7796</v>
      </c>
    </row>
    <row r="114" spans="1:4" x14ac:dyDescent="0.3">
      <c r="A114" s="1" t="s">
        <v>167</v>
      </c>
      <c r="B114" t="s">
        <v>168</v>
      </c>
      <c r="C114">
        <v>222</v>
      </c>
      <c r="D114" t="s">
        <v>7797</v>
      </c>
    </row>
    <row r="115" spans="1:4" x14ac:dyDescent="0.3">
      <c r="A115" s="1" t="s">
        <v>167</v>
      </c>
      <c r="B115" t="s">
        <v>168</v>
      </c>
      <c r="C115">
        <v>223</v>
      </c>
      <c r="D115" t="s">
        <v>7798</v>
      </c>
    </row>
    <row r="116" spans="1:4" x14ac:dyDescent="0.3">
      <c r="A116" s="1" t="s">
        <v>167</v>
      </c>
      <c r="B116" t="s">
        <v>168</v>
      </c>
      <c r="C116">
        <v>224</v>
      </c>
      <c r="D116" t="s">
        <v>7799</v>
      </c>
    </row>
    <row r="117" spans="1:4" x14ac:dyDescent="0.3">
      <c r="A117" s="1" t="s">
        <v>167</v>
      </c>
      <c r="B117" t="s">
        <v>168</v>
      </c>
      <c r="C117">
        <v>225</v>
      </c>
      <c r="D117" t="s">
        <v>7800</v>
      </c>
    </row>
    <row r="118" spans="1:4" x14ac:dyDescent="0.3">
      <c r="A118" s="1" t="s">
        <v>167</v>
      </c>
      <c r="B118" t="s">
        <v>168</v>
      </c>
      <c r="C118">
        <v>226</v>
      </c>
      <c r="D118" t="s">
        <v>7801</v>
      </c>
    </row>
    <row r="119" spans="1:4" x14ac:dyDescent="0.3">
      <c r="A119" s="1" t="s">
        <v>167</v>
      </c>
      <c r="B119" t="s">
        <v>168</v>
      </c>
      <c r="C119">
        <v>234</v>
      </c>
      <c r="D119" t="s">
        <v>7802</v>
      </c>
    </row>
    <row r="120" spans="1:4" x14ac:dyDescent="0.3">
      <c r="A120" s="1" t="s">
        <v>145</v>
      </c>
      <c r="B120" t="s">
        <v>147</v>
      </c>
      <c r="C120">
        <v>366</v>
      </c>
      <c r="D120" t="s">
        <v>7803</v>
      </c>
    </row>
    <row r="121" spans="1:4" x14ac:dyDescent="0.3">
      <c r="A121" s="1" t="s">
        <v>145</v>
      </c>
      <c r="B121" t="s">
        <v>147</v>
      </c>
      <c r="C121">
        <v>367</v>
      </c>
      <c r="D121" t="s">
        <v>7804</v>
      </c>
    </row>
    <row r="122" spans="1:4" x14ac:dyDescent="0.3">
      <c r="A122" s="1" t="s">
        <v>145</v>
      </c>
      <c r="B122" t="s">
        <v>147</v>
      </c>
      <c r="C122">
        <v>401</v>
      </c>
      <c r="D122" t="s">
        <v>7805</v>
      </c>
    </row>
    <row r="123" spans="1:4" x14ac:dyDescent="0.3">
      <c r="A123" s="1" t="s">
        <v>145</v>
      </c>
      <c r="B123" t="s">
        <v>147</v>
      </c>
      <c r="C123">
        <v>399</v>
      </c>
      <c r="D123" t="s">
        <v>7806</v>
      </c>
    </row>
    <row r="124" spans="1:4" x14ac:dyDescent="0.3">
      <c r="A124" s="1" t="s">
        <v>145</v>
      </c>
      <c r="B124" t="s">
        <v>147</v>
      </c>
      <c r="C124">
        <v>446</v>
      </c>
      <c r="D124" t="s">
        <v>7807</v>
      </c>
    </row>
    <row r="125" spans="1:4" x14ac:dyDescent="0.3">
      <c r="A125" s="1" t="s">
        <v>145</v>
      </c>
      <c r="B125" t="s">
        <v>147</v>
      </c>
      <c r="C125">
        <v>430</v>
      </c>
      <c r="D125" t="s">
        <v>7808</v>
      </c>
    </row>
    <row r="126" spans="1:4" x14ac:dyDescent="0.3">
      <c r="A126" s="1" t="s">
        <v>145</v>
      </c>
      <c r="B126" t="s">
        <v>147</v>
      </c>
      <c r="C126">
        <v>463</v>
      </c>
      <c r="D126" t="s">
        <v>7809</v>
      </c>
    </row>
    <row r="127" spans="1:4" x14ac:dyDescent="0.3">
      <c r="A127" s="1" t="s">
        <v>145</v>
      </c>
      <c r="B127" t="s">
        <v>147</v>
      </c>
      <c r="C127">
        <v>394</v>
      </c>
      <c r="D127" t="s">
        <v>7810</v>
      </c>
    </row>
    <row r="128" spans="1:4" x14ac:dyDescent="0.3">
      <c r="A128" s="1" t="s">
        <v>145</v>
      </c>
      <c r="B128" t="s">
        <v>147</v>
      </c>
      <c r="C128">
        <v>373</v>
      </c>
      <c r="D128" t="s">
        <v>7811</v>
      </c>
    </row>
    <row r="129" spans="1:5" x14ac:dyDescent="0.3">
      <c r="A129" s="1" t="s">
        <v>1447</v>
      </c>
      <c r="B129" t="s">
        <v>1448</v>
      </c>
      <c r="C129">
        <v>329</v>
      </c>
      <c r="D129" t="s">
        <v>7794</v>
      </c>
      <c r="E129" t="s">
        <v>7812</v>
      </c>
    </row>
    <row r="130" spans="1:5" x14ac:dyDescent="0.3">
      <c r="A130" s="1" t="s">
        <v>126</v>
      </c>
      <c r="B130" t="s">
        <v>127</v>
      </c>
      <c r="C130">
        <v>403</v>
      </c>
      <c r="D130" t="s">
        <v>7813</v>
      </c>
    </row>
    <row r="131" spans="1:5" x14ac:dyDescent="0.3">
      <c r="A131" s="1" t="s">
        <v>188</v>
      </c>
      <c r="B131" s="1" t="s">
        <v>189</v>
      </c>
      <c r="C131">
        <v>603</v>
      </c>
      <c r="D131" t="s">
        <v>7814</v>
      </c>
    </row>
    <row r="132" spans="1:5" x14ac:dyDescent="0.3">
      <c r="A132" t="s">
        <v>852</v>
      </c>
      <c r="B132" t="s">
        <v>853</v>
      </c>
      <c r="C132">
        <v>782</v>
      </c>
      <c r="D132" t="s">
        <v>7815</v>
      </c>
    </row>
    <row r="133" spans="1:5" x14ac:dyDescent="0.3">
      <c r="A133" t="s">
        <v>1477</v>
      </c>
      <c r="B133" t="s">
        <v>1202</v>
      </c>
      <c r="C133">
        <v>459</v>
      </c>
      <c r="D133" t="s">
        <v>7816</v>
      </c>
    </row>
    <row r="134" spans="1:5" x14ac:dyDescent="0.3">
      <c r="A134" t="s">
        <v>1477</v>
      </c>
      <c r="B134" t="s">
        <v>1202</v>
      </c>
      <c r="C134">
        <v>461</v>
      </c>
      <c r="D134" t="s">
        <v>7817</v>
      </c>
    </row>
    <row r="135" spans="1:5" x14ac:dyDescent="0.3">
      <c r="A135" t="s">
        <v>1477</v>
      </c>
      <c r="B135" t="s">
        <v>1202</v>
      </c>
      <c r="C135">
        <v>161</v>
      </c>
      <c r="D135" t="s">
        <v>7818</v>
      </c>
    </row>
    <row r="136" spans="1:5" x14ac:dyDescent="0.3">
      <c r="A136" s="69" t="s">
        <v>595</v>
      </c>
      <c r="B136" s="69" t="s">
        <v>596</v>
      </c>
      <c r="C136" s="69" t="s">
        <v>7611</v>
      </c>
      <c r="D136" s="69" t="s">
        <v>7611</v>
      </c>
      <c r="E136" s="69" t="s">
        <v>7819</v>
      </c>
    </row>
    <row r="139" spans="1:5" x14ac:dyDescent="0.3">
      <c r="A139" s="18" t="s">
        <v>7820</v>
      </c>
    </row>
    <row r="140" spans="1:5" x14ac:dyDescent="0.3">
      <c r="A140" s="18" t="s">
        <v>7701</v>
      </c>
    </row>
    <row r="143" spans="1:5" ht="23.4" x14ac:dyDescent="0.45">
      <c r="A143" s="147" t="s">
        <v>7821</v>
      </c>
    </row>
    <row r="145" spans="1:4" x14ac:dyDescent="0.3">
      <c r="A145" s="187" t="s">
        <v>7561</v>
      </c>
      <c r="B145" s="184" t="s">
        <v>7562</v>
      </c>
      <c r="C145" s="184" t="s">
        <v>7703</v>
      </c>
      <c r="D145" s="184" t="s">
        <v>7704</v>
      </c>
    </row>
    <row r="146" spans="1:4" x14ac:dyDescent="0.3">
      <c r="A146" s="1" t="s">
        <v>120</v>
      </c>
      <c r="B146" t="s">
        <v>121</v>
      </c>
      <c r="C146">
        <v>116</v>
      </c>
      <c r="D146" t="s">
        <v>7706</v>
      </c>
    </row>
    <row r="147" spans="1:4" x14ac:dyDescent="0.3">
      <c r="A147" s="1" t="s">
        <v>123</v>
      </c>
      <c r="B147" t="s">
        <v>124</v>
      </c>
      <c r="C147">
        <v>388</v>
      </c>
      <c r="D147" t="s">
        <v>7569</v>
      </c>
    </row>
    <row r="148" spans="1:4" x14ac:dyDescent="0.3">
      <c r="A148" s="1" t="s">
        <v>126</v>
      </c>
      <c r="B148" t="s">
        <v>127</v>
      </c>
      <c r="C148">
        <v>402</v>
      </c>
      <c r="D148" t="s">
        <v>7707</v>
      </c>
    </row>
    <row r="149" spans="1:4" x14ac:dyDescent="0.3">
      <c r="A149" s="1" t="s">
        <v>126</v>
      </c>
      <c r="B149" t="s">
        <v>127</v>
      </c>
      <c r="C149">
        <v>406</v>
      </c>
      <c r="D149" t="s">
        <v>7708</v>
      </c>
    </row>
    <row r="150" spans="1:4" x14ac:dyDescent="0.3">
      <c r="A150" s="1" t="s">
        <v>126</v>
      </c>
      <c r="B150" t="s">
        <v>127</v>
      </c>
      <c r="C150">
        <v>407</v>
      </c>
      <c r="D150" t="s">
        <v>7709</v>
      </c>
    </row>
    <row r="151" spans="1:4" x14ac:dyDescent="0.3">
      <c r="A151" s="1" t="s">
        <v>129</v>
      </c>
      <c r="B151" t="s">
        <v>130</v>
      </c>
      <c r="C151">
        <v>358</v>
      </c>
      <c r="D151" t="s">
        <v>7583</v>
      </c>
    </row>
    <row r="152" spans="1:4" x14ac:dyDescent="0.3">
      <c r="A152" s="1" t="s">
        <v>129</v>
      </c>
      <c r="B152" t="s">
        <v>130</v>
      </c>
      <c r="C152">
        <v>393</v>
      </c>
      <c r="D152" t="s">
        <v>7710</v>
      </c>
    </row>
    <row r="153" spans="1:4" x14ac:dyDescent="0.3">
      <c r="A153" s="1" t="s">
        <v>132</v>
      </c>
      <c r="B153" t="s">
        <v>133</v>
      </c>
      <c r="C153">
        <v>372</v>
      </c>
      <c r="D153" t="s">
        <v>7711</v>
      </c>
    </row>
    <row r="154" spans="1:4" x14ac:dyDescent="0.3">
      <c r="A154" s="1" t="s">
        <v>136</v>
      </c>
      <c r="B154" t="s">
        <v>137</v>
      </c>
      <c r="C154">
        <v>426</v>
      </c>
      <c r="D154" t="s">
        <v>7712</v>
      </c>
    </row>
    <row r="155" spans="1:4" x14ac:dyDescent="0.3">
      <c r="A155" s="1" t="s">
        <v>136</v>
      </c>
      <c r="B155" t="s">
        <v>137</v>
      </c>
      <c r="C155">
        <v>463</v>
      </c>
      <c r="D155" t="s">
        <v>7809</v>
      </c>
    </row>
    <row r="156" spans="1:4" x14ac:dyDescent="0.3">
      <c r="A156" s="1" t="s">
        <v>139</v>
      </c>
      <c r="B156" t="s">
        <v>140</v>
      </c>
      <c r="C156">
        <v>397</v>
      </c>
      <c r="D156" t="s">
        <v>7713</v>
      </c>
    </row>
    <row r="157" spans="1:4" x14ac:dyDescent="0.3">
      <c r="A157" s="1" t="s">
        <v>142</v>
      </c>
      <c r="B157" t="s">
        <v>143</v>
      </c>
      <c r="C157">
        <v>414</v>
      </c>
      <c r="D157" t="s">
        <v>7714</v>
      </c>
    </row>
    <row r="158" spans="1:4" x14ac:dyDescent="0.3">
      <c r="A158" s="1" t="s">
        <v>142</v>
      </c>
      <c r="B158" t="s">
        <v>143</v>
      </c>
      <c r="C158">
        <v>417</v>
      </c>
      <c r="D158" t="s">
        <v>7715</v>
      </c>
    </row>
    <row r="159" spans="1:4" x14ac:dyDescent="0.3">
      <c r="A159" s="1" t="s">
        <v>142</v>
      </c>
      <c r="B159" t="s">
        <v>143</v>
      </c>
      <c r="C159">
        <v>420</v>
      </c>
      <c r="D159" t="s">
        <v>7716</v>
      </c>
    </row>
    <row r="160" spans="1:4" x14ac:dyDescent="0.3">
      <c r="A160" s="1" t="s">
        <v>142</v>
      </c>
      <c r="B160" t="s">
        <v>143</v>
      </c>
      <c r="C160">
        <v>423</v>
      </c>
      <c r="D160" t="s">
        <v>7717</v>
      </c>
    </row>
    <row r="161" spans="1:4" x14ac:dyDescent="0.3">
      <c r="A161" s="1" t="s">
        <v>159</v>
      </c>
      <c r="B161" t="s">
        <v>160</v>
      </c>
      <c r="C161">
        <v>122</v>
      </c>
      <c r="D161" t="s">
        <v>7718</v>
      </c>
    </row>
    <row r="162" spans="1:4" x14ac:dyDescent="0.3">
      <c r="A162" s="1" t="s">
        <v>159</v>
      </c>
      <c r="B162" t="s">
        <v>160</v>
      </c>
      <c r="C162">
        <v>125</v>
      </c>
      <c r="D162" t="s">
        <v>7719</v>
      </c>
    </row>
    <row r="163" spans="1:4" x14ac:dyDescent="0.3">
      <c r="A163" s="1" t="s">
        <v>159</v>
      </c>
      <c r="B163" t="s">
        <v>160</v>
      </c>
      <c r="C163">
        <v>135</v>
      </c>
      <c r="D163" t="s">
        <v>7720</v>
      </c>
    </row>
    <row r="164" spans="1:4" x14ac:dyDescent="0.3">
      <c r="A164" s="1" t="s">
        <v>159</v>
      </c>
      <c r="B164" t="s">
        <v>160</v>
      </c>
      <c r="C164">
        <v>136</v>
      </c>
      <c r="D164" t="s">
        <v>7721</v>
      </c>
    </row>
    <row r="165" spans="1:4" x14ac:dyDescent="0.3">
      <c r="A165" s="1" t="s">
        <v>159</v>
      </c>
      <c r="B165" t="s">
        <v>160</v>
      </c>
      <c r="C165">
        <v>137</v>
      </c>
      <c r="D165" t="s">
        <v>7722</v>
      </c>
    </row>
    <row r="166" spans="1:4" x14ac:dyDescent="0.3">
      <c r="A166" s="1" t="s">
        <v>159</v>
      </c>
      <c r="B166" t="s">
        <v>160</v>
      </c>
      <c r="C166">
        <v>149</v>
      </c>
      <c r="D166" t="s">
        <v>7723</v>
      </c>
    </row>
    <row r="167" spans="1:4" x14ac:dyDescent="0.3">
      <c r="A167" s="1" t="s">
        <v>164</v>
      </c>
      <c r="B167" t="s">
        <v>165</v>
      </c>
      <c r="C167">
        <v>216</v>
      </c>
      <c r="D167" t="s">
        <v>7724</v>
      </c>
    </row>
    <row r="168" spans="1:4" x14ac:dyDescent="0.3">
      <c r="A168" s="1" t="s">
        <v>164</v>
      </c>
      <c r="B168" t="s">
        <v>165</v>
      </c>
      <c r="C168">
        <v>217</v>
      </c>
      <c r="D168" t="s">
        <v>7725</v>
      </c>
    </row>
    <row r="169" spans="1:4" x14ac:dyDescent="0.3">
      <c r="A169" s="1" t="s">
        <v>164</v>
      </c>
      <c r="B169" t="s">
        <v>165</v>
      </c>
      <c r="C169">
        <v>249</v>
      </c>
      <c r="D169" t="s">
        <v>7726</v>
      </c>
    </row>
    <row r="170" spans="1:4" x14ac:dyDescent="0.3">
      <c r="A170" s="1" t="s">
        <v>171</v>
      </c>
      <c r="B170" t="s">
        <v>172</v>
      </c>
      <c r="C170">
        <v>486</v>
      </c>
      <c r="D170" t="s">
        <v>7615</v>
      </c>
    </row>
    <row r="171" spans="1:4" x14ac:dyDescent="0.3">
      <c r="A171" s="1" t="s">
        <v>171</v>
      </c>
      <c r="B171" t="s">
        <v>172</v>
      </c>
      <c r="C171">
        <v>489</v>
      </c>
      <c r="D171" t="s">
        <v>7727</v>
      </c>
    </row>
    <row r="172" spans="1:4" x14ac:dyDescent="0.3">
      <c r="A172" s="1" t="s">
        <v>175</v>
      </c>
      <c r="B172" t="s">
        <v>176</v>
      </c>
      <c r="C172">
        <v>569</v>
      </c>
      <c r="D172" t="s">
        <v>7617</v>
      </c>
    </row>
    <row r="173" spans="1:4" x14ac:dyDescent="0.3">
      <c r="A173" s="1" t="s">
        <v>175</v>
      </c>
      <c r="B173" t="s">
        <v>176</v>
      </c>
      <c r="C173">
        <v>571</v>
      </c>
      <c r="D173" t="s">
        <v>7728</v>
      </c>
    </row>
    <row r="174" spans="1:4" x14ac:dyDescent="0.3">
      <c r="A174" s="1" t="s">
        <v>175</v>
      </c>
      <c r="B174" t="s">
        <v>176</v>
      </c>
      <c r="C174">
        <v>572</v>
      </c>
      <c r="D174" t="s">
        <v>7619</v>
      </c>
    </row>
    <row r="175" spans="1:4" x14ac:dyDescent="0.3">
      <c r="A175" s="1" t="s">
        <v>175</v>
      </c>
      <c r="B175" t="s">
        <v>176</v>
      </c>
      <c r="C175">
        <v>574</v>
      </c>
      <c r="D175" t="s">
        <v>7729</v>
      </c>
    </row>
    <row r="176" spans="1:4" x14ac:dyDescent="0.3">
      <c r="A176" s="1" t="s">
        <v>175</v>
      </c>
      <c r="B176" t="s">
        <v>176</v>
      </c>
      <c r="C176">
        <v>577</v>
      </c>
      <c r="D176" t="s">
        <v>7730</v>
      </c>
    </row>
    <row r="177" spans="1:4" x14ac:dyDescent="0.3">
      <c r="A177" s="1" t="s">
        <v>175</v>
      </c>
      <c r="B177" t="s">
        <v>176</v>
      </c>
      <c r="C177">
        <v>603</v>
      </c>
      <c r="D177" t="s">
        <v>7814</v>
      </c>
    </row>
    <row r="178" spans="1:4" x14ac:dyDescent="0.3">
      <c r="A178" s="1" t="s">
        <v>178</v>
      </c>
      <c r="B178" t="s">
        <v>179</v>
      </c>
      <c r="C178">
        <v>490</v>
      </c>
      <c r="D178" t="s">
        <v>7731</v>
      </c>
    </row>
    <row r="179" spans="1:4" x14ac:dyDescent="0.3">
      <c r="A179" s="1" t="s">
        <v>178</v>
      </c>
      <c r="B179" t="s">
        <v>179</v>
      </c>
      <c r="C179">
        <v>495</v>
      </c>
      <c r="D179" t="s">
        <v>7732</v>
      </c>
    </row>
    <row r="180" spans="1:4" x14ac:dyDescent="0.3">
      <c r="A180" s="1" t="s">
        <v>178</v>
      </c>
      <c r="B180" t="s">
        <v>179</v>
      </c>
      <c r="C180">
        <v>497</v>
      </c>
      <c r="D180" t="s">
        <v>7733</v>
      </c>
    </row>
    <row r="181" spans="1:4" x14ac:dyDescent="0.3">
      <c r="A181" s="1" t="s">
        <v>178</v>
      </c>
      <c r="B181" t="s">
        <v>179</v>
      </c>
      <c r="C181">
        <v>507</v>
      </c>
      <c r="D181" t="s">
        <v>7734</v>
      </c>
    </row>
    <row r="182" spans="1:4" x14ac:dyDescent="0.3">
      <c r="A182" s="1" t="s">
        <v>178</v>
      </c>
      <c r="B182" t="s">
        <v>179</v>
      </c>
      <c r="C182">
        <v>512</v>
      </c>
      <c r="D182" t="s">
        <v>7735</v>
      </c>
    </row>
    <row r="183" spans="1:4" x14ac:dyDescent="0.3">
      <c r="A183" s="1" t="s">
        <v>181</v>
      </c>
      <c r="B183" t="s">
        <v>182</v>
      </c>
      <c r="C183">
        <v>560</v>
      </c>
      <c r="D183" t="s">
        <v>7625</v>
      </c>
    </row>
    <row r="184" spans="1:4" x14ac:dyDescent="0.3">
      <c r="A184" s="1" t="s">
        <v>184</v>
      </c>
      <c r="B184" t="s">
        <v>185</v>
      </c>
      <c r="C184">
        <v>567</v>
      </c>
      <c r="D184" t="s">
        <v>7629</v>
      </c>
    </row>
    <row r="185" spans="1:4" x14ac:dyDescent="0.3">
      <c r="A185" s="1" t="s">
        <v>184</v>
      </c>
      <c r="B185" t="s">
        <v>185</v>
      </c>
      <c r="C185">
        <v>568</v>
      </c>
      <c r="D185" t="s">
        <v>7736</v>
      </c>
    </row>
    <row r="186" spans="1:4" x14ac:dyDescent="0.3">
      <c r="A186" s="1" t="s">
        <v>184</v>
      </c>
      <c r="B186" t="s">
        <v>185</v>
      </c>
      <c r="C186">
        <v>600</v>
      </c>
      <c r="D186" t="s">
        <v>7737</v>
      </c>
    </row>
    <row r="187" spans="1:4" x14ac:dyDescent="0.3">
      <c r="A187" s="1" t="s">
        <v>1284</v>
      </c>
      <c r="B187" t="s">
        <v>1285</v>
      </c>
      <c r="C187">
        <v>515</v>
      </c>
      <c r="D187" t="s">
        <v>7631</v>
      </c>
    </row>
    <row r="188" spans="1:4" x14ac:dyDescent="0.3">
      <c r="A188" s="1" t="s">
        <v>1287</v>
      </c>
      <c r="B188" t="s">
        <v>1288</v>
      </c>
      <c r="C188">
        <v>521</v>
      </c>
      <c r="D188" t="s">
        <v>7633</v>
      </c>
    </row>
    <row r="189" spans="1:4" x14ac:dyDescent="0.3">
      <c r="A189" s="1" t="s">
        <v>1290</v>
      </c>
      <c r="B189" t="s">
        <v>1291</v>
      </c>
      <c r="C189">
        <v>523</v>
      </c>
      <c r="D189" t="s">
        <v>7738</v>
      </c>
    </row>
    <row r="190" spans="1:4" x14ac:dyDescent="0.3">
      <c r="A190" s="1" t="s">
        <v>1296</v>
      </c>
      <c r="B190" t="s">
        <v>1297</v>
      </c>
      <c r="C190">
        <v>526</v>
      </c>
      <c r="D190" t="s">
        <v>7637</v>
      </c>
    </row>
    <row r="191" spans="1:4" x14ac:dyDescent="0.3">
      <c r="A191" s="1" t="s">
        <v>1301</v>
      </c>
      <c r="B191" t="s">
        <v>1302</v>
      </c>
      <c r="C191">
        <v>530</v>
      </c>
      <c r="D191" t="s">
        <v>7639</v>
      </c>
    </row>
    <row r="192" spans="1:4" x14ac:dyDescent="0.3">
      <c r="A192" s="1" t="s">
        <v>1304</v>
      </c>
      <c r="B192" t="s">
        <v>1305</v>
      </c>
      <c r="C192">
        <v>531</v>
      </c>
      <c r="D192" t="s">
        <v>7739</v>
      </c>
    </row>
    <row r="193" spans="1:4" x14ac:dyDescent="0.3">
      <c r="A193" s="1" t="s">
        <v>1309</v>
      </c>
      <c r="B193" t="s">
        <v>1310</v>
      </c>
      <c r="C193">
        <v>534</v>
      </c>
      <c r="D193" t="s">
        <v>7643</v>
      </c>
    </row>
    <row r="194" spans="1:4" x14ac:dyDescent="0.3">
      <c r="A194" s="1" t="s">
        <v>1314</v>
      </c>
      <c r="B194" t="s">
        <v>1315</v>
      </c>
      <c r="C194">
        <v>536</v>
      </c>
      <c r="D194" t="s">
        <v>7740</v>
      </c>
    </row>
    <row r="195" spans="1:4" x14ac:dyDescent="0.3">
      <c r="A195" s="1" t="s">
        <v>188</v>
      </c>
      <c r="B195" t="s">
        <v>189</v>
      </c>
      <c r="C195">
        <v>541</v>
      </c>
      <c r="D195" t="s">
        <v>7741</v>
      </c>
    </row>
    <row r="196" spans="1:4" x14ac:dyDescent="0.3">
      <c r="A196" s="1" t="s">
        <v>188</v>
      </c>
      <c r="B196" t="s">
        <v>189</v>
      </c>
      <c r="C196">
        <v>544</v>
      </c>
      <c r="D196" t="s">
        <v>7649</v>
      </c>
    </row>
    <row r="197" spans="1:4" x14ac:dyDescent="0.3">
      <c r="A197" s="1" t="s">
        <v>188</v>
      </c>
      <c r="B197" t="s">
        <v>189</v>
      </c>
      <c r="C197">
        <v>547</v>
      </c>
      <c r="D197" t="s">
        <v>7743</v>
      </c>
    </row>
    <row r="198" spans="1:4" x14ac:dyDescent="0.3">
      <c r="A198" s="1" t="s">
        <v>188</v>
      </c>
      <c r="B198" t="s">
        <v>189</v>
      </c>
      <c r="C198">
        <v>549</v>
      </c>
      <c r="D198" t="s">
        <v>7744</v>
      </c>
    </row>
    <row r="199" spans="1:4" x14ac:dyDescent="0.3">
      <c r="A199" s="1" t="s">
        <v>188</v>
      </c>
      <c r="B199" t="s">
        <v>189</v>
      </c>
      <c r="C199">
        <v>550</v>
      </c>
      <c r="D199" t="s">
        <v>7745</v>
      </c>
    </row>
    <row r="200" spans="1:4" x14ac:dyDescent="0.3">
      <c r="A200" s="1" t="s">
        <v>188</v>
      </c>
      <c r="B200" t="s">
        <v>189</v>
      </c>
      <c r="C200">
        <v>552</v>
      </c>
      <c r="D200" t="s">
        <v>7746</v>
      </c>
    </row>
    <row r="201" spans="1:4" x14ac:dyDescent="0.3">
      <c r="A201" s="1" t="s">
        <v>188</v>
      </c>
      <c r="B201" t="s">
        <v>189</v>
      </c>
      <c r="C201">
        <v>554</v>
      </c>
      <c r="D201" t="s">
        <v>7747</v>
      </c>
    </row>
    <row r="202" spans="1:4" x14ac:dyDescent="0.3">
      <c r="A202" s="1" t="s">
        <v>188</v>
      </c>
      <c r="B202" t="s">
        <v>189</v>
      </c>
      <c r="C202">
        <v>558</v>
      </c>
      <c r="D202" t="s">
        <v>7748</v>
      </c>
    </row>
    <row r="203" spans="1:4" x14ac:dyDescent="0.3">
      <c r="A203" s="1" t="s">
        <v>188</v>
      </c>
      <c r="B203" t="s">
        <v>189</v>
      </c>
      <c r="C203">
        <v>587</v>
      </c>
      <c r="D203" t="s">
        <v>7749</v>
      </c>
    </row>
    <row r="204" spans="1:4" x14ac:dyDescent="0.3">
      <c r="A204" s="1" t="s">
        <v>188</v>
      </c>
      <c r="B204" t="s">
        <v>189</v>
      </c>
      <c r="C204">
        <v>591</v>
      </c>
      <c r="D204" t="s">
        <v>7750</v>
      </c>
    </row>
    <row r="205" spans="1:4" x14ac:dyDescent="0.3">
      <c r="A205" s="1" t="s">
        <v>188</v>
      </c>
      <c r="B205" t="s">
        <v>189</v>
      </c>
      <c r="C205">
        <v>592</v>
      </c>
      <c r="D205" t="s">
        <v>7751</v>
      </c>
    </row>
    <row r="206" spans="1:4" x14ac:dyDescent="0.3">
      <c r="A206" s="1" t="s">
        <v>188</v>
      </c>
      <c r="B206" t="s">
        <v>189</v>
      </c>
      <c r="C206">
        <v>619</v>
      </c>
      <c r="D206" t="s">
        <v>7752</v>
      </c>
    </row>
    <row r="207" spans="1:4" x14ac:dyDescent="0.3">
      <c r="A207" s="1" t="s">
        <v>200</v>
      </c>
      <c r="B207" t="s">
        <v>201</v>
      </c>
      <c r="C207">
        <v>656</v>
      </c>
      <c r="D207" t="s">
        <v>7753</v>
      </c>
    </row>
    <row r="208" spans="1:4" x14ac:dyDescent="0.3">
      <c r="A208" s="1" t="s">
        <v>203</v>
      </c>
      <c r="B208" t="s">
        <v>204</v>
      </c>
      <c r="C208">
        <v>667</v>
      </c>
      <c r="D208" t="s">
        <v>7754</v>
      </c>
    </row>
    <row r="209" spans="1:4" x14ac:dyDescent="0.3">
      <c r="A209" s="1" t="s">
        <v>206</v>
      </c>
      <c r="B209" t="s">
        <v>207</v>
      </c>
      <c r="C209">
        <v>671</v>
      </c>
      <c r="D209" t="s">
        <v>7755</v>
      </c>
    </row>
    <row r="210" spans="1:4" x14ac:dyDescent="0.3">
      <c r="A210" s="1" t="s">
        <v>213</v>
      </c>
      <c r="B210" t="s">
        <v>214</v>
      </c>
      <c r="C210">
        <v>692</v>
      </c>
      <c r="D210" t="s">
        <v>7756</v>
      </c>
    </row>
    <row r="211" spans="1:4" x14ac:dyDescent="0.3">
      <c r="A211" s="1" t="s">
        <v>216</v>
      </c>
      <c r="B211" t="s">
        <v>217</v>
      </c>
      <c r="C211">
        <v>693</v>
      </c>
      <c r="D211" t="s">
        <v>7757</v>
      </c>
    </row>
    <row r="212" spans="1:4" x14ac:dyDescent="0.3">
      <c r="A212" s="1" t="s">
        <v>219</v>
      </c>
      <c r="B212" t="s">
        <v>220</v>
      </c>
      <c r="C212">
        <v>698</v>
      </c>
      <c r="D212" t="s">
        <v>7758</v>
      </c>
    </row>
    <row r="213" spans="1:4" x14ac:dyDescent="0.3">
      <c r="A213" s="1" t="s">
        <v>223</v>
      </c>
      <c r="B213" t="s">
        <v>224</v>
      </c>
      <c r="C213">
        <v>702</v>
      </c>
      <c r="D213" t="s">
        <v>7759</v>
      </c>
    </row>
    <row r="214" spans="1:4" x14ac:dyDescent="0.3">
      <c r="A214" s="1" t="s">
        <v>226</v>
      </c>
      <c r="B214" t="s">
        <v>227</v>
      </c>
      <c r="C214">
        <v>711</v>
      </c>
      <c r="D214" t="s">
        <v>7760</v>
      </c>
    </row>
    <row r="215" spans="1:4" x14ac:dyDescent="0.3">
      <c r="A215" s="1" t="s">
        <v>230</v>
      </c>
      <c r="B215" t="s">
        <v>231</v>
      </c>
      <c r="C215">
        <v>720</v>
      </c>
      <c r="D215" t="s">
        <v>7761</v>
      </c>
    </row>
    <row r="216" spans="1:4" x14ac:dyDescent="0.3">
      <c r="A216" s="1" t="s">
        <v>230</v>
      </c>
      <c r="B216" t="s">
        <v>231</v>
      </c>
      <c r="C216">
        <v>723</v>
      </c>
      <c r="D216" t="s">
        <v>7762</v>
      </c>
    </row>
    <row r="217" spans="1:4" x14ac:dyDescent="0.3">
      <c r="A217" s="1" t="s">
        <v>235</v>
      </c>
      <c r="B217" t="s">
        <v>236</v>
      </c>
      <c r="C217">
        <v>15</v>
      </c>
      <c r="D217" t="s">
        <v>7763</v>
      </c>
    </row>
    <row r="218" spans="1:4" x14ac:dyDescent="0.3">
      <c r="A218" s="1" t="s">
        <v>238</v>
      </c>
      <c r="B218" t="s">
        <v>239</v>
      </c>
      <c r="C218">
        <v>71</v>
      </c>
      <c r="D218" t="s">
        <v>239</v>
      </c>
    </row>
    <row r="219" spans="1:4" x14ac:dyDescent="0.3">
      <c r="A219" s="1" t="s">
        <v>241</v>
      </c>
      <c r="B219" t="s">
        <v>242</v>
      </c>
      <c r="C219">
        <v>44</v>
      </c>
      <c r="D219" t="s">
        <v>242</v>
      </c>
    </row>
    <row r="220" spans="1:4" x14ac:dyDescent="0.3">
      <c r="A220" s="1" t="s">
        <v>244</v>
      </c>
      <c r="B220" t="s">
        <v>245</v>
      </c>
      <c r="C220">
        <v>75</v>
      </c>
      <c r="D220" t="s">
        <v>245</v>
      </c>
    </row>
    <row r="221" spans="1:4" x14ac:dyDescent="0.3">
      <c r="A221" s="1" t="s">
        <v>247</v>
      </c>
      <c r="B221" t="s">
        <v>248</v>
      </c>
      <c r="C221">
        <v>56</v>
      </c>
      <c r="D221" t="s">
        <v>248</v>
      </c>
    </row>
    <row r="222" spans="1:4" x14ac:dyDescent="0.3">
      <c r="A222" s="1" t="s">
        <v>254</v>
      </c>
      <c r="B222" t="s">
        <v>255</v>
      </c>
      <c r="C222">
        <v>83</v>
      </c>
      <c r="D222" t="s">
        <v>7662</v>
      </c>
    </row>
    <row r="223" spans="1:4" x14ac:dyDescent="0.3">
      <c r="A223" s="1" t="s">
        <v>257</v>
      </c>
      <c r="B223" t="s">
        <v>258</v>
      </c>
      <c r="C223">
        <v>79</v>
      </c>
      <c r="D223" t="s">
        <v>7764</v>
      </c>
    </row>
    <row r="224" spans="1:4" x14ac:dyDescent="0.3">
      <c r="A224" s="1" t="s">
        <v>257</v>
      </c>
      <c r="B224" t="s">
        <v>258</v>
      </c>
      <c r="C224">
        <v>89</v>
      </c>
      <c r="D224" t="s">
        <v>7765</v>
      </c>
    </row>
    <row r="225" spans="1:4" x14ac:dyDescent="0.3">
      <c r="A225" s="1" t="s">
        <v>257</v>
      </c>
      <c r="B225" t="s">
        <v>258</v>
      </c>
      <c r="C225">
        <v>92</v>
      </c>
      <c r="D225" t="s">
        <v>7766</v>
      </c>
    </row>
    <row r="226" spans="1:4" x14ac:dyDescent="0.3">
      <c r="A226" s="1" t="s">
        <v>257</v>
      </c>
      <c r="B226" t="s">
        <v>258</v>
      </c>
      <c r="C226">
        <v>94</v>
      </c>
      <c r="D226" t="s">
        <v>7767</v>
      </c>
    </row>
    <row r="227" spans="1:4" x14ac:dyDescent="0.3">
      <c r="A227" s="1" t="s">
        <v>257</v>
      </c>
      <c r="B227" t="s">
        <v>258</v>
      </c>
      <c r="C227">
        <v>97</v>
      </c>
      <c r="D227" t="s">
        <v>7768</v>
      </c>
    </row>
    <row r="228" spans="1:4" x14ac:dyDescent="0.3">
      <c r="A228" s="1" t="s">
        <v>257</v>
      </c>
      <c r="B228" t="s">
        <v>258</v>
      </c>
      <c r="C228">
        <v>101</v>
      </c>
      <c r="D228" t="s">
        <v>7769</v>
      </c>
    </row>
    <row r="229" spans="1:4" x14ac:dyDescent="0.3">
      <c r="A229" s="1" t="s">
        <v>257</v>
      </c>
      <c r="B229" t="s">
        <v>258</v>
      </c>
      <c r="C229">
        <v>103</v>
      </c>
      <c r="D229" t="s">
        <v>7770</v>
      </c>
    </row>
    <row r="230" spans="1:4" x14ac:dyDescent="0.3">
      <c r="A230" s="1" t="s">
        <v>257</v>
      </c>
      <c r="B230" t="s">
        <v>258</v>
      </c>
      <c r="C230">
        <v>108</v>
      </c>
      <c r="D230" t="s">
        <v>7771</v>
      </c>
    </row>
    <row r="231" spans="1:4" x14ac:dyDescent="0.3">
      <c r="A231" s="1" t="s">
        <v>276</v>
      </c>
      <c r="B231" t="s">
        <v>277</v>
      </c>
      <c r="C231">
        <v>236</v>
      </c>
      <c r="D231" t="s">
        <v>7772</v>
      </c>
    </row>
    <row r="232" spans="1:4" x14ac:dyDescent="0.3">
      <c r="A232" s="1" t="s">
        <v>279</v>
      </c>
      <c r="B232" t="s">
        <v>280</v>
      </c>
      <c r="C232">
        <v>242</v>
      </c>
      <c r="D232" t="s">
        <v>7773</v>
      </c>
    </row>
    <row r="233" spans="1:4" x14ac:dyDescent="0.3">
      <c r="A233" s="1" t="s">
        <v>286</v>
      </c>
      <c r="B233" t="s">
        <v>287</v>
      </c>
      <c r="C233">
        <v>333</v>
      </c>
      <c r="D233" t="s">
        <v>7774</v>
      </c>
    </row>
    <row r="234" spans="1:4" x14ac:dyDescent="0.3">
      <c r="A234" s="1" t="s">
        <v>289</v>
      </c>
      <c r="B234" t="s">
        <v>290</v>
      </c>
      <c r="C234">
        <v>270</v>
      </c>
      <c r="D234" t="s">
        <v>7775</v>
      </c>
    </row>
    <row r="235" spans="1:4" x14ac:dyDescent="0.3">
      <c r="A235" s="1" t="s">
        <v>292</v>
      </c>
      <c r="B235" t="s">
        <v>293</v>
      </c>
      <c r="C235">
        <v>267</v>
      </c>
      <c r="D235" t="s">
        <v>7672</v>
      </c>
    </row>
    <row r="236" spans="1:4" x14ac:dyDescent="0.3">
      <c r="A236" s="1" t="s">
        <v>1451</v>
      </c>
      <c r="B236" t="s">
        <v>1452</v>
      </c>
      <c r="C236">
        <v>265</v>
      </c>
      <c r="D236" t="s">
        <v>7776</v>
      </c>
    </row>
    <row r="237" spans="1:4" x14ac:dyDescent="0.3">
      <c r="A237" s="1" t="s">
        <v>1456</v>
      </c>
      <c r="B237" t="s">
        <v>1457</v>
      </c>
      <c r="C237">
        <v>289</v>
      </c>
      <c r="D237" t="s">
        <v>7777</v>
      </c>
    </row>
    <row r="238" spans="1:4" x14ac:dyDescent="0.3">
      <c r="A238" s="1" t="s">
        <v>1461</v>
      </c>
      <c r="B238" t="s">
        <v>1462</v>
      </c>
      <c r="C238">
        <v>292</v>
      </c>
      <c r="D238" t="s">
        <v>7778</v>
      </c>
    </row>
    <row r="239" spans="1:4" x14ac:dyDescent="0.3">
      <c r="A239" s="1" t="s">
        <v>1466</v>
      </c>
      <c r="B239" t="s">
        <v>1467</v>
      </c>
      <c r="C239">
        <v>280</v>
      </c>
      <c r="D239" t="s">
        <v>7779</v>
      </c>
    </row>
    <row r="240" spans="1:4" x14ac:dyDescent="0.3">
      <c r="A240" s="1" t="s">
        <v>299</v>
      </c>
      <c r="B240" t="s">
        <v>300</v>
      </c>
      <c r="C240">
        <v>677</v>
      </c>
      <c r="D240" t="s">
        <v>7780</v>
      </c>
    </row>
    <row r="241" spans="1:4" x14ac:dyDescent="0.3">
      <c r="A241" s="1" t="s">
        <v>1472</v>
      </c>
      <c r="B241" t="s">
        <v>1473</v>
      </c>
      <c r="C241">
        <v>157</v>
      </c>
      <c r="D241" t="s">
        <v>7781</v>
      </c>
    </row>
    <row r="242" spans="1:4" x14ac:dyDescent="0.3">
      <c r="A242" s="1" t="s">
        <v>302</v>
      </c>
      <c r="B242" t="s">
        <v>303</v>
      </c>
      <c r="C242">
        <v>205</v>
      </c>
      <c r="D242" t="s">
        <v>7782</v>
      </c>
    </row>
    <row r="243" spans="1:4" x14ac:dyDescent="0.3">
      <c r="A243" s="1" t="s">
        <v>302</v>
      </c>
      <c r="B243" t="s">
        <v>303</v>
      </c>
      <c r="C243">
        <v>210</v>
      </c>
      <c r="D243" t="s">
        <v>7783</v>
      </c>
    </row>
    <row r="244" spans="1:4" x14ac:dyDescent="0.3">
      <c r="A244" s="1" t="s">
        <v>367</v>
      </c>
      <c r="B244" t="s">
        <v>368</v>
      </c>
      <c r="C244">
        <v>661</v>
      </c>
      <c r="D244" t="s">
        <v>7784</v>
      </c>
    </row>
    <row r="245" spans="1:4" x14ac:dyDescent="0.3">
      <c r="A245" s="1" t="s">
        <v>466</v>
      </c>
      <c r="B245" t="s">
        <v>467</v>
      </c>
      <c r="C245">
        <v>836</v>
      </c>
      <c r="D245" t="s">
        <v>7785</v>
      </c>
    </row>
    <row r="246" spans="1:4" x14ac:dyDescent="0.3">
      <c r="A246" s="1" t="s">
        <v>466</v>
      </c>
      <c r="B246" t="s">
        <v>467</v>
      </c>
      <c r="C246">
        <v>839</v>
      </c>
      <c r="D246" t="s">
        <v>7786</v>
      </c>
    </row>
    <row r="247" spans="1:4" x14ac:dyDescent="0.3">
      <c r="A247" s="1" t="s">
        <v>844</v>
      </c>
      <c r="B247" t="s">
        <v>845</v>
      </c>
      <c r="C247">
        <v>773</v>
      </c>
      <c r="D247" t="s">
        <v>7822</v>
      </c>
    </row>
    <row r="248" spans="1:4" x14ac:dyDescent="0.3">
      <c r="A248" s="1" t="s">
        <v>848</v>
      </c>
      <c r="B248" t="s">
        <v>849</v>
      </c>
      <c r="C248">
        <v>777</v>
      </c>
      <c r="D248" t="s">
        <v>7790</v>
      </c>
    </row>
    <row r="249" spans="1:4" x14ac:dyDescent="0.3">
      <c r="A249" s="1" t="s">
        <v>852</v>
      </c>
      <c r="B249" t="s">
        <v>853</v>
      </c>
      <c r="C249">
        <v>780</v>
      </c>
      <c r="D249" t="s">
        <v>7791</v>
      </c>
    </row>
    <row r="250" spans="1:4" x14ac:dyDescent="0.3">
      <c r="A250" s="1" t="s">
        <v>7686</v>
      </c>
      <c r="B250" t="s">
        <v>7687</v>
      </c>
      <c r="C250">
        <v>156</v>
      </c>
      <c r="D250" t="s">
        <v>7792</v>
      </c>
    </row>
    <row r="251" spans="1:4" x14ac:dyDescent="0.3">
      <c r="A251" s="1" t="s">
        <v>1444</v>
      </c>
      <c r="B251" t="s">
        <v>7793</v>
      </c>
      <c r="C251">
        <v>329</v>
      </c>
      <c r="D251" t="s">
        <v>7794</v>
      </c>
    </row>
    <row r="252" spans="1:4" x14ac:dyDescent="0.3">
      <c r="A252" s="1" t="s">
        <v>167</v>
      </c>
      <c r="B252" t="s">
        <v>168</v>
      </c>
      <c r="C252">
        <v>220</v>
      </c>
      <c r="D252" t="s">
        <v>7795</v>
      </c>
    </row>
    <row r="253" spans="1:4" x14ac:dyDescent="0.3">
      <c r="A253" s="1" t="s">
        <v>167</v>
      </c>
      <c r="B253" t="s">
        <v>168</v>
      </c>
      <c r="C253">
        <v>221</v>
      </c>
      <c r="D253" t="s">
        <v>7796</v>
      </c>
    </row>
    <row r="254" spans="1:4" x14ac:dyDescent="0.3">
      <c r="A254" s="1" t="s">
        <v>167</v>
      </c>
      <c r="B254" t="s">
        <v>168</v>
      </c>
      <c r="C254">
        <v>222</v>
      </c>
      <c r="D254" t="s">
        <v>7797</v>
      </c>
    </row>
    <row r="255" spans="1:4" x14ac:dyDescent="0.3">
      <c r="A255" s="1" t="s">
        <v>167</v>
      </c>
      <c r="B255" t="s">
        <v>168</v>
      </c>
      <c r="C255">
        <v>223</v>
      </c>
      <c r="D255" t="s">
        <v>7798</v>
      </c>
    </row>
    <row r="256" spans="1:4" x14ac:dyDescent="0.3">
      <c r="A256" s="1" t="s">
        <v>167</v>
      </c>
      <c r="B256" t="s">
        <v>168</v>
      </c>
      <c r="C256">
        <v>224</v>
      </c>
      <c r="D256" t="s">
        <v>7799</v>
      </c>
    </row>
    <row r="257" spans="1:4" x14ac:dyDescent="0.3">
      <c r="A257" s="1" t="s">
        <v>167</v>
      </c>
      <c r="B257" t="s">
        <v>168</v>
      </c>
      <c r="C257">
        <v>225</v>
      </c>
      <c r="D257" t="s">
        <v>7800</v>
      </c>
    </row>
    <row r="258" spans="1:4" x14ac:dyDescent="0.3">
      <c r="A258" s="1" t="s">
        <v>167</v>
      </c>
      <c r="B258" t="s">
        <v>168</v>
      </c>
      <c r="C258">
        <v>226</v>
      </c>
      <c r="D258" t="s">
        <v>7801</v>
      </c>
    </row>
    <row r="259" spans="1:4" x14ac:dyDescent="0.3">
      <c r="A259" s="1" t="s">
        <v>167</v>
      </c>
      <c r="B259" t="s">
        <v>168</v>
      </c>
      <c r="C259">
        <v>234</v>
      </c>
      <c r="D259" t="s">
        <v>7802</v>
      </c>
    </row>
    <row r="260" spans="1:4" x14ac:dyDescent="0.3">
      <c r="A260" s="1" t="s">
        <v>145</v>
      </c>
      <c r="B260" t="s">
        <v>147</v>
      </c>
      <c r="C260">
        <v>366</v>
      </c>
      <c r="D260" t="s">
        <v>7803</v>
      </c>
    </row>
    <row r="261" spans="1:4" x14ac:dyDescent="0.3">
      <c r="A261" s="1" t="s">
        <v>145</v>
      </c>
      <c r="B261" t="s">
        <v>147</v>
      </c>
      <c r="C261">
        <v>367</v>
      </c>
      <c r="D261" t="s">
        <v>7804</v>
      </c>
    </row>
    <row r="262" spans="1:4" x14ac:dyDescent="0.3">
      <c r="A262" s="1" t="s">
        <v>145</v>
      </c>
      <c r="B262" t="s">
        <v>147</v>
      </c>
      <c r="C262">
        <v>401</v>
      </c>
      <c r="D262" t="s">
        <v>7805</v>
      </c>
    </row>
    <row r="263" spans="1:4" x14ac:dyDescent="0.3">
      <c r="A263" s="1" t="s">
        <v>145</v>
      </c>
      <c r="B263" t="s">
        <v>147</v>
      </c>
      <c r="C263">
        <v>399</v>
      </c>
      <c r="D263" t="s">
        <v>7806</v>
      </c>
    </row>
    <row r="264" spans="1:4" x14ac:dyDescent="0.3">
      <c r="A264" s="1" t="s">
        <v>145</v>
      </c>
      <c r="B264" t="s">
        <v>147</v>
      </c>
      <c r="C264">
        <v>446</v>
      </c>
      <c r="D264" t="s">
        <v>7807</v>
      </c>
    </row>
    <row r="265" spans="1:4" x14ac:dyDescent="0.3">
      <c r="A265" s="1" t="s">
        <v>145</v>
      </c>
      <c r="B265" t="s">
        <v>147</v>
      </c>
      <c r="C265">
        <v>430</v>
      </c>
      <c r="D265" t="s">
        <v>7808</v>
      </c>
    </row>
    <row r="266" spans="1:4" x14ac:dyDescent="0.3">
      <c r="A266" s="1" t="s">
        <v>145</v>
      </c>
      <c r="B266" t="s">
        <v>147</v>
      </c>
      <c r="C266">
        <v>463</v>
      </c>
      <c r="D266" t="s">
        <v>7809</v>
      </c>
    </row>
    <row r="267" spans="1:4" x14ac:dyDescent="0.3">
      <c r="A267" s="1" t="s">
        <v>145</v>
      </c>
      <c r="B267" t="s">
        <v>147</v>
      </c>
      <c r="C267">
        <v>394</v>
      </c>
      <c r="D267" t="s">
        <v>7810</v>
      </c>
    </row>
    <row r="268" spans="1:4" x14ac:dyDescent="0.3">
      <c r="A268" s="1" t="s">
        <v>145</v>
      </c>
      <c r="B268" t="s">
        <v>147</v>
      </c>
      <c r="C268">
        <v>373</v>
      </c>
      <c r="D268" t="s">
        <v>7811</v>
      </c>
    </row>
    <row r="269" spans="1:4" x14ac:dyDescent="0.3">
      <c r="A269" s="1" t="s">
        <v>1447</v>
      </c>
      <c r="B269" s="1" t="s">
        <v>1448</v>
      </c>
      <c r="C269">
        <v>329</v>
      </c>
      <c r="D269" t="s">
        <v>7794</v>
      </c>
    </row>
    <row r="270" spans="1:4" x14ac:dyDescent="0.3">
      <c r="A270" s="1" t="s">
        <v>126</v>
      </c>
      <c r="B270" t="s">
        <v>127</v>
      </c>
      <c r="C270">
        <v>403</v>
      </c>
      <c r="D270" t="s">
        <v>7813</v>
      </c>
    </row>
    <row r="271" spans="1:4" x14ac:dyDescent="0.3">
      <c r="A271" s="1" t="s">
        <v>159</v>
      </c>
      <c r="B271" t="s">
        <v>160</v>
      </c>
      <c r="C271">
        <v>128</v>
      </c>
      <c r="D271" t="s">
        <v>7823</v>
      </c>
    </row>
    <row r="272" spans="1:4" x14ac:dyDescent="0.3">
      <c r="A272" s="1" t="s">
        <v>159</v>
      </c>
      <c r="B272" t="s">
        <v>160</v>
      </c>
      <c r="C272">
        <v>151</v>
      </c>
      <c r="D272" t="s">
        <v>7824</v>
      </c>
    </row>
    <row r="273" spans="1:4" x14ac:dyDescent="0.3">
      <c r="A273" s="1" t="s">
        <v>164</v>
      </c>
      <c r="B273" t="s">
        <v>165</v>
      </c>
      <c r="C273">
        <v>229</v>
      </c>
      <c r="D273" t="s">
        <v>7825</v>
      </c>
    </row>
    <row r="274" spans="1:4" x14ac:dyDescent="0.3">
      <c r="A274" s="1" t="s">
        <v>164</v>
      </c>
      <c r="B274" t="s">
        <v>165</v>
      </c>
      <c r="C274">
        <v>230</v>
      </c>
      <c r="D274" t="s">
        <v>7826</v>
      </c>
    </row>
    <row r="275" spans="1:4" x14ac:dyDescent="0.3">
      <c r="A275" s="1" t="s">
        <v>164</v>
      </c>
      <c r="B275" t="s">
        <v>165</v>
      </c>
      <c r="C275">
        <v>250</v>
      </c>
      <c r="D275" t="s">
        <v>7827</v>
      </c>
    </row>
    <row r="276" spans="1:4" x14ac:dyDescent="0.3">
      <c r="A276" s="1" t="s">
        <v>167</v>
      </c>
      <c r="B276" t="s">
        <v>168</v>
      </c>
      <c r="C276">
        <v>231</v>
      </c>
      <c r="D276" t="s">
        <v>7828</v>
      </c>
    </row>
    <row r="277" spans="1:4" x14ac:dyDescent="0.3">
      <c r="A277" s="1" t="s">
        <v>167</v>
      </c>
      <c r="B277" t="s">
        <v>168</v>
      </c>
      <c r="C277">
        <v>233</v>
      </c>
      <c r="D277" t="s">
        <v>7829</v>
      </c>
    </row>
    <row r="278" spans="1:4" x14ac:dyDescent="0.3">
      <c r="A278" s="1" t="s">
        <v>167</v>
      </c>
      <c r="B278" t="s">
        <v>168</v>
      </c>
      <c r="C278">
        <v>232</v>
      </c>
      <c r="D278" t="s">
        <v>7830</v>
      </c>
    </row>
    <row r="279" spans="1:4" x14ac:dyDescent="0.3">
      <c r="A279" s="1" t="s">
        <v>171</v>
      </c>
      <c r="B279" t="s">
        <v>172</v>
      </c>
      <c r="C279">
        <v>604</v>
      </c>
      <c r="D279" t="s">
        <v>7831</v>
      </c>
    </row>
    <row r="280" spans="1:4" x14ac:dyDescent="0.3">
      <c r="A280" s="1" t="s">
        <v>175</v>
      </c>
      <c r="B280" t="s">
        <v>176</v>
      </c>
      <c r="C280">
        <v>570</v>
      </c>
      <c r="D280" t="s">
        <v>7832</v>
      </c>
    </row>
    <row r="281" spans="1:4" x14ac:dyDescent="0.3">
      <c r="A281" s="1" t="s">
        <v>175</v>
      </c>
      <c r="B281" t="s">
        <v>176</v>
      </c>
      <c r="C281">
        <v>604</v>
      </c>
      <c r="D281" t="s">
        <v>7831</v>
      </c>
    </row>
    <row r="282" spans="1:4" x14ac:dyDescent="0.3">
      <c r="A282" s="1" t="s">
        <v>181</v>
      </c>
      <c r="B282" t="s">
        <v>182</v>
      </c>
      <c r="C282">
        <v>561</v>
      </c>
      <c r="D282" t="s">
        <v>7833</v>
      </c>
    </row>
    <row r="283" spans="1:4" x14ac:dyDescent="0.3">
      <c r="A283" s="1" t="s">
        <v>188</v>
      </c>
      <c r="B283" t="s">
        <v>189</v>
      </c>
      <c r="C283">
        <v>603</v>
      </c>
      <c r="D283" t="s">
        <v>7814</v>
      </c>
    </row>
    <row r="284" spans="1:4" x14ac:dyDescent="0.3">
      <c r="A284" s="1" t="s">
        <v>200</v>
      </c>
      <c r="B284" t="s">
        <v>201</v>
      </c>
      <c r="C284">
        <v>660</v>
      </c>
      <c r="D284" t="s">
        <v>7834</v>
      </c>
    </row>
    <row r="285" spans="1:4" x14ac:dyDescent="0.3">
      <c r="A285" s="1" t="s">
        <v>200</v>
      </c>
      <c r="B285" t="s">
        <v>201</v>
      </c>
      <c r="C285">
        <v>658</v>
      </c>
      <c r="D285" t="s">
        <v>7835</v>
      </c>
    </row>
    <row r="286" spans="1:4" x14ac:dyDescent="0.3">
      <c r="A286" s="1" t="s">
        <v>200</v>
      </c>
      <c r="B286" t="s">
        <v>201</v>
      </c>
      <c r="C286">
        <v>657</v>
      </c>
      <c r="D286" t="s">
        <v>7836</v>
      </c>
    </row>
    <row r="287" spans="1:4" x14ac:dyDescent="0.3">
      <c r="A287" s="1" t="s">
        <v>279</v>
      </c>
      <c r="B287" t="s">
        <v>280</v>
      </c>
      <c r="C287">
        <v>243</v>
      </c>
      <c r="D287" t="s">
        <v>7837</v>
      </c>
    </row>
    <row r="288" spans="1:4" x14ac:dyDescent="0.3">
      <c r="A288" s="1" t="s">
        <v>1477</v>
      </c>
      <c r="B288" t="s">
        <v>1202</v>
      </c>
      <c r="C288">
        <v>459</v>
      </c>
      <c r="D288" t="s">
        <v>7816</v>
      </c>
    </row>
    <row r="289" spans="1:4" x14ac:dyDescent="0.3">
      <c r="A289" s="1" t="s">
        <v>1477</v>
      </c>
      <c r="B289" t="s">
        <v>1202</v>
      </c>
      <c r="C289">
        <v>461</v>
      </c>
      <c r="D289" t="s">
        <v>7838</v>
      </c>
    </row>
    <row r="290" spans="1:4" x14ac:dyDescent="0.3">
      <c r="A290" s="1" t="s">
        <v>1477</v>
      </c>
      <c r="B290" t="s">
        <v>1202</v>
      </c>
      <c r="C290">
        <v>161</v>
      </c>
      <c r="D290" t="s">
        <v>7818</v>
      </c>
    </row>
    <row r="291" spans="1:4" x14ac:dyDescent="0.3">
      <c r="A291" s="1" t="s">
        <v>1477</v>
      </c>
      <c r="B291" t="s">
        <v>1202</v>
      </c>
      <c r="C291">
        <v>460</v>
      </c>
      <c r="D291" t="s">
        <v>7839</v>
      </c>
    </row>
    <row r="292" spans="1:4" x14ac:dyDescent="0.3">
      <c r="A292" s="1" t="s">
        <v>302</v>
      </c>
      <c r="B292" t="s">
        <v>303</v>
      </c>
      <c r="C292">
        <v>647</v>
      </c>
      <c r="D292" t="s">
        <v>7840</v>
      </c>
    </row>
    <row r="293" spans="1:4" x14ac:dyDescent="0.3">
      <c r="A293" s="1" t="s">
        <v>302</v>
      </c>
      <c r="B293" t="s">
        <v>303</v>
      </c>
      <c r="C293">
        <v>640</v>
      </c>
      <c r="D293" t="s">
        <v>7841</v>
      </c>
    </row>
    <row r="294" spans="1:4" x14ac:dyDescent="0.3">
      <c r="A294" s="1" t="s">
        <v>302</v>
      </c>
      <c r="B294" t="s">
        <v>303</v>
      </c>
      <c r="C294">
        <v>641</v>
      </c>
      <c r="D294" t="s">
        <v>7842</v>
      </c>
    </row>
    <row r="295" spans="1:4" x14ac:dyDescent="0.3">
      <c r="A295" s="1" t="s">
        <v>302</v>
      </c>
      <c r="B295" t="s">
        <v>303</v>
      </c>
      <c r="C295">
        <v>636</v>
      </c>
      <c r="D295" t="s">
        <v>7843</v>
      </c>
    </row>
    <row r="296" spans="1:4" x14ac:dyDescent="0.3">
      <c r="A296" s="1" t="s">
        <v>302</v>
      </c>
      <c r="B296" t="s">
        <v>303</v>
      </c>
      <c r="C296">
        <v>858</v>
      </c>
      <c r="D296" t="s">
        <v>7844</v>
      </c>
    </row>
    <row r="297" spans="1:4" x14ac:dyDescent="0.3">
      <c r="A297" s="1" t="s">
        <v>302</v>
      </c>
      <c r="B297" t="s">
        <v>303</v>
      </c>
      <c r="C297">
        <v>859</v>
      </c>
      <c r="D297" t="s">
        <v>7845</v>
      </c>
    </row>
    <row r="298" spans="1:4" x14ac:dyDescent="0.3">
      <c r="A298" s="1" t="s">
        <v>302</v>
      </c>
      <c r="B298" t="s">
        <v>303</v>
      </c>
      <c r="C298">
        <v>857</v>
      </c>
      <c r="D298" t="s">
        <v>7846</v>
      </c>
    </row>
    <row r="299" spans="1:4" x14ac:dyDescent="0.3">
      <c r="A299" s="1" t="s">
        <v>302</v>
      </c>
      <c r="B299" t="s">
        <v>303</v>
      </c>
      <c r="C299">
        <v>862</v>
      </c>
      <c r="D299" t="s">
        <v>7847</v>
      </c>
    </row>
    <row r="300" spans="1:4" x14ac:dyDescent="0.3">
      <c r="A300" s="1" t="s">
        <v>302</v>
      </c>
      <c r="B300" t="s">
        <v>303</v>
      </c>
      <c r="C300">
        <v>651</v>
      </c>
      <c r="D300" t="s">
        <v>7848</v>
      </c>
    </row>
    <row r="301" spans="1:4" x14ac:dyDescent="0.3">
      <c r="A301" s="1" t="s">
        <v>302</v>
      </c>
      <c r="B301" t="s">
        <v>303</v>
      </c>
      <c r="C301">
        <v>639</v>
      </c>
      <c r="D301" t="s">
        <v>7849</v>
      </c>
    </row>
    <row r="302" spans="1:4" x14ac:dyDescent="0.3">
      <c r="A302" s="1" t="s">
        <v>302</v>
      </c>
      <c r="B302" t="s">
        <v>303</v>
      </c>
      <c r="C302">
        <v>643</v>
      </c>
      <c r="D302" t="s">
        <v>7850</v>
      </c>
    </row>
    <row r="303" spans="1:4" x14ac:dyDescent="0.3">
      <c r="A303" s="1" t="s">
        <v>302</v>
      </c>
      <c r="B303" t="s">
        <v>303</v>
      </c>
      <c r="C303">
        <v>649</v>
      </c>
      <c r="D303" t="s">
        <v>7851</v>
      </c>
    </row>
    <row r="304" spans="1:4" x14ac:dyDescent="0.3">
      <c r="A304" s="1" t="s">
        <v>302</v>
      </c>
      <c r="B304" t="s">
        <v>303</v>
      </c>
      <c r="C304">
        <v>646</v>
      </c>
      <c r="D304" t="s">
        <v>7852</v>
      </c>
    </row>
    <row r="305" spans="1:4" x14ac:dyDescent="0.3">
      <c r="A305" s="1" t="s">
        <v>302</v>
      </c>
      <c r="B305" t="s">
        <v>303</v>
      </c>
      <c r="C305">
        <v>655</v>
      </c>
      <c r="D305" t="s">
        <v>7853</v>
      </c>
    </row>
    <row r="306" spans="1:4" x14ac:dyDescent="0.3">
      <c r="A306" s="1" t="s">
        <v>466</v>
      </c>
      <c r="B306" t="s">
        <v>467</v>
      </c>
      <c r="C306">
        <v>837</v>
      </c>
      <c r="D306" t="s">
        <v>7854</v>
      </c>
    </row>
    <row r="307" spans="1:4" x14ac:dyDescent="0.3">
      <c r="A307" s="1" t="s">
        <v>801</v>
      </c>
      <c r="B307" t="s">
        <v>802</v>
      </c>
      <c r="C307">
        <v>767</v>
      </c>
      <c r="D307" t="s">
        <v>7788</v>
      </c>
    </row>
    <row r="308" spans="1:4" x14ac:dyDescent="0.3">
      <c r="A308" s="1" t="s">
        <v>844</v>
      </c>
      <c r="B308" t="s">
        <v>845</v>
      </c>
      <c r="C308">
        <v>771</v>
      </c>
      <c r="D308" t="s">
        <v>7855</v>
      </c>
    </row>
    <row r="309" spans="1:4" x14ac:dyDescent="0.3">
      <c r="A309" s="1" t="s">
        <v>844</v>
      </c>
      <c r="B309" t="s">
        <v>845</v>
      </c>
      <c r="C309">
        <v>774</v>
      </c>
      <c r="D309" t="s">
        <v>7856</v>
      </c>
    </row>
    <row r="310" spans="1:4" x14ac:dyDescent="0.3">
      <c r="A310" s="1" t="s">
        <v>852</v>
      </c>
      <c r="B310" t="s">
        <v>853</v>
      </c>
      <c r="C310">
        <v>782</v>
      </c>
      <c r="D310" t="s">
        <v>7815</v>
      </c>
    </row>
    <row r="311" spans="1:4" x14ac:dyDescent="0.3">
      <c r="A311" s="69" t="s">
        <v>126</v>
      </c>
      <c r="B311" s="69" t="s">
        <v>127</v>
      </c>
      <c r="C311" s="69">
        <v>403</v>
      </c>
      <c r="D311" s="69" t="s">
        <v>7813</v>
      </c>
    </row>
    <row r="313" spans="1:4" ht="23.4" x14ac:dyDescent="0.45">
      <c r="A313" s="147" t="s">
        <v>7857</v>
      </c>
    </row>
    <row r="315" spans="1:4" ht="15.6" x14ac:dyDescent="0.3">
      <c r="A315" s="188" t="s">
        <v>7561</v>
      </c>
      <c r="B315" s="184" t="s">
        <v>7562</v>
      </c>
      <c r="C315" s="184" t="s">
        <v>7703</v>
      </c>
      <c r="D315" s="184" t="s">
        <v>7704</v>
      </c>
    </row>
    <row r="316" spans="1:4" x14ac:dyDescent="0.3">
      <c r="A316" s="1" t="s">
        <v>153</v>
      </c>
      <c r="B316" t="s">
        <v>154</v>
      </c>
      <c r="C316">
        <v>450</v>
      </c>
      <c r="D316" t="s">
        <v>7858</v>
      </c>
    </row>
    <row r="317" spans="1:4" x14ac:dyDescent="0.3">
      <c r="A317" s="1" t="s">
        <v>153</v>
      </c>
      <c r="B317" t="s">
        <v>154</v>
      </c>
      <c r="C317">
        <v>469</v>
      </c>
      <c r="D317" t="s">
        <v>7859</v>
      </c>
    </row>
    <row r="318" spans="1:4" x14ac:dyDescent="0.3">
      <c r="A318" s="1" t="s">
        <v>156</v>
      </c>
      <c r="B318" t="s">
        <v>157</v>
      </c>
      <c r="C318">
        <v>203</v>
      </c>
      <c r="D318" t="s">
        <v>7860</v>
      </c>
    </row>
    <row r="319" spans="1:4" x14ac:dyDescent="0.3">
      <c r="A319" s="1" t="s">
        <v>156</v>
      </c>
      <c r="B319" t="s">
        <v>157</v>
      </c>
      <c r="C319">
        <v>176</v>
      </c>
      <c r="D319" t="s">
        <v>7861</v>
      </c>
    </row>
    <row r="320" spans="1:4" x14ac:dyDescent="0.3">
      <c r="A320" s="1" t="s">
        <v>156</v>
      </c>
      <c r="B320" t="s">
        <v>157</v>
      </c>
      <c r="C320">
        <v>181</v>
      </c>
      <c r="D320" t="s">
        <v>7862</v>
      </c>
    </row>
    <row r="321" spans="1:4" x14ac:dyDescent="0.3">
      <c r="A321" s="1" t="s">
        <v>156</v>
      </c>
      <c r="B321" t="s">
        <v>157</v>
      </c>
      <c r="C321">
        <v>191</v>
      </c>
      <c r="D321" t="s">
        <v>7863</v>
      </c>
    </row>
    <row r="322" spans="1:4" x14ac:dyDescent="0.3">
      <c r="A322" s="1" t="s">
        <v>156</v>
      </c>
      <c r="B322" t="s">
        <v>157</v>
      </c>
      <c r="C322">
        <v>195</v>
      </c>
      <c r="D322" t="s">
        <v>7864</v>
      </c>
    </row>
    <row r="323" spans="1:4" x14ac:dyDescent="0.3">
      <c r="A323" s="1" t="s">
        <v>156</v>
      </c>
      <c r="B323" t="s">
        <v>157</v>
      </c>
      <c r="C323">
        <v>201</v>
      </c>
      <c r="D323" t="s">
        <v>7865</v>
      </c>
    </row>
    <row r="324" spans="1:4" x14ac:dyDescent="0.3">
      <c r="A324" s="1" t="s">
        <v>156</v>
      </c>
      <c r="B324" t="s">
        <v>157</v>
      </c>
      <c r="C324">
        <v>211</v>
      </c>
      <c r="D324" t="s">
        <v>7866</v>
      </c>
    </row>
    <row r="325" spans="1:4" x14ac:dyDescent="0.3">
      <c r="A325" s="1" t="s">
        <v>156</v>
      </c>
      <c r="B325" t="s">
        <v>157</v>
      </c>
      <c r="C325">
        <v>187</v>
      </c>
      <c r="D325" t="s">
        <v>7867</v>
      </c>
    </row>
    <row r="326" spans="1:4" x14ac:dyDescent="0.3">
      <c r="A326" s="1" t="s">
        <v>156</v>
      </c>
      <c r="B326" t="s">
        <v>157</v>
      </c>
      <c r="C326">
        <v>197</v>
      </c>
      <c r="D326" t="s">
        <v>7868</v>
      </c>
    </row>
    <row r="327" spans="1:4" x14ac:dyDescent="0.3">
      <c r="A327" s="1" t="s">
        <v>210</v>
      </c>
      <c r="B327" t="s">
        <v>211</v>
      </c>
      <c r="C327">
        <v>689</v>
      </c>
      <c r="D327" t="s">
        <v>7869</v>
      </c>
    </row>
    <row r="328" spans="1:4" x14ac:dyDescent="0.3">
      <c r="A328" s="1" t="s">
        <v>210</v>
      </c>
      <c r="B328" t="s">
        <v>211</v>
      </c>
      <c r="C328">
        <v>687</v>
      </c>
      <c r="D328" t="s">
        <v>7870</v>
      </c>
    </row>
    <row r="329" spans="1:4" x14ac:dyDescent="0.3">
      <c r="A329" s="1" t="s">
        <v>251</v>
      </c>
      <c r="B329" t="s">
        <v>252</v>
      </c>
      <c r="C329">
        <v>27</v>
      </c>
      <c r="D329" t="s">
        <v>252</v>
      </c>
    </row>
    <row r="330" spans="1:4" x14ac:dyDescent="0.3">
      <c r="A330" s="1" t="s">
        <v>251</v>
      </c>
      <c r="B330" t="s">
        <v>252</v>
      </c>
      <c r="C330">
        <v>28</v>
      </c>
      <c r="D330" t="s">
        <v>7871</v>
      </c>
    </row>
    <row r="331" spans="1:4" x14ac:dyDescent="0.3">
      <c r="A331" s="1" t="s">
        <v>251</v>
      </c>
      <c r="B331" t="s">
        <v>252</v>
      </c>
      <c r="C331">
        <v>32</v>
      </c>
      <c r="D331" t="s">
        <v>7872</v>
      </c>
    </row>
    <row r="332" spans="1:4" x14ac:dyDescent="0.3">
      <c r="A332" s="1" t="s">
        <v>251</v>
      </c>
      <c r="B332" t="s">
        <v>252</v>
      </c>
      <c r="C332">
        <v>31</v>
      </c>
      <c r="D332" t="s">
        <v>7873</v>
      </c>
    </row>
    <row r="333" spans="1:4" x14ac:dyDescent="0.3">
      <c r="A333" s="1" t="s">
        <v>251</v>
      </c>
      <c r="B333" t="s">
        <v>252</v>
      </c>
      <c r="C333">
        <v>29</v>
      </c>
      <c r="D333" t="s">
        <v>7874</v>
      </c>
    </row>
    <row r="334" spans="1:4" x14ac:dyDescent="0.3">
      <c r="A334" s="1" t="s">
        <v>7875</v>
      </c>
      <c r="B334" t="s">
        <v>263</v>
      </c>
      <c r="C334">
        <v>16</v>
      </c>
      <c r="D334" t="s">
        <v>7876</v>
      </c>
    </row>
    <row r="335" spans="1:4" x14ac:dyDescent="0.3">
      <c r="A335" s="1" t="s">
        <v>265</v>
      </c>
      <c r="B335" t="s">
        <v>266</v>
      </c>
      <c r="C335">
        <v>117</v>
      </c>
      <c r="D335" t="s">
        <v>266</v>
      </c>
    </row>
    <row r="336" spans="1:4" x14ac:dyDescent="0.3">
      <c r="A336" s="1" t="s">
        <v>268</v>
      </c>
      <c r="B336" t="s">
        <v>269</v>
      </c>
      <c r="C336">
        <v>126</v>
      </c>
      <c r="D336" t="s">
        <v>7877</v>
      </c>
    </row>
    <row r="337" spans="1:4" x14ac:dyDescent="0.3">
      <c r="A337" s="1" t="s">
        <v>268</v>
      </c>
      <c r="B337" t="s">
        <v>269</v>
      </c>
      <c r="C337">
        <v>624</v>
      </c>
      <c r="D337" t="s">
        <v>7878</v>
      </c>
    </row>
    <row r="338" spans="1:4" x14ac:dyDescent="0.3">
      <c r="A338" s="1" t="s">
        <v>268</v>
      </c>
      <c r="B338" t="s">
        <v>269</v>
      </c>
      <c r="C338">
        <v>212</v>
      </c>
      <c r="D338" t="s">
        <v>7879</v>
      </c>
    </row>
    <row r="339" spans="1:4" x14ac:dyDescent="0.3">
      <c r="A339" s="1" t="s">
        <v>268</v>
      </c>
      <c r="B339" t="s">
        <v>269</v>
      </c>
      <c r="C339">
        <v>150</v>
      </c>
      <c r="D339" t="s">
        <v>7880</v>
      </c>
    </row>
    <row r="340" spans="1:4" x14ac:dyDescent="0.3">
      <c r="A340" s="1">
        <v>1203</v>
      </c>
      <c r="B340" t="s">
        <v>284</v>
      </c>
      <c r="C340">
        <v>251</v>
      </c>
      <c r="D340" t="s">
        <v>284</v>
      </c>
    </row>
    <row r="341" spans="1:4" x14ac:dyDescent="0.3">
      <c r="A341" s="1" t="s">
        <v>295</v>
      </c>
      <c r="B341" t="s">
        <v>296</v>
      </c>
      <c r="C341">
        <v>343</v>
      </c>
      <c r="D341" t="s">
        <v>7881</v>
      </c>
    </row>
    <row r="342" spans="1:4" x14ac:dyDescent="0.3">
      <c r="A342" s="1" t="s">
        <v>307</v>
      </c>
      <c r="B342" t="s">
        <v>308</v>
      </c>
      <c r="C342">
        <v>237</v>
      </c>
      <c r="D342" t="s">
        <v>7882</v>
      </c>
    </row>
    <row r="343" spans="1:4" x14ac:dyDescent="0.3">
      <c r="A343" s="1" t="s">
        <v>311</v>
      </c>
      <c r="B343" t="s">
        <v>312</v>
      </c>
      <c r="C343">
        <v>244</v>
      </c>
      <c r="D343" t="s">
        <v>7883</v>
      </c>
    </row>
    <row r="344" spans="1:4" x14ac:dyDescent="0.3">
      <c r="A344" s="1" t="s">
        <v>314</v>
      </c>
      <c r="B344" t="s">
        <v>315</v>
      </c>
      <c r="C344">
        <v>261</v>
      </c>
      <c r="D344" t="s">
        <v>7884</v>
      </c>
    </row>
    <row r="345" spans="1:4" x14ac:dyDescent="0.3">
      <c r="A345" s="1">
        <v>1510</v>
      </c>
      <c r="B345" t="s">
        <v>319</v>
      </c>
      <c r="C345">
        <v>274</v>
      </c>
      <c r="D345" t="s">
        <v>7885</v>
      </c>
    </row>
    <row r="346" spans="1:4" x14ac:dyDescent="0.3">
      <c r="A346" s="1" t="s">
        <v>322</v>
      </c>
      <c r="B346" t="s">
        <v>323</v>
      </c>
      <c r="C346">
        <v>257</v>
      </c>
      <c r="D346" t="s">
        <v>7886</v>
      </c>
    </row>
    <row r="347" spans="1:4" x14ac:dyDescent="0.3">
      <c r="A347" s="1" t="s">
        <v>326</v>
      </c>
      <c r="B347" t="s">
        <v>327</v>
      </c>
      <c r="C347">
        <v>331</v>
      </c>
      <c r="D347" t="s">
        <v>7887</v>
      </c>
    </row>
    <row r="348" spans="1:4" x14ac:dyDescent="0.3">
      <c r="A348" s="1" t="s">
        <v>326</v>
      </c>
      <c r="B348" t="s">
        <v>327</v>
      </c>
      <c r="C348">
        <v>281</v>
      </c>
      <c r="D348" t="s">
        <v>7888</v>
      </c>
    </row>
    <row r="349" spans="1:4" x14ac:dyDescent="0.3">
      <c r="A349" s="1" t="s">
        <v>326</v>
      </c>
      <c r="B349" t="s">
        <v>327</v>
      </c>
      <c r="C349">
        <v>268</v>
      </c>
      <c r="D349" t="s">
        <v>7889</v>
      </c>
    </row>
    <row r="350" spans="1:4" x14ac:dyDescent="0.3">
      <c r="A350" s="1" t="s">
        <v>329</v>
      </c>
      <c r="B350" t="s">
        <v>330</v>
      </c>
      <c r="C350">
        <v>271</v>
      </c>
      <c r="D350" t="s">
        <v>7890</v>
      </c>
    </row>
    <row r="351" spans="1:4" x14ac:dyDescent="0.3">
      <c r="A351" s="1" t="s">
        <v>329</v>
      </c>
      <c r="B351" t="s">
        <v>330</v>
      </c>
      <c r="C351">
        <v>293</v>
      </c>
      <c r="D351" t="s">
        <v>7891</v>
      </c>
    </row>
    <row r="352" spans="1:4" x14ac:dyDescent="0.3">
      <c r="A352" s="1" t="s">
        <v>332</v>
      </c>
      <c r="B352" t="s">
        <v>333</v>
      </c>
      <c r="C352">
        <v>334</v>
      </c>
      <c r="D352" t="s">
        <v>7892</v>
      </c>
    </row>
    <row r="353" spans="1:4" x14ac:dyDescent="0.3">
      <c r="A353" s="1" t="s">
        <v>332</v>
      </c>
      <c r="B353" t="s">
        <v>333</v>
      </c>
      <c r="C353">
        <v>60</v>
      </c>
      <c r="D353" t="s">
        <v>7893</v>
      </c>
    </row>
    <row r="354" spans="1:4" x14ac:dyDescent="0.3">
      <c r="A354" s="1" t="s">
        <v>332</v>
      </c>
      <c r="B354" t="s">
        <v>333</v>
      </c>
      <c r="C354">
        <v>290</v>
      </c>
      <c r="D354" t="s">
        <v>7894</v>
      </c>
    </row>
    <row r="355" spans="1:4" x14ac:dyDescent="0.3">
      <c r="A355" s="1" t="s">
        <v>332</v>
      </c>
      <c r="B355" t="s">
        <v>333</v>
      </c>
      <c r="C355">
        <v>264</v>
      </c>
      <c r="D355" t="s">
        <v>7895</v>
      </c>
    </row>
    <row r="356" spans="1:4" x14ac:dyDescent="0.3">
      <c r="A356" s="1" t="s">
        <v>332</v>
      </c>
      <c r="B356" t="s">
        <v>333</v>
      </c>
      <c r="C356">
        <v>278</v>
      </c>
      <c r="D356" t="s">
        <v>7896</v>
      </c>
    </row>
    <row r="357" spans="1:4" x14ac:dyDescent="0.3">
      <c r="A357" s="1" t="s">
        <v>332</v>
      </c>
      <c r="B357" t="s">
        <v>333</v>
      </c>
      <c r="C357">
        <v>266</v>
      </c>
      <c r="D357" t="s">
        <v>7897</v>
      </c>
    </row>
    <row r="358" spans="1:4" x14ac:dyDescent="0.3">
      <c r="A358" s="1" t="s">
        <v>332</v>
      </c>
      <c r="B358" t="s">
        <v>333</v>
      </c>
      <c r="C358">
        <v>313</v>
      </c>
      <c r="D358" t="s">
        <v>7898</v>
      </c>
    </row>
    <row r="359" spans="1:4" x14ac:dyDescent="0.3">
      <c r="A359" s="1" t="s">
        <v>332</v>
      </c>
      <c r="B359" t="s">
        <v>333</v>
      </c>
      <c r="C359">
        <v>297</v>
      </c>
      <c r="D359" t="s">
        <v>7899</v>
      </c>
    </row>
    <row r="360" spans="1:4" x14ac:dyDescent="0.3">
      <c r="A360" s="1" t="s">
        <v>332</v>
      </c>
      <c r="B360" t="s">
        <v>333</v>
      </c>
      <c r="C360">
        <v>36</v>
      </c>
      <c r="D360" t="s">
        <v>7900</v>
      </c>
    </row>
    <row r="361" spans="1:4" x14ac:dyDescent="0.3">
      <c r="A361" s="1" t="s">
        <v>332</v>
      </c>
      <c r="B361" t="s">
        <v>333</v>
      </c>
      <c r="C361">
        <v>276</v>
      </c>
      <c r="D361" t="s">
        <v>7901</v>
      </c>
    </row>
    <row r="362" spans="1:4" x14ac:dyDescent="0.3">
      <c r="A362" s="1" t="s">
        <v>332</v>
      </c>
      <c r="B362" t="s">
        <v>333</v>
      </c>
      <c r="C362">
        <v>340</v>
      </c>
      <c r="D362" t="s">
        <v>7902</v>
      </c>
    </row>
    <row r="363" spans="1:4" x14ac:dyDescent="0.3">
      <c r="A363" s="1" t="s">
        <v>332</v>
      </c>
      <c r="B363" t="s">
        <v>333</v>
      </c>
      <c r="C363">
        <v>306</v>
      </c>
      <c r="D363" t="s">
        <v>7903</v>
      </c>
    </row>
    <row r="364" spans="1:4" x14ac:dyDescent="0.3">
      <c r="A364" s="1" t="s">
        <v>336</v>
      </c>
      <c r="B364" t="s">
        <v>337</v>
      </c>
      <c r="C364">
        <v>1243</v>
      </c>
      <c r="D364" t="s">
        <v>7904</v>
      </c>
    </row>
    <row r="365" spans="1:4" x14ac:dyDescent="0.3">
      <c r="A365" s="1" t="s">
        <v>336</v>
      </c>
      <c r="B365" t="s">
        <v>337</v>
      </c>
      <c r="C365">
        <v>1275</v>
      </c>
      <c r="D365" t="s">
        <v>7905</v>
      </c>
    </row>
    <row r="366" spans="1:4" x14ac:dyDescent="0.3">
      <c r="A366" s="1" t="s">
        <v>340</v>
      </c>
      <c r="B366" t="s">
        <v>341</v>
      </c>
      <c r="C366">
        <v>1241</v>
      </c>
      <c r="D366" t="s">
        <v>7906</v>
      </c>
    </row>
    <row r="367" spans="1:4" x14ac:dyDescent="0.3">
      <c r="A367" s="1" t="s">
        <v>340</v>
      </c>
      <c r="B367" t="s">
        <v>341</v>
      </c>
      <c r="C367">
        <v>1242</v>
      </c>
      <c r="D367" t="s">
        <v>7907</v>
      </c>
    </row>
    <row r="368" spans="1:4" x14ac:dyDescent="0.3">
      <c r="A368" s="1">
        <v>1518</v>
      </c>
      <c r="B368" t="s">
        <v>345</v>
      </c>
      <c r="C368">
        <v>1274</v>
      </c>
      <c r="D368" t="s">
        <v>7908</v>
      </c>
    </row>
    <row r="369" spans="1:4" x14ac:dyDescent="0.3">
      <c r="A369" s="1" t="s">
        <v>359</v>
      </c>
      <c r="B369" t="s">
        <v>360</v>
      </c>
      <c r="C369">
        <v>165</v>
      </c>
      <c r="D369" t="s">
        <v>7909</v>
      </c>
    </row>
    <row r="370" spans="1:4" x14ac:dyDescent="0.3">
      <c r="A370" s="1" t="s">
        <v>362</v>
      </c>
      <c r="B370" t="s">
        <v>363</v>
      </c>
      <c r="C370">
        <v>168</v>
      </c>
      <c r="D370" t="s">
        <v>7910</v>
      </c>
    </row>
    <row r="371" spans="1:4" x14ac:dyDescent="0.3">
      <c r="A371" s="1" t="s">
        <v>370</v>
      </c>
      <c r="B371" t="s">
        <v>371</v>
      </c>
      <c r="C371">
        <v>662</v>
      </c>
      <c r="D371" t="s">
        <v>7911</v>
      </c>
    </row>
    <row r="372" spans="1:4" x14ac:dyDescent="0.3">
      <c r="A372" s="1" t="s">
        <v>370</v>
      </c>
      <c r="B372" t="s">
        <v>371</v>
      </c>
      <c r="C372">
        <v>665</v>
      </c>
      <c r="D372" t="s">
        <v>7912</v>
      </c>
    </row>
    <row r="373" spans="1:4" x14ac:dyDescent="0.3">
      <c r="A373" s="1" t="s">
        <v>7913</v>
      </c>
      <c r="B373" t="s">
        <v>374</v>
      </c>
      <c r="C373">
        <v>664</v>
      </c>
      <c r="D373" t="s">
        <v>374</v>
      </c>
    </row>
    <row r="374" spans="1:4" x14ac:dyDescent="0.3">
      <c r="A374" s="1" t="s">
        <v>7914</v>
      </c>
      <c r="B374" t="s">
        <v>377</v>
      </c>
      <c r="C374">
        <v>665</v>
      </c>
      <c r="D374" t="s">
        <v>7912</v>
      </c>
    </row>
    <row r="375" spans="1:4" x14ac:dyDescent="0.3">
      <c r="A375" s="1" t="s">
        <v>379</v>
      </c>
      <c r="B375" t="s">
        <v>380</v>
      </c>
      <c r="C375">
        <v>666</v>
      </c>
      <c r="D375" t="s">
        <v>7915</v>
      </c>
    </row>
    <row r="376" spans="1:4" x14ac:dyDescent="0.3">
      <c r="A376" s="1" t="s">
        <v>383</v>
      </c>
      <c r="B376" t="s">
        <v>384</v>
      </c>
      <c r="C376">
        <v>41</v>
      </c>
      <c r="D376" t="s">
        <v>7916</v>
      </c>
    </row>
    <row r="377" spans="1:4" x14ac:dyDescent="0.3">
      <c r="A377" s="1" t="s">
        <v>383</v>
      </c>
      <c r="B377" t="s">
        <v>384</v>
      </c>
      <c r="C377">
        <v>21</v>
      </c>
      <c r="D377" t="s">
        <v>7917</v>
      </c>
    </row>
    <row r="378" spans="1:4" x14ac:dyDescent="0.3">
      <c r="A378" s="1" t="s">
        <v>387</v>
      </c>
      <c r="B378" t="s">
        <v>388</v>
      </c>
      <c r="C378">
        <v>20</v>
      </c>
      <c r="D378" t="s">
        <v>7918</v>
      </c>
    </row>
    <row r="379" spans="1:4" x14ac:dyDescent="0.3">
      <c r="A379" s="1" t="s">
        <v>387</v>
      </c>
      <c r="B379" t="s">
        <v>388</v>
      </c>
      <c r="C379">
        <v>110</v>
      </c>
      <c r="D379" t="s">
        <v>7919</v>
      </c>
    </row>
    <row r="380" spans="1:4" x14ac:dyDescent="0.3">
      <c r="A380" s="1" t="s">
        <v>387</v>
      </c>
      <c r="B380" t="s">
        <v>388</v>
      </c>
      <c r="C380">
        <v>22</v>
      </c>
      <c r="D380" t="s">
        <v>7920</v>
      </c>
    </row>
    <row r="381" spans="1:4" x14ac:dyDescent="0.3">
      <c r="A381" s="1" t="s">
        <v>391</v>
      </c>
      <c r="B381" t="s">
        <v>392</v>
      </c>
      <c r="C381">
        <v>623</v>
      </c>
      <c r="D381" t="s">
        <v>7921</v>
      </c>
    </row>
    <row r="382" spans="1:4" x14ac:dyDescent="0.3">
      <c r="A382" s="1" t="s">
        <v>391</v>
      </c>
      <c r="B382" t="s">
        <v>392</v>
      </c>
      <c r="C382">
        <v>262</v>
      </c>
      <c r="D382" t="s">
        <v>7922</v>
      </c>
    </row>
    <row r="383" spans="1:4" x14ac:dyDescent="0.3">
      <c r="A383" s="1" t="s">
        <v>391</v>
      </c>
      <c r="B383" t="s">
        <v>392</v>
      </c>
      <c r="C383">
        <v>235</v>
      </c>
      <c r="D383" t="s">
        <v>7923</v>
      </c>
    </row>
    <row r="384" spans="1:4" x14ac:dyDescent="0.3">
      <c r="A384" s="1" t="s">
        <v>391</v>
      </c>
      <c r="B384" t="s">
        <v>392</v>
      </c>
      <c r="C384">
        <v>471</v>
      </c>
      <c r="D384" t="s">
        <v>7924</v>
      </c>
    </row>
    <row r="385" spans="1:4" x14ac:dyDescent="0.3">
      <c r="A385" s="1" t="s">
        <v>394</v>
      </c>
      <c r="B385" t="s">
        <v>395</v>
      </c>
      <c r="C385">
        <v>391</v>
      </c>
      <c r="D385" t="s">
        <v>7925</v>
      </c>
    </row>
    <row r="386" spans="1:4" x14ac:dyDescent="0.3">
      <c r="A386" s="1" t="s">
        <v>394</v>
      </c>
      <c r="B386" t="s">
        <v>395</v>
      </c>
      <c r="C386">
        <v>392</v>
      </c>
      <c r="D386" t="s">
        <v>7926</v>
      </c>
    </row>
    <row r="387" spans="1:4" x14ac:dyDescent="0.3">
      <c r="A387" s="1" t="s">
        <v>398</v>
      </c>
      <c r="B387" t="s">
        <v>399</v>
      </c>
      <c r="C387">
        <v>451</v>
      </c>
      <c r="D387" t="s">
        <v>7927</v>
      </c>
    </row>
    <row r="388" spans="1:4" x14ac:dyDescent="0.3">
      <c r="A388" s="1" t="s">
        <v>401</v>
      </c>
      <c r="B388" t="s">
        <v>402</v>
      </c>
      <c r="C388">
        <v>262</v>
      </c>
      <c r="D388" t="s">
        <v>7922</v>
      </c>
    </row>
    <row r="389" spans="1:4" x14ac:dyDescent="0.3">
      <c r="A389" s="1" t="s">
        <v>401</v>
      </c>
      <c r="B389" t="s">
        <v>402</v>
      </c>
      <c r="C389">
        <v>475</v>
      </c>
      <c r="D389" t="s">
        <v>7928</v>
      </c>
    </row>
    <row r="390" spans="1:4" x14ac:dyDescent="0.3">
      <c r="A390" s="1" t="s">
        <v>405</v>
      </c>
      <c r="B390" t="s">
        <v>406</v>
      </c>
      <c r="C390">
        <v>476</v>
      </c>
      <c r="D390" t="s">
        <v>7929</v>
      </c>
    </row>
    <row r="391" spans="1:4" x14ac:dyDescent="0.3">
      <c r="A391" s="1" t="s">
        <v>405</v>
      </c>
      <c r="B391" t="s">
        <v>406</v>
      </c>
      <c r="C391">
        <v>262</v>
      </c>
      <c r="D391" t="s">
        <v>7922</v>
      </c>
    </row>
    <row r="392" spans="1:4" x14ac:dyDescent="0.3">
      <c r="A392" s="1" t="s">
        <v>405</v>
      </c>
      <c r="B392" t="s">
        <v>406</v>
      </c>
      <c r="C392">
        <v>448</v>
      </c>
      <c r="D392" t="s">
        <v>7930</v>
      </c>
    </row>
    <row r="393" spans="1:4" x14ac:dyDescent="0.3">
      <c r="A393" s="1" t="s">
        <v>405</v>
      </c>
      <c r="B393" t="s">
        <v>406</v>
      </c>
      <c r="C393">
        <v>472</v>
      </c>
      <c r="D393" t="s">
        <v>7931</v>
      </c>
    </row>
    <row r="394" spans="1:4" x14ac:dyDescent="0.3">
      <c r="A394" s="1">
        <v>2006</v>
      </c>
      <c r="B394" t="s">
        <v>410</v>
      </c>
      <c r="C394">
        <v>625</v>
      </c>
      <c r="D394" t="s">
        <v>7932</v>
      </c>
    </row>
    <row r="395" spans="1:4" x14ac:dyDescent="0.3">
      <c r="A395" s="1" t="s">
        <v>413</v>
      </c>
      <c r="B395" t="s">
        <v>414</v>
      </c>
      <c r="C395">
        <v>623</v>
      </c>
      <c r="D395" t="s">
        <v>7921</v>
      </c>
    </row>
    <row r="396" spans="1:4" x14ac:dyDescent="0.3">
      <c r="A396" s="1" t="s">
        <v>413</v>
      </c>
      <c r="B396" t="s">
        <v>414</v>
      </c>
      <c r="C396">
        <v>626</v>
      </c>
      <c r="D396" t="s">
        <v>7933</v>
      </c>
    </row>
    <row r="397" spans="1:4" x14ac:dyDescent="0.3">
      <c r="A397" s="1" t="s">
        <v>413</v>
      </c>
      <c r="B397" t="s">
        <v>414</v>
      </c>
      <c r="C397">
        <v>235</v>
      </c>
      <c r="D397" t="s">
        <v>7923</v>
      </c>
    </row>
    <row r="398" spans="1:4" x14ac:dyDescent="0.3">
      <c r="A398" s="1" t="s">
        <v>417</v>
      </c>
      <c r="B398" t="s">
        <v>418</v>
      </c>
      <c r="C398">
        <v>623</v>
      </c>
      <c r="D398" t="s">
        <v>7921</v>
      </c>
    </row>
    <row r="399" spans="1:4" x14ac:dyDescent="0.3">
      <c r="A399" s="1" t="s">
        <v>417</v>
      </c>
      <c r="B399" t="s">
        <v>418</v>
      </c>
      <c r="C399">
        <v>584</v>
      </c>
      <c r="D399" t="s">
        <v>7934</v>
      </c>
    </row>
    <row r="400" spans="1:4" x14ac:dyDescent="0.3">
      <c r="A400" s="1" t="s">
        <v>417</v>
      </c>
      <c r="B400" t="s">
        <v>418</v>
      </c>
      <c r="C400">
        <v>247</v>
      </c>
      <c r="D400" t="s">
        <v>7935</v>
      </c>
    </row>
    <row r="401" spans="1:4" x14ac:dyDescent="0.3">
      <c r="A401" s="1" t="s">
        <v>417</v>
      </c>
      <c r="B401" t="s">
        <v>418</v>
      </c>
      <c r="C401">
        <v>575</v>
      </c>
      <c r="D401" t="s">
        <v>7936</v>
      </c>
    </row>
    <row r="402" spans="1:4" x14ac:dyDescent="0.3">
      <c r="A402" s="1" t="s">
        <v>417</v>
      </c>
      <c r="B402" t="s">
        <v>418</v>
      </c>
      <c r="C402">
        <v>246</v>
      </c>
      <c r="D402" t="s">
        <v>7937</v>
      </c>
    </row>
    <row r="403" spans="1:4" x14ac:dyDescent="0.3">
      <c r="A403" s="1" t="s">
        <v>417</v>
      </c>
      <c r="B403" t="s">
        <v>418</v>
      </c>
      <c r="C403">
        <v>235</v>
      </c>
      <c r="D403" t="s">
        <v>7923</v>
      </c>
    </row>
    <row r="404" spans="1:4" x14ac:dyDescent="0.3">
      <c r="A404" s="1">
        <v>2203</v>
      </c>
      <c r="B404" t="s">
        <v>427</v>
      </c>
      <c r="C404">
        <v>51</v>
      </c>
      <c r="D404" t="s">
        <v>7938</v>
      </c>
    </row>
    <row r="405" spans="1:4" x14ac:dyDescent="0.3">
      <c r="A405" s="1">
        <v>2203</v>
      </c>
      <c r="B405" t="s">
        <v>427</v>
      </c>
      <c r="C405">
        <v>86</v>
      </c>
      <c r="D405" t="s">
        <v>7939</v>
      </c>
    </row>
    <row r="406" spans="1:4" x14ac:dyDescent="0.3">
      <c r="A406" s="1" t="s">
        <v>429</v>
      </c>
      <c r="B406" t="s">
        <v>430</v>
      </c>
      <c r="C406">
        <v>563</v>
      </c>
      <c r="D406" t="s">
        <v>7940</v>
      </c>
    </row>
    <row r="407" spans="1:4" x14ac:dyDescent="0.3">
      <c r="A407" s="1" t="s">
        <v>429</v>
      </c>
      <c r="B407" t="s">
        <v>430</v>
      </c>
      <c r="C407">
        <v>564</v>
      </c>
      <c r="D407" t="s">
        <v>7941</v>
      </c>
    </row>
    <row r="408" spans="1:4" x14ac:dyDescent="0.3">
      <c r="A408" s="1" t="s">
        <v>433</v>
      </c>
      <c r="B408" t="s">
        <v>434</v>
      </c>
      <c r="C408">
        <v>565</v>
      </c>
      <c r="D408" t="s">
        <v>7942</v>
      </c>
    </row>
    <row r="409" spans="1:4" x14ac:dyDescent="0.3">
      <c r="A409" s="1">
        <v>2206</v>
      </c>
      <c r="B409" t="s">
        <v>438</v>
      </c>
      <c r="C409">
        <v>517</v>
      </c>
      <c r="D409" t="s">
        <v>7943</v>
      </c>
    </row>
    <row r="410" spans="1:4" x14ac:dyDescent="0.3">
      <c r="A410" s="1">
        <v>2206</v>
      </c>
      <c r="B410" t="s">
        <v>438</v>
      </c>
      <c r="C410">
        <v>39</v>
      </c>
      <c r="D410" t="s">
        <v>7944</v>
      </c>
    </row>
    <row r="411" spans="1:4" x14ac:dyDescent="0.3">
      <c r="A411" s="1">
        <v>2209</v>
      </c>
      <c r="B411" t="s">
        <v>442</v>
      </c>
      <c r="C411">
        <v>1232</v>
      </c>
      <c r="D411" t="s">
        <v>7945</v>
      </c>
    </row>
    <row r="412" spans="1:4" x14ac:dyDescent="0.3">
      <c r="A412" s="1">
        <v>2304</v>
      </c>
      <c r="B412" t="s">
        <v>447</v>
      </c>
      <c r="C412">
        <v>238</v>
      </c>
      <c r="D412" t="s">
        <v>7946</v>
      </c>
    </row>
    <row r="413" spans="1:4" x14ac:dyDescent="0.3">
      <c r="A413" s="1">
        <v>2305</v>
      </c>
      <c r="B413" t="s">
        <v>451</v>
      </c>
      <c r="C413">
        <v>245</v>
      </c>
      <c r="D413" t="s">
        <v>7947</v>
      </c>
    </row>
    <row r="414" spans="1:4" x14ac:dyDescent="0.3">
      <c r="A414" s="1" t="s">
        <v>454</v>
      </c>
      <c r="B414" t="s">
        <v>455</v>
      </c>
      <c r="C414">
        <v>826</v>
      </c>
      <c r="D414" t="s">
        <v>7948</v>
      </c>
    </row>
    <row r="415" spans="1:4" x14ac:dyDescent="0.3">
      <c r="A415" s="1" t="s">
        <v>457</v>
      </c>
      <c r="B415" t="s">
        <v>458</v>
      </c>
      <c r="C415">
        <v>828</v>
      </c>
      <c r="D415" t="s">
        <v>7949</v>
      </c>
    </row>
    <row r="416" spans="1:4" x14ac:dyDescent="0.3">
      <c r="A416" s="1" t="s">
        <v>457</v>
      </c>
      <c r="B416" t="s">
        <v>458</v>
      </c>
      <c r="C416">
        <v>829</v>
      </c>
      <c r="D416" t="s">
        <v>7950</v>
      </c>
    </row>
    <row r="417" spans="1:4" x14ac:dyDescent="0.3">
      <c r="A417" s="1" t="s">
        <v>461</v>
      </c>
      <c r="B417" t="s">
        <v>462</v>
      </c>
      <c r="C417">
        <v>831</v>
      </c>
      <c r="D417" t="s">
        <v>7951</v>
      </c>
    </row>
    <row r="418" spans="1:4" x14ac:dyDescent="0.3">
      <c r="A418" s="1">
        <v>5203</v>
      </c>
      <c r="B418" t="s">
        <v>806</v>
      </c>
      <c r="C418">
        <v>768</v>
      </c>
      <c r="D418" t="s">
        <v>806</v>
      </c>
    </row>
    <row r="419" spans="1:4" x14ac:dyDescent="0.3">
      <c r="A419" s="1" t="s">
        <v>856</v>
      </c>
      <c r="B419" t="s">
        <v>857</v>
      </c>
      <c r="C419">
        <v>809</v>
      </c>
      <c r="D419" t="s">
        <v>7952</v>
      </c>
    </row>
    <row r="420" spans="1:4" x14ac:dyDescent="0.3">
      <c r="A420" s="1" t="s">
        <v>856</v>
      </c>
      <c r="B420" t="s">
        <v>857</v>
      </c>
      <c r="C420">
        <v>813</v>
      </c>
      <c r="D420" t="s">
        <v>7953</v>
      </c>
    </row>
    <row r="421" spans="1:4" x14ac:dyDescent="0.3">
      <c r="A421" s="1" t="s">
        <v>856</v>
      </c>
      <c r="B421" t="s">
        <v>857</v>
      </c>
      <c r="C421">
        <v>778</v>
      </c>
      <c r="D421" t="s">
        <v>7954</v>
      </c>
    </row>
    <row r="422" spans="1:4" x14ac:dyDescent="0.3">
      <c r="A422" s="1" t="s">
        <v>856</v>
      </c>
      <c r="B422" t="s">
        <v>857</v>
      </c>
      <c r="C422">
        <v>821</v>
      </c>
      <c r="D422" t="s">
        <v>7955</v>
      </c>
    </row>
    <row r="423" spans="1:4" x14ac:dyDescent="0.3">
      <c r="A423" s="1" t="s">
        <v>856</v>
      </c>
      <c r="B423" t="s">
        <v>857</v>
      </c>
      <c r="C423">
        <v>788</v>
      </c>
      <c r="D423" t="s">
        <v>7956</v>
      </c>
    </row>
    <row r="424" spans="1:4" x14ac:dyDescent="0.3">
      <c r="A424" s="1" t="s">
        <v>856</v>
      </c>
      <c r="B424" t="s">
        <v>857</v>
      </c>
      <c r="C424">
        <v>789</v>
      </c>
      <c r="D424" t="s">
        <v>7957</v>
      </c>
    </row>
    <row r="425" spans="1:4" x14ac:dyDescent="0.3">
      <c r="A425" s="1" t="s">
        <v>1268</v>
      </c>
      <c r="B425" t="s">
        <v>1269</v>
      </c>
      <c r="C425">
        <v>262</v>
      </c>
      <c r="D425" t="s">
        <v>7922</v>
      </c>
    </row>
    <row r="426" spans="1:4" x14ac:dyDescent="0.3">
      <c r="A426" s="1" t="s">
        <v>1273</v>
      </c>
      <c r="B426" t="s">
        <v>1274</v>
      </c>
      <c r="C426">
        <v>474</v>
      </c>
      <c r="D426" t="s">
        <v>7958</v>
      </c>
    </row>
    <row r="427" spans="1:4" x14ac:dyDescent="0.3">
      <c r="A427" s="1" t="s">
        <v>1278</v>
      </c>
      <c r="B427" t="s">
        <v>1279</v>
      </c>
      <c r="C427">
        <v>474</v>
      </c>
      <c r="D427" t="s">
        <v>7958</v>
      </c>
    </row>
    <row r="428" spans="1:4" x14ac:dyDescent="0.3">
      <c r="A428" s="1" t="s">
        <v>1320</v>
      </c>
      <c r="B428" t="s">
        <v>1297</v>
      </c>
      <c r="C428">
        <v>527</v>
      </c>
      <c r="D428" t="s">
        <v>7959</v>
      </c>
    </row>
    <row r="429" spans="1:4" x14ac:dyDescent="0.3">
      <c r="A429" s="1" t="s">
        <v>1324</v>
      </c>
      <c r="B429" t="s">
        <v>1325</v>
      </c>
      <c r="C429">
        <v>537</v>
      </c>
      <c r="D429" t="s">
        <v>7960</v>
      </c>
    </row>
    <row r="430" spans="1:4" x14ac:dyDescent="0.3">
      <c r="A430" s="1" t="s">
        <v>1329</v>
      </c>
      <c r="B430" t="s">
        <v>1285</v>
      </c>
      <c r="C430">
        <v>620</v>
      </c>
      <c r="D430" t="s">
        <v>7961</v>
      </c>
    </row>
    <row r="431" spans="1:4" x14ac:dyDescent="0.3">
      <c r="A431" s="1" t="s">
        <v>1333</v>
      </c>
      <c r="B431" t="s">
        <v>1334</v>
      </c>
      <c r="C431">
        <v>620</v>
      </c>
      <c r="D431" t="s">
        <v>7961</v>
      </c>
    </row>
    <row r="432" spans="1:4" x14ac:dyDescent="0.3">
      <c r="A432" s="1" t="s">
        <v>1333</v>
      </c>
      <c r="B432" t="s">
        <v>1334</v>
      </c>
      <c r="C432">
        <v>604</v>
      </c>
      <c r="D432" t="s">
        <v>7831</v>
      </c>
    </row>
    <row r="433" spans="1:4" x14ac:dyDescent="0.3">
      <c r="A433" s="1" t="s">
        <v>1338</v>
      </c>
      <c r="B433" t="s">
        <v>1339</v>
      </c>
      <c r="C433">
        <v>620</v>
      </c>
      <c r="D433" t="s">
        <v>7961</v>
      </c>
    </row>
    <row r="434" spans="1:4" x14ac:dyDescent="0.3">
      <c r="A434" s="1" t="s">
        <v>1338</v>
      </c>
      <c r="B434" t="s">
        <v>1339</v>
      </c>
      <c r="C434">
        <v>604</v>
      </c>
      <c r="D434" t="s">
        <v>7831</v>
      </c>
    </row>
    <row r="435" spans="1:4" x14ac:dyDescent="0.3">
      <c r="A435" s="1" t="s">
        <v>1344</v>
      </c>
      <c r="B435" t="s">
        <v>1345</v>
      </c>
      <c r="C435">
        <v>58</v>
      </c>
      <c r="D435" t="s">
        <v>7962</v>
      </c>
    </row>
    <row r="436" spans="1:4" x14ac:dyDescent="0.3">
      <c r="A436" s="1" t="s">
        <v>1349</v>
      </c>
      <c r="B436" t="s">
        <v>1221</v>
      </c>
      <c r="C436">
        <v>48</v>
      </c>
      <c r="D436" t="s">
        <v>7963</v>
      </c>
    </row>
    <row r="437" spans="1:4" x14ac:dyDescent="0.3">
      <c r="A437" s="1" t="s">
        <v>1349</v>
      </c>
      <c r="B437" t="s">
        <v>1221</v>
      </c>
      <c r="C437">
        <v>90</v>
      </c>
      <c r="D437" t="s">
        <v>7964</v>
      </c>
    </row>
    <row r="438" spans="1:4" x14ac:dyDescent="0.3">
      <c r="A438" s="1" t="s">
        <v>1349</v>
      </c>
      <c r="B438" t="s">
        <v>1221</v>
      </c>
      <c r="C438">
        <v>111</v>
      </c>
      <c r="D438" t="s">
        <v>7965</v>
      </c>
    </row>
    <row r="439" spans="1:4" x14ac:dyDescent="0.3">
      <c r="A439" s="1" t="s">
        <v>1349</v>
      </c>
      <c r="B439" t="s">
        <v>1221</v>
      </c>
      <c r="C439">
        <v>95</v>
      </c>
      <c r="D439" t="s">
        <v>7966</v>
      </c>
    </row>
    <row r="440" spans="1:4" x14ac:dyDescent="0.3">
      <c r="A440" s="1" t="s">
        <v>1349</v>
      </c>
      <c r="B440" t="s">
        <v>1221</v>
      </c>
      <c r="C440">
        <v>80</v>
      </c>
      <c r="D440" t="s">
        <v>7967</v>
      </c>
    </row>
    <row r="441" spans="1:4" x14ac:dyDescent="0.3">
      <c r="A441" s="1" t="s">
        <v>1349</v>
      </c>
      <c r="B441" t="s">
        <v>1221</v>
      </c>
      <c r="C441">
        <v>104</v>
      </c>
      <c r="D441" t="s">
        <v>7968</v>
      </c>
    </row>
    <row r="442" spans="1:4" x14ac:dyDescent="0.3">
      <c r="A442" s="1" t="s">
        <v>1349</v>
      </c>
      <c r="B442" t="s">
        <v>1221</v>
      </c>
      <c r="C442">
        <v>38</v>
      </c>
      <c r="D442" t="s">
        <v>7969</v>
      </c>
    </row>
    <row r="443" spans="1:4" x14ac:dyDescent="0.3">
      <c r="A443" s="1" t="s">
        <v>1349</v>
      </c>
      <c r="B443" t="s">
        <v>1221</v>
      </c>
      <c r="C443">
        <v>72</v>
      </c>
      <c r="D443" t="s">
        <v>7970</v>
      </c>
    </row>
    <row r="444" spans="1:4" x14ac:dyDescent="0.3">
      <c r="A444" s="1" t="s">
        <v>1349</v>
      </c>
      <c r="B444" t="s">
        <v>1221</v>
      </c>
      <c r="C444">
        <v>84</v>
      </c>
      <c r="D444" t="s">
        <v>7971</v>
      </c>
    </row>
    <row r="445" spans="1:4" x14ac:dyDescent="0.3">
      <c r="A445" s="1" t="s">
        <v>1354</v>
      </c>
      <c r="B445" t="s">
        <v>1355</v>
      </c>
      <c r="C445">
        <v>16</v>
      </c>
      <c r="D445" t="s">
        <v>7876</v>
      </c>
    </row>
    <row r="446" spans="1:4" x14ac:dyDescent="0.3">
      <c r="A446" s="1" t="s">
        <v>1359</v>
      </c>
      <c r="B446" t="s">
        <v>1360</v>
      </c>
      <c r="C446">
        <v>58</v>
      </c>
      <c r="D446" t="s">
        <v>7962</v>
      </c>
    </row>
    <row r="447" spans="1:4" x14ac:dyDescent="0.3">
      <c r="A447" s="1" t="s">
        <v>1364</v>
      </c>
      <c r="B447" t="s">
        <v>1365</v>
      </c>
      <c r="C447">
        <v>48</v>
      </c>
      <c r="D447" t="s">
        <v>7963</v>
      </c>
    </row>
    <row r="448" spans="1:4" x14ac:dyDescent="0.3">
      <c r="A448" s="1" t="s">
        <v>1364</v>
      </c>
      <c r="B448" t="s">
        <v>1365</v>
      </c>
      <c r="C448">
        <v>90</v>
      </c>
      <c r="D448" t="s">
        <v>7964</v>
      </c>
    </row>
    <row r="449" spans="1:4" x14ac:dyDescent="0.3">
      <c r="A449" s="1" t="s">
        <v>1364</v>
      </c>
      <c r="B449" t="s">
        <v>1365</v>
      </c>
      <c r="C449">
        <v>111</v>
      </c>
      <c r="D449" t="s">
        <v>7965</v>
      </c>
    </row>
    <row r="450" spans="1:4" x14ac:dyDescent="0.3">
      <c r="A450" s="1" t="s">
        <v>1364</v>
      </c>
      <c r="B450" t="s">
        <v>1365</v>
      </c>
      <c r="C450">
        <v>95</v>
      </c>
      <c r="D450" t="s">
        <v>7966</v>
      </c>
    </row>
    <row r="451" spans="1:4" x14ac:dyDescent="0.3">
      <c r="A451" s="1" t="s">
        <v>1364</v>
      </c>
      <c r="B451" t="s">
        <v>1365</v>
      </c>
      <c r="C451">
        <v>80</v>
      </c>
      <c r="D451" t="s">
        <v>7967</v>
      </c>
    </row>
    <row r="452" spans="1:4" x14ac:dyDescent="0.3">
      <c r="A452" s="1" t="s">
        <v>1364</v>
      </c>
      <c r="B452" t="s">
        <v>1365</v>
      </c>
      <c r="C452">
        <v>104</v>
      </c>
      <c r="D452" t="s">
        <v>7968</v>
      </c>
    </row>
    <row r="453" spans="1:4" x14ac:dyDescent="0.3">
      <c r="A453" s="1" t="s">
        <v>1364</v>
      </c>
      <c r="B453" t="s">
        <v>1365</v>
      </c>
      <c r="C453">
        <v>38</v>
      </c>
      <c r="D453" t="s">
        <v>7969</v>
      </c>
    </row>
    <row r="454" spans="1:4" x14ac:dyDescent="0.3">
      <c r="A454" s="1" t="s">
        <v>1364</v>
      </c>
      <c r="B454" t="s">
        <v>1365</v>
      </c>
      <c r="C454">
        <v>72</v>
      </c>
      <c r="D454" t="s">
        <v>7970</v>
      </c>
    </row>
    <row r="455" spans="1:4" x14ac:dyDescent="0.3">
      <c r="A455" s="1" t="s">
        <v>1364</v>
      </c>
      <c r="B455" t="s">
        <v>1365</v>
      </c>
      <c r="C455">
        <v>84</v>
      </c>
      <c r="D455" t="s">
        <v>7971</v>
      </c>
    </row>
    <row r="456" spans="1:4" x14ac:dyDescent="0.3">
      <c r="A456" s="1" t="s">
        <v>1369</v>
      </c>
      <c r="B456" t="s">
        <v>1370</v>
      </c>
      <c r="C456">
        <v>48</v>
      </c>
      <c r="D456" t="s">
        <v>7963</v>
      </c>
    </row>
    <row r="457" spans="1:4" x14ac:dyDescent="0.3">
      <c r="A457" s="1" t="s">
        <v>1369</v>
      </c>
      <c r="B457" t="s">
        <v>1370</v>
      </c>
      <c r="C457">
        <v>90</v>
      </c>
      <c r="D457" t="s">
        <v>7964</v>
      </c>
    </row>
    <row r="458" spans="1:4" x14ac:dyDescent="0.3">
      <c r="A458" s="1" t="s">
        <v>1369</v>
      </c>
      <c r="B458" t="s">
        <v>1370</v>
      </c>
      <c r="C458">
        <v>111</v>
      </c>
      <c r="D458" t="s">
        <v>7965</v>
      </c>
    </row>
    <row r="459" spans="1:4" x14ac:dyDescent="0.3">
      <c r="A459" s="1" t="s">
        <v>1369</v>
      </c>
      <c r="B459" t="s">
        <v>1370</v>
      </c>
      <c r="C459">
        <v>95</v>
      </c>
      <c r="D459" t="s">
        <v>7966</v>
      </c>
    </row>
    <row r="460" spans="1:4" x14ac:dyDescent="0.3">
      <c r="A460" s="1" t="s">
        <v>1369</v>
      </c>
      <c r="B460" t="s">
        <v>1370</v>
      </c>
      <c r="C460">
        <v>58</v>
      </c>
      <c r="D460" t="s">
        <v>7962</v>
      </c>
    </row>
    <row r="461" spans="1:4" x14ac:dyDescent="0.3">
      <c r="A461" s="1" t="s">
        <v>1369</v>
      </c>
      <c r="B461" t="s">
        <v>1370</v>
      </c>
      <c r="C461">
        <v>80</v>
      </c>
      <c r="D461" t="s">
        <v>7967</v>
      </c>
    </row>
    <row r="462" spans="1:4" x14ac:dyDescent="0.3">
      <c r="A462" s="1" t="s">
        <v>1369</v>
      </c>
      <c r="B462" t="s">
        <v>1370</v>
      </c>
      <c r="C462">
        <v>104</v>
      </c>
      <c r="D462" t="s">
        <v>7968</v>
      </c>
    </row>
    <row r="463" spans="1:4" x14ac:dyDescent="0.3">
      <c r="A463" s="1" t="s">
        <v>1369</v>
      </c>
      <c r="B463" t="s">
        <v>1370</v>
      </c>
      <c r="C463">
        <v>38</v>
      </c>
      <c r="D463" t="s">
        <v>7969</v>
      </c>
    </row>
    <row r="464" spans="1:4" x14ac:dyDescent="0.3">
      <c r="A464" s="1" t="s">
        <v>1369</v>
      </c>
      <c r="B464" t="s">
        <v>1370</v>
      </c>
      <c r="C464">
        <v>72</v>
      </c>
      <c r="D464" t="s">
        <v>7970</v>
      </c>
    </row>
    <row r="465" spans="1:4" x14ac:dyDescent="0.3">
      <c r="A465" s="1" t="s">
        <v>1369</v>
      </c>
      <c r="B465" t="s">
        <v>1370</v>
      </c>
      <c r="C465">
        <v>84</v>
      </c>
      <c r="D465" t="s">
        <v>7971</v>
      </c>
    </row>
    <row r="466" spans="1:4" x14ac:dyDescent="0.3">
      <c r="A466" s="1" t="s">
        <v>1369</v>
      </c>
      <c r="B466" t="s">
        <v>1370</v>
      </c>
      <c r="C466">
        <v>16</v>
      </c>
      <c r="D466" t="s">
        <v>7876</v>
      </c>
    </row>
    <row r="467" spans="1:4" x14ac:dyDescent="0.3">
      <c r="A467" s="1" t="s">
        <v>1375</v>
      </c>
      <c r="B467" t="s">
        <v>1376</v>
      </c>
      <c r="C467">
        <v>76</v>
      </c>
      <c r="D467" t="s">
        <v>7972</v>
      </c>
    </row>
    <row r="468" spans="1:4" x14ac:dyDescent="0.3">
      <c r="A468" s="1" t="s">
        <v>1380</v>
      </c>
      <c r="B468" t="s">
        <v>1365</v>
      </c>
      <c r="C468">
        <v>46</v>
      </c>
      <c r="D468" t="s">
        <v>7973</v>
      </c>
    </row>
    <row r="469" spans="1:4" x14ac:dyDescent="0.3">
      <c r="A469" s="1" t="s">
        <v>1380</v>
      </c>
      <c r="B469" t="s">
        <v>1365</v>
      </c>
      <c r="C469">
        <v>113</v>
      </c>
      <c r="D469" t="s">
        <v>7974</v>
      </c>
    </row>
    <row r="470" spans="1:4" x14ac:dyDescent="0.3">
      <c r="A470" s="1" t="s">
        <v>1384</v>
      </c>
      <c r="B470" t="s">
        <v>1376</v>
      </c>
      <c r="C470">
        <v>76</v>
      </c>
      <c r="D470" t="s">
        <v>7972</v>
      </c>
    </row>
    <row r="471" spans="1:4" x14ac:dyDescent="0.3">
      <c r="A471" s="1" t="s">
        <v>1388</v>
      </c>
      <c r="B471" t="s">
        <v>1360</v>
      </c>
      <c r="C471">
        <v>113</v>
      </c>
      <c r="D471" t="s">
        <v>7974</v>
      </c>
    </row>
    <row r="472" spans="1:4" x14ac:dyDescent="0.3">
      <c r="A472" s="1" t="s">
        <v>1392</v>
      </c>
      <c r="B472" t="s">
        <v>1365</v>
      </c>
      <c r="C472">
        <v>46</v>
      </c>
      <c r="D472" t="s">
        <v>7973</v>
      </c>
    </row>
    <row r="473" spans="1:4" x14ac:dyDescent="0.3">
      <c r="A473" s="1" t="s">
        <v>1392</v>
      </c>
      <c r="B473" t="s">
        <v>1365</v>
      </c>
      <c r="C473">
        <v>113</v>
      </c>
      <c r="D473" t="s">
        <v>7974</v>
      </c>
    </row>
    <row r="474" spans="1:4" x14ac:dyDescent="0.3">
      <c r="A474" s="1" t="s">
        <v>1392</v>
      </c>
      <c r="B474" t="s">
        <v>1365</v>
      </c>
      <c r="C474">
        <v>45</v>
      </c>
      <c r="D474" t="s">
        <v>7975</v>
      </c>
    </row>
    <row r="475" spans="1:4" x14ac:dyDescent="0.3">
      <c r="A475" s="1" t="s">
        <v>1396</v>
      </c>
      <c r="B475" t="s">
        <v>1397</v>
      </c>
      <c r="C475">
        <v>57</v>
      </c>
      <c r="D475" t="s">
        <v>7976</v>
      </c>
    </row>
    <row r="476" spans="1:4" x14ac:dyDescent="0.3">
      <c r="A476" s="1" t="s">
        <v>1396</v>
      </c>
      <c r="B476" t="s">
        <v>1397</v>
      </c>
      <c r="C476">
        <v>19</v>
      </c>
      <c r="D476" t="s">
        <v>7977</v>
      </c>
    </row>
    <row r="477" spans="1:4" x14ac:dyDescent="0.3">
      <c r="A477" s="1" t="s">
        <v>1402</v>
      </c>
      <c r="B477" t="s">
        <v>1403</v>
      </c>
      <c r="C477">
        <v>49</v>
      </c>
      <c r="D477" t="s">
        <v>2313</v>
      </c>
    </row>
    <row r="478" spans="1:4" x14ac:dyDescent="0.3">
      <c r="A478" s="1" t="s">
        <v>1407</v>
      </c>
      <c r="B478" t="s">
        <v>1408</v>
      </c>
      <c r="C478">
        <v>49</v>
      </c>
      <c r="D478" t="s">
        <v>2313</v>
      </c>
    </row>
    <row r="479" spans="1:4" x14ac:dyDescent="0.3">
      <c r="A479" s="1" t="s">
        <v>1428</v>
      </c>
      <c r="B479" t="s">
        <v>1429</v>
      </c>
      <c r="C479">
        <v>129</v>
      </c>
      <c r="D479" t="s">
        <v>7978</v>
      </c>
    </row>
    <row r="480" spans="1:4" x14ac:dyDescent="0.3">
      <c r="A480" s="1" t="s">
        <v>1439</v>
      </c>
      <c r="B480" t="s">
        <v>1440</v>
      </c>
      <c r="C480">
        <v>256</v>
      </c>
      <c r="D480" t="s">
        <v>7979</v>
      </c>
    </row>
    <row r="481" spans="1:4" x14ac:dyDescent="0.3">
      <c r="A481" t="s">
        <v>7980</v>
      </c>
      <c r="B481" t="s">
        <v>7981</v>
      </c>
      <c r="C481">
        <v>770</v>
      </c>
      <c r="D481" t="s">
        <v>7981</v>
      </c>
    </row>
    <row r="482" spans="1:4" x14ac:dyDescent="0.3">
      <c r="A482" s="1" t="s">
        <v>1482</v>
      </c>
      <c r="B482" t="s">
        <v>1483</v>
      </c>
      <c r="C482">
        <v>252</v>
      </c>
      <c r="D482" t="s">
        <v>7982</v>
      </c>
    </row>
    <row r="483" spans="1:4" x14ac:dyDescent="0.3">
      <c r="A483" s="1" t="s">
        <v>1487</v>
      </c>
      <c r="B483" t="s">
        <v>1202</v>
      </c>
      <c r="C483">
        <v>252</v>
      </c>
      <c r="D483" t="s">
        <v>7982</v>
      </c>
    </row>
    <row r="484" spans="1:4" x14ac:dyDescent="0.3">
      <c r="A484" s="1" t="s">
        <v>1491</v>
      </c>
      <c r="B484" t="s">
        <v>1483</v>
      </c>
      <c r="C484">
        <v>258</v>
      </c>
      <c r="D484" t="s">
        <v>7983</v>
      </c>
    </row>
    <row r="485" spans="1:4" x14ac:dyDescent="0.3">
      <c r="A485" s="1" t="s">
        <v>1495</v>
      </c>
      <c r="B485" t="s">
        <v>1202</v>
      </c>
      <c r="C485">
        <v>258</v>
      </c>
      <c r="D485" t="s">
        <v>7983</v>
      </c>
    </row>
    <row r="486" spans="1:4" x14ac:dyDescent="0.3">
      <c r="A486" s="1" t="s">
        <v>1540</v>
      </c>
      <c r="B486" s="1" t="s">
        <v>1542</v>
      </c>
      <c r="C486">
        <v>163</v>
      </c>
      <c r="D486" t="s">
        <v>7984</v>
      </c>
    </row>
    <row r="487" spans="1:4" x14ac:dyDescent="0.3">
      <c r="A487" s="1" t="s">
        <v>1544</v>
      </c>
      <c r="B487" s="1" t="s">
        <v>1542</v>
      </c>
      <c r="C487">
        <v>162</v>
      </c>
      <c r="D487" t="s">
        <v>7985</v>
      </c>
    </row>
    <row r="488" spans="1:4" x14ac:dyDescent="0.3">
      <c r="A488" s="1" t="s">
        <v>1547</v>
      </c>
      <c r="B488" s="1" t="s">
        <v>1548</v>
      </c>
      <c r="C488">
        <v>162</v>
      </c>
      <c r="D488" t="s">
        <v>7985</v>
      </c>
    </row>
    <row r="489" spans="1:4" x14ac:dyDescent="0.3">
      <c r="A489" s="1" t="s">
        <v>1552</v>
      </c>
      <c r="B489" s="1" t="s">
        <v>1553</v>
      </c>
      <c r="C489">
        <v>164</v>
      </c>
      <c r="D489" t="s">
        <v>7986</v>
      </c>
    </row>
    <row r="490" spans="1:4" x14ac:dyDescent="0.3">
      <c r="A490" s="1" t="s">
        <v>1557</v>
      </c>
      <c r="B490" s="1" t="s">
        <v>1202</v>
      </c>
      <c r="C490">
        <v>164</v>
      </c>
      <c r="D490" t="s">
        <v>7986</v>
      </c>
    </row>
    <row r="491" spans="1:4" x14ac:dyDescent="0.3">
      <c r="A491" s="1" t="s">
        <v>1562</v>
      </c>
      <c r="B491" t="s">
        <v>1563</v>
      </c>
      <c r="C491">
        <v>18</v>
      </c>
      <c r="D491" t="s">
        <v>7987</v>
      </c>
    </row>
    <row r="492" spans="1:4" x14ac:dyDescent="0.3">
      <c r="A492" s="1" t="s">
        <v>1567</v>
      </c>
      <c r="B492" t="s">
        <v>1202</v>
      </c>
      <c r="C492">
        <v>18</v>
      </c>
      <c r="D492" t="s">
        <v>7987</v>
      </c>
    </row>
    <row r="493" spans="1:4" x14ac:dyDescent="0.3">
      <c r="A493" s="1" t="s">
        <v>1587</v>
      </c>
      <c r="B493" t="s">
        <v>1588</v>
      </c>
      <c r="C493">
        <v>491</v>
      </c>
      <c r="D493" t="s">
        <v>7988</v>
      </c>
    </row>
    <row r="494" spans="1:4" x14ac:dyDescent="0.3">
      <c r="A494" s="1" t="s">
        <v>1587</v>
      </c>
      <c r="B494" t="s">
        <v>1588</v>
      </c>
      <c r="C494">
        <v>492</v>
      </c>
      <c r="D494" t="s">
        <v>7989</v>
      </c>
    </row>
    <row r="495" spans="1:4" x14ac:dyDescent="0.3">
      <c r="A495" s="1" t="s">
        <v>1592</v>
      </c>
      <c r="B495" t="s">
        <v>1593</v>
      </c>
      <c r="C495">
        <v>491</v>
      </c>
      <c r="D495" t="s">
        <v>7988</v>
      </c>
    </row>
    <row r="496" spans="1:4" x14ac:dyDescent="0.3">
      <c r="A496" s="1" t="s">
        <v>1597</v>
      </c>
      <c r="B496" t="s">
        <v>1202</v>
      </c>
      <c r="C496">
        <v>492</v>
      </c>
      <c r="D496" t="s">
        <v>7989</v>
      </c>
    </row>
    <row r="497" spans="1:4" x14ac:dyDescent="0.3">
      <c r="A497" s="1" t="s">
        <v>1601</v>
      </c>
      <c r="B497" t="s">
        <v>1602</v>
      </c>
      <c r="C497">
        <v>509</v>
      </c>
      <c r="D497" t="s">
        <v>7990</v>
      </c>
    </row>
    <row r="498" spans="1:4" x14ac:dyDescent="0.3">
      <c r="A498" s="1" t="s">
        <v>1606</v>
      </c>
      <c r="B498" t="s">
        <v>1202</v>
      </c>
      <c r="C498">
        <v>510</v>
      </c>
      <c r="D498" t="s">
        <v>7991</v>
      </c>
    </row>
    <row r="499" spans="1:4" x14ac:dyDescent="0.3">
      <c r="A499" s="1" t="s">
        <v>1610</v>
      </c>
      <c r="B499" t="s">
        <v>1602</v>
      </c>
      <c r="C499">
        <v>513</v>
      </c>
      <c r="D499" t="s">
        <v>7992</v>
      </c>
    </row>
    <row r="500" spans="1:4" x14ac:dyDescent="0.3">
      <c r="A500" s="1" t="s">
        <v>1610</v>
      </c>
      <c r="B500" t="s">
        <v>1602</v>
      </c>
      <c r="C500">
        <v>498</v>
      </c>
      <c r="D500" t="s">
        <v>7993</v>
      </c>
    </row>
    <row r="501" spans="1:4" x14ac:dyDescent="0.3">
      <c r="A501" s="1" t="s">
        <v>1610</v>
      </c>
      <c r="B501" t="s">
        <v>1602</v>
      </c>
      <c r="C501">
        <v>496</v>
      </c>
      <c r="D501" t="s">
        <v>7994</v>
      </c>
    </row>
    <row r="502" spans="1:4" x14ac:dyDescent="0.3">
      <c r="A502" s="1" t="s">
        <v>1614</v>
      </c>
      <c r="B502" t="s">
        <v>1202</v>
      </c>
      <c r="C502">
        <v>514</v>
      </c>
      <c r="D502" t="s">
        <v>7995</v>
      </c>
    </row>
    <row r="503" spans="1:4" x14ac:dyDescent="0.3">
      <c r="A503" s="1" t="s">
        <v>1614</v>
      </c>
      <c r="B503" t="s">
        <v>1202</v>
      </c>
      <c r="C503">
        <v>499</v>
      </c>
      <c r="D503" t="s">
        <v>7996</v>
      </c>
    </row>
    <row r="504" spans="1:4" x14ac:dyDescent="0.3">
      <c r="A504" s="1" t="s">
        <v>1618</v>
      </c>
      <c r="B504" t="s">
        <v>1619</v>
      </c>
      <c r="C504">
        <v>576</v>
      </c>
      <c r="D504" t="s">
        <v>7997</v>
      </c>
    </row>
    <row r="505" spans="1:4" x14ac:dyDescent="0.3">
      <c r="A505" s="1" t="s">
        <v>1623</v>
      </c>
      <c r="B505" t="s">
        <v>1202</v>
      </c>
      <c r="C505">
        <v>580</v>
      </c>
      <c r="D505" t="s">
        <v>7998</v>
      </c>
    </row>
    <row r="506" spans="1:4" x14ac:dyDescent="0.3">
      <c r="A506" s="1" t="s">
        <v>1627</v>
      </c>
      <c r="B506" t="s">
        <v>1628</v>
      </c>
      <c r="C506">
        <v>390</v>
      </c>
      <c r="D506" t="s">
        <v>7999</v>
      </c>
    </row>
    <row r="507" spans="1:4" x14ac:dyDescent="0.3">
      <c r="A507" s="1" t="s">
        <v>1632</v>
      </c>
      <c r="B507" t="s">
        <v>1633</v>
      </c>
      <c r="C507">
        <v>562</v>
      </c>
      <c r="D507" t="s">
        <v>8000</v>
      </c>
    </row>
    <row r="508" spans="1:4" x14ac:dyDescent="0.3">
      <c r="A508" s="1" t="s">
        <v>1637</v>
      </c>
      <c r="B508" t="s">
        <v>1202</v>
      </c>
      <c r="C508">
        <v>562</v>
      </c>
      <c r="D508" t="s">
        <v>8000</v>
      </c>
    </row>
    <row r="509" spans="1:4" x14ac:dyDescent="0.3">
      <c r="A509" s="1" t="s">
        <v>1641</v>
      </c>
      <c r="B509" t="s">
        <v>1619</v>
      </c>
      <c r="C509">
        <v>518</v>
      </c>
      <c r="D509" t="s">
        <v>8001</v>
      </c>
    </row>
    <row r="510" spans="1:4" x14ac:dyDescent="0.3">
      <c r="A510" s="1" t="s">
        <v>1645</v>
      </c>
      <c r="B510" t="s">
        <v>1202</v>
      </c>
      <c r="C510">
        <v>519</v>
      </c>
      <c r="D510" t="s">
        <v>8002</v>
      </c>
    </row>
    <row r="511" spans="1:4" x14ac:dyDescent="0.3">
      <c r="A511" s="1" t="s">
        <v>1647</v>
      </c>
      <c r="C511">
        <v>622</v>
      </c>
      <c r="D511" t="s">
        <v>8003</v>
      </c>
    </row>
    <row r="512" spans="1:4" x14ac:dyDescent="0.3">
      <c r="A512" s="1" t="s">
        <v>1651</v>
      </c>
      <c r="B512" t="s">
        <v>1652</v>
      </c>
      <c r="C512">
        <v>622</v>
      </c>
      <c r="D512" t="s">
        <v>8003</v>
      </c>
    </row>
    <row r="513" spans="1:4" x14ac:dyDescent="0.3">
      <c r="A513" s="1" t="s">
        <v>1651</v>
      </c>
      <c r="B513" t="s">
        <v>1652</v>
      </c>
      <c r="C513">
        <v>583</v>
      </c>
      <c r="D513" t="s">
        <v>8004</v>
      </c>
    </row>
    <row r="514" spans="1:4" x14ac:dyDescent="0.3">
      <c r="A514" s="1" t="s">
        <v>1651</v>
      </c>
      <c r="B514" t="s">
        <v>1652</v>
      </c>
      <c r="C514">
        <v>538</v>
      </c>
      <c r="D514" t="s">
        <v>8005</v>
      </c>
    </row>
    <row r="515" spans="1:4" x14ac:dyDescent="0.3">
      <c r="A515" s="1" t="s">
        <v>1651</v>
      </c>
      <c r="B515" t="s">
        <v>1652</v>
      </c>
      <c r="C515">
        <v>539</v>
      </c>
      <c r="D515" t="s">
        <v>8006</v>
      </c>
    </row>
    <row r="516" spans="1:4" x14ac:dyDescent="0.3">
      <c r="A516" s="1" t="s">
        <v>1651</v>
      </c>
      <c r="B516" t="s">
        <v>1652</v>
      </c>
      <c r="C516">
        <v>466</v>
      </c>
      <c r="D516" t="s">
        <v>8007</v>
      </c>
    </row>
    <row r="517" spans="1:4" x14ac:dyDescent="0.3">
      <c r="A517" s="1" t="s">
        <v>1654</v>
      </c>
      <c r="B517" t="s">
        <v>1652</v>
      </c>
      <c r="C517">
        <v>622</v>
      </c>
      <c r="D517" t="s">
        <v>8003</v>
      </c>
    </row>
    <row r="518" spans="1:4" x14ac:dyDescent="0.3">
      <c r="A518" s="1" t="s">
        <v>1654</v>
      </c>
      <c r="B518" t="s">
        <v>1652</v>
      </c>
      <c r="C518">
        <v>466</v>
      </c>
      <c r="D518" t="s">
        <v>8007</v>
      </c>
    </row>
    <row r="519" spans="1:4" x14ac:dyDescent="0.3">
      <c r="A519" s="1" t="s">
        <v>1659</v>
      </c>
      <c r="B519" s="1" t="s">
        <v>1661</v>
      </c>
      <c r="C519">
        <v>239</v>
      </c>
      <c r="D519" t="s">
        <v>1662</v>
      </c>
    </row>
    <row r="520" spans="1:4" x14ac:dyDescent="0.3">
      <c r="A520" s="1" t="s">
        <v>1670</v>
      </c>
      <c r="B520" s="1" t="s">
        <v>1671</v>
      </c>
      <c r="C520">
        <v>295</v>
      </c>
      <c r="D520" t="s">
        <v>8008</v>
      </c>
    </row>
    <row r="521" spans="1:4" x14ac:dyDescent="0.3">
      <c r="A521" s="1" t="s">
        <v>1675</v>
      </c>
      <c r="B521" s="1" t="s">
        <v>1676</v>
      </c>
      <c r="C521">
        <v>240</v>
      </c>
      <c r="D521" t="s">
        <v>8009</v>
      </c>
    </row>
    <row r="522" spans="1:4" x14ac:dyDescent="0.3">
      <c r="A522" s="1" t="s">
        <v>1681</v>
      </c>
      <c r="B522" t="s">
        <v>1682</v>
      </c>
      <c r="C522">
        <v>332</v>
      </c>
      <c r="D522" t="s">
        <v>8010</v>
      </c>
    </row>
    <row r="523" spans="1:4" x14ac:dyDescent="0.3">
      <c r="A523" s="1" t="s">
        <v>1686</v>
      </c>
      <c r="B523" t="s">
        <v>1687</v>
      </c>
      <c r="C523">
        <v>335</v>
      </c>
      <c r="D523" t="s">
        <v>8011</v>
      </c>
    </row>
    <row r="524" spans="1:4" x14ac:dyDescent="0.3">
      <c r="A524" s="1" t="s">
        <v>1691</v>
      </c>
      <c r="B524" t="s">
        <v>1692</v>
      </c>
      <c r="C524">
        <v>269</v>
      </c>
      <c r="D524" t="s">
        <v>8012</v>
      </c>
    </row>
    <row r="525" spans="1:4" x14ac:dyDescent="0.3">
      <c r="A525" s="1" t="s">
        <v>1696</v>
      </c>
      <c r="B525" t="s">
        <v>1697</v>
      </c>
      <c r="C525">
        <v>272</v>
      </c>
      <c r="D525" t="s">
        <v>8013</v>
      </c>
    </row>
    <row r="526" spans="1:4" x14ac:dyDescent="0.3">
      <c r="A526" s="1" t="s">
        <v>1701</v>
      </c>
      <c r="B526" t="s">
        <v>1202</v>
      </c>
      <c r="C526">
        <v>272</v>
      </c>
      <c r="D526" t="s">
        <v>8013</v>
      </c>
    </row>
    <row r="527" spans="1:4" x14ac:dyDescent="0.3">
      <c r="A527" s="1" t="s">
        <v>1705</v>
      </c>
      <c r="B527" t="s">
        <v>1706</v>
      </c>
      <c r="C527">
        <v>253</v>
      </c>
      <c r="D527" t="s">
        <v>8014</v>
      </c>
    </row>
    <row r="528" spans="1:4" x14ac:dyDescent="0.3">
      <c r="A528" s="1" t="s">
        <v>1710</v>
      </c>
      <c r="B528" t="s">
        <v>1711</v>
      </c>
      <c r="C528">
        <v>259</v>
      </c>
      <c r="D528" t="s">
        <v>8015</v>
      </c>
    </row>
    <row r="529" spans="1:4" x14ac:dyDescent="0.3">
      <c r="A529" s="1" t="s">
        <v>1715</v>
      </c>
      <c r="B529" t="s">
        <v>1221</v>
      </c>
      <c r="C529">
        <v>338</v>
      </c>
      <c r="D529" t="s">
        <v>8016</v>
      </c>
    </row>
    <row r="530" spans="1:4" x14ac:dyDescent="0.3">
      <c r="A530" s="1" t="s">
        <v>1715</v>
      </c>
      <c r="B530" t="s">
        <v>1221</v>
      </c>
      <c r="C530">
        <v>314</v>
      </c>
      <c r="D530" t="s">
        <v>8017</v>
      </c>
    </row>
    <row r="531" spans="1:4" x14ac:dyDescent="0.3">
      <c r="A531" s="1" t="s">
        <v>1715</v>
      </c>
      <c r="B531" t="s">
        <v>1221</v>
      </c>
      <c r="C531">
        <v>61</v>
      </c>
      <c r="D531" t="s">
        <v>8018</v>
      </c>
    </row>
    <row r="532" spans="1:4" x14ac:dyDescent="0.3">
      <c r="A532" s="1" t="s">
        <v>1715</v>
      </c>
      <c r="B532" t="s">
        <v>1221</v>
      </c>
      <c r="C532">
        <v>294</v>
      </c>
      <c r="D532" t="s">
        <v>8019</v>
      </c>
    </row>
    <row r="533" spans="1:4" x14ac:dyDescent="0.3">
      <c r="A533" s="1" t="s">
        <v>1715</v>
      </c>
      <c r="B533" t="s">
        <v>1221</v>
      </c>
      <c r="C533">
        <v>37</v>
      </c>
      <c r="D533" t="s">
        <v>8020</v>
      </c>
    </row>
    <row r="534" spans="1:4" x14ac:dyDescent="0.3">
      <c r="A534" s="1" t="s">
        <v>1715</v>
      </c>
      <c r="B534" t="s">
        <v>1221</v>
      </c>
      <c r="C534">
        <v>282</v>
      </c>
      <c r="D534" t="s">
        <v>8021</v>
      </c>
    </row>
    <row r="535" spans="1:4" x14ac:dyDescent="0.3">
      <c r="A535" s="1" t="s">
        <v>1715</v>
      </c>
      <c r="B535" t="s">
        <v>1221</v>
      </c>
      <c r="C535">
        <v>291</v>
      </c>
      <c r="D535" t="s">
        <v>8022</v>
      </c>
    </row>
    <row r="536" spans="1:4" x14ac:dyDescent="0.3">
      <c r="A536" s="1" t="s">
        <v>1715</v>
      </c>
      <c r="B536" t="s">
        <v>1221</v>
      </c>
      <c r="C536">
        <v>341</v>
      </c>
      <c r="D536" t="s">
        <v>8023</v>
      </c>
    </row>
    <row r="537" spans="1:4" x14ac:dyDescent="0.3">
      <c r="A537" s="1" t="s">
        <v>1715</v>
      </c>
      <c r="B537" t="s">
        <v>1221</v>
      </c>
      <c r="C537">
        <v>273</v>
      </c>
      <c r="D537" t="s">
        <v>8024</v>
      </c>
    </row>
    <row r="538" spans="1:4" x14ac:dyDescent="0.3">
      <c r="A538" s="69" t="s">
        <v>340</v>
      </c>
      <c r="B538" s="69" t="s">
        <v>341</v>
      </c>
      <c r="C538" s="69">
        <v>1243</v>
      </c>
      <c r="D538" s="69" t="s">
        <v>7904</v>
      </c>
    </row>
    <row r="541" spans="1:4" ht="23.4" x14ac:dyDescent="0.45">
      <c r="A541" s="147" t="s">
        <v>8025</v>
      </c>
    </row>
    <row r="543" spans="1:4" ht="15.6" x14ac:dyDescent="0.3">
      <c r="A543" s="188" t="s">
        <v>7561</v>
      </c>
      <c r="B543" s="184" t="s">
        <v>7562</v>
      </c>
      <c r="C543" s="184" t="s">
        <v>7703</v>
      </c>
      <c r="D543" s="184" t="s">
        <v>7704</v>
      </c>
    </row>
    <row r="544" spans="1:4" x14ac:dyDescent="0.3">
      <c r="A544" s="1" t="s">
        <v>85</v>
      </c>
      <c r="B544" t="s">
        <v>86</v>
      </c>
      <c r="C544">
        <v>947</v>
      </c>
      <c r="D544" t="s">
        <v>8026</v>
      </c>
    </row>
    <row r="545" spans="1:4" x14ac:dyDescent="0.3">
      <c r="A545" s="1" t="s">
        <v>85</v>
      </c>
      <c r="B545" t="s">
        <v>86</v>
      </c>
      <c r="C545">
        <v>867</v>
      </c>
      <c r="D545" t="s">
        <v>8027</v>
      </c>
    </row>
    <row r="546" spans="1:4" x14ac:dyDescent="0.3">
      <c r="A546" s="1" t="s">
        <v>88</v>
      </c>
      <c r="B546" t="s">
        <v>89</v>
      </c>
      <c r="C546">
        <v>947</v>
      </c>
      <c r="D546" t="s">
        <v>8026</v>
      </c>
    </row>
    <row r="547" spans="1:4" x14ac:dyDescent="0.3">
      <c r="A547" s="1" t="s">
        <v>88</v>
      </c>
      <c r="B547" t="s">
        <v>89</v>
      </c>
      <c r="C547">
        <v>867</v>
      </c>
      <c r="D547" t="s">
        <v>8027</v>
      </c>
    </row>
    <row r="548" spans="1:4" x14ac:dyDescent="0.3">
      <c r="A548" s="1" t="s">
        <v>91</v>
      </c>
      <c r="B548" t="s">
        <v>92</v>
      </c>
      <c r="C548">
        <v>1035</v>
      </c>
      <c r="D548" t="s">
        <v>8028</v>
      </c>
    </row>
    <row r="549" spans="1:4" x14ac:dyDescent="0.3">
      <c r="A549" s="1" t="s">
        <v>94</v>
      </c>
      <c r="B549" t="s">
        <v>95</v>
      </c>
      <c r="C549">
        <v>1017</v>
      </c>
      <c r="D549" t="s">
        <v>8029</v>
      </c>
    </row>
    <row r="550" spans="1:4" x14ac:dyDescent="0.3">
      <c r="A550" s="1" t="s">
        <v>94</v>
      </c>
      <c r="B550" t="s">
        <v>95</v>
      </c>
      <c r="C550">
        <v>977</v>
      </c>
      <c r="D550" t="s">
        <v>8030</v>
      </c>
    </row>
    <row r="551" spans="1:4" x14ac:dyDescent="0.3">
      <c r="A551" s="1" t="s">
        <v>8031</v>
      </c>
      <c r="B551" t="s">
        <v>98</v>
      </c>
      <c r="C551">
        <v>1097</v>
      </c>
      <c r="D551" t="s">
        <v>8032</v>
      </c>
    </row>
    <row r="552" spans="1:4" x14ac:dyDescent="0.3">
      <c r="A552" s="1" t="s">
        <v>8031</v>
      </c>
      <c r="B552" t="s">
        <v>98</v>
      </c>
      <c r="C552">
        <v>1108</v>
      </c>
      <c r="D552" t="s">
        <v>8033</v>
      </c>
    </row>
    <row r="553" spans="1:4" x14ac:dyDescent="0.3">
      <c r="A553" s="1" t="s">
        <v>8031</v>
      </c>
      <c r="B553" t="s">
        <v>98</v>
      </c>
      <c r="C553">
        <v>1111</v>
      </c>
      <c r="D553" t="s">
        <v>8034</v>
      </c>
    </row>
    <row r="554" spans="1:4" x14ac:dyDescent="0.3">
      <c r="A554" s="1" t="s">
        <v>100</v>
      </c>
      <c r="B554" t="s">
        <v>102</v>
      </c>
      <c r="C554">
        <v>1058</v>
      </c>
      <c r="D554" t="s">
        <v>8035</v>
      </c>
    </row>
    <row r="555" spans="1:4" x14ac:dyDescent="0.3">
      <c r="A555" s="1" t="s">
        <v>100</v>
      </c>
      <c r="B555" t="s">
        <v>102</v>
      </c>
      <c r="C555">
        <v>1069</v>
      </c>
      <c r="D555" t="s">
        <v>8036</v>
      </c>
    </row>
    <row r="556" spans="1:4" x14ac:dyDescent="0.3">
      <c r="A556" s="1" t="s">
        <v>100</v>
      </c>
      <c r="B556" t="s">
        <v>102</v>
      </c>
      <c r="C556">
        <v>1073</v>
      </c>
      <c r="D556" t="s">
        <v>8037</v>
      </c>
    </row>
    <row r="557" spans="1:4" x14ac:dyDescent="0.3">
      <c r="A557" s="1" t="s">
        <v>100</v>
      </c>
      <c r="B557" t="s">
        <v>102</v>
      </c>
      <c r="C557">
        <v>1080</v>
      </c>
      <c r="D557" t="s">
        <v>8038</v>
      </c>
    </row>
    <row r="558" spans="1:4" x14ac:dyDescent="0.3">
      <c r="A558" s="1" t="s">
        <v>104</v>
      </c>
      <c r="B558" t="s">
        <v>106</v>
      </c>
      <c r="C558">
        <v>1128</v>
      </c>
      <c r="D558" t="s">
        <v>8039</v>
      </c>
    </row>
    <row r="559" spans="1:4" x14ac:dyDescent="0.3">
      <c r="A559" s="1" t="s">
        <v>104</v>
      </c>
      <c r="B559" t="s">
        <v>106</v>
      </c>
      <c r="C559">
        <v>1163</v>
      </c>
      <c r="D559" t="s">
        <v>8040</v>
      </c>
    </row>
    <row r="560" spans="1:4" x14ac:dyDescent="0.3">
      <c r="A560" s="1" t="s">
        <v>104</v>
      </c>
      <c r="B560" t="s">
        <v>106</v>
      </c>
      <c r="C560">
        <v>1127</v>
      </c>
      <c r="D560" t="s">
        <v>8041</v>
      </c>
    </row>
    <row r="561" spans="1:4" x14ac:dyDescent="0.3">
      <c r="A561" s="1" t="s">
        <v>104</v>
      </c>
      <c r="B561" t="s">
        <v>106</v>
      </c>
      <c r="C561">
        <v>1158</v>
      </c>
      <c r="D561" t="s">
        <v>8042</v>
      </c>
    </row>
    <row r="562" spans="1:4" x14ac:dyDescent="0.3">
      <c r="A562" s="1" t="s">
        <v>104</v>
      </c>
      <c r="B562" t="s">
        <v>106</v>
      </c>
      <c r="C562">
        <v>1151</v>
      </c>
      <c r="D562" t="s">
        <v>8043</v>
      </c>
    </row>
    <row r="563" spans="1:4" x14ac:dyDescent="0.3">
      <c r="A563" s="1" t="s">
        <v>104</v>
      </c>
      <c r="B563" t="s">
        <v>106</v>
      </c>
      <c r="C563">
        <v>1089</v>
      </c>
      <c r="D563" t="s">
        <v>8044</v>
      </c>
    </row>
    <row r="564" spans="1:4" x14ac:dyDescent="0.3">
      <c r="A564" s="1" t="s">
        <v>104</v>
      </c>
      <c r="B564" t="s">
        <v>106</v>
      </c>
      <c r="C564">
        <v>1141</v>
      </c>
      <c r="D564" t="s">
        <v>8045</v>
      </c>
    </row>
    <row r="565" spans="1:4" x14ac:dyDescent="0.3">
      <c r="A565" s="1" t="s">
        <v>8046</v>
      </c>
      <c r="B565" t="s">
        <v>114</v>
      </c>
      <c r="C565">
        <v>1091</v>
      </c>
      <c r="D565" t="s">
        <v>8047</v>
      </c>
    </row>
    <row r="566" spans="1:4" x14ac:dyDescent="0.3">
      <c r="A566" s="1" t="s">
        <v>8046</v>
      </c>
      <c r="B566" t="s">
        <v>114</v>
      </c>
      <c r="C566">
        <v>1062</v>
      </c>
      <c r="D566" t="s">
        <v>8048</v>
      </c>
    </row>
    <row r="567" spans="1:4" x14ac:dyDescent="0.3">
      <c r="A567" s="1" t="s">
        <v>470</v>
      </c>
      <c r="B567" t="s">
        <v>472</v>
      </c>
      <c r="C567">
        <v>957</v>
      </c>
      <c r="D567" t="s">
        <v>8049</v>
      </c>
    </row>
    <row r="568" spans="1:4" x14ac:dyDescent="0.3">
      <c r="A568" s="1" t="s">
        <v>470</v>
      </c>
      <c r="B568" t="s">
        <v>472</v>
      </c>
      <c r="C568">
        <v>919</v>
      </c>
      <c r="D568" t="s">
        <v>8050</v>
      </c>
    </row>
    <row r="569" spans="1:4" x14ac:dyDescent="0.3">
      <c r="A569" s="1" t="s">
        <v>474</v>
      </c>
      <c r="B569" t="s">
        <v>476</v>
      </c>
      <c r="C569">
        <v>995</v>
      </c>
      <c r="D569" t="s">
        <v>8051</v>
      </c>
    </row>
    <row r="570" spans="1:4" x14ac:dyDescent="0.3">
      <c r="A570" s="1" t="s">
        <v>478</v>
      </c>
      <c r="B570" t="s">
        <v>480</v>
      </c>
      <c r="C570">
        <v>1025</v>
      </c>
      <c r="D570" t="s">
        <v>8052</v>
      </c>
    </row>
    <row r="571" spans="1:4" x14ac:dyDescent="0.3">
      <c r="A571" s="1" t="s">
        <v>752</v>
      </c>
      <c r="B571" t="s">
        <v>754</v>
      </c>
      <c r="C571">
        <v>987</v>
      </c>
      <c r="D571" t="s">
        <v>8053</v>
      </c>
    </row>
    <row r="572" spans="1:4" x14ac:dyDescent="0.3">
      <c r="A572" s="1" t="s">
        <v>1172</v>
      </c>
      <c r="B572" t="s">
        <v>1174</v>
      </c>
      <c r="C572">
        <v>888</v>
      </c>
      <c r="D572" t="s">
        <v>8054</v>
      </c>
    </row>
    <row r="573" spans="1:4" x14ac:dyDescent="0.3">
      <c r="A573" s="1" t="s">
        <v>1177</v>
      </c>
      <c r="B573" t="s">
        <v>1179</v>
      </c>
      <c r="C573">
        <v>885</v>
      </c>
      <c r="D573" t="s">
        <v>8055</v>
      </c>
    </row>
    <row r="574" spans="1:4" x14ac:dyDescent="0.3">
      <c r="A574" s="1" t="s">
        <v>1177</v>
      </c>
      <c r="B574" t="s">
        <v>1179</v>
      </c>
      <c r="C574">
        <v>951</v>
      </c>
      <c r="D574" t="s">
        <v>8056</v>
      </c>
    </row>
    <row r="575" spans="1:4" x14ac:dyDescent="0.3">
      <c r="A575" s="1" t="s">
        <v>1177</v>
      </c>
      <c r="B575" t="s">
        <v>1179</v>
      </c>
      <c r="C575">
        <v>1130</v>
      </c>
      <c r="D575" t="s">
        <v>8057</v>
      </c>
    </row>
    <row r="576" spans="1:4" x14ac:dyDescent="0.3">
      <c r="A576" s="1" t="s">
        <v>1177</v>
      </c>
      <c r="B576" t="s">
        <v>1179</v>
      </c>
      <c r="C576">
        <v>882</v>
      </c>
      <c r="D576" t="s">
        <v>8058</v>
      </c>
    </row>
    <row r="577" spans="1:4" x14ac:dyDescent="0.3">
      <c r="A577" s="1" t="s">
        <v>1177</v>
      </c>
      <c r="B577" t="s">
        <v>1179</v>
      </c>
      <c r="C577">
        <v>1020</v>
      </c>
      <c r="D577" t="s">
        <v>8059</v>
      </c>
    </row>
    <row r="578" spans="1:4" x14ac:dyDescent="0.3">
      <c r="A578" s="1" t="s">
        <v>1177</v>
      </c>
      <c r="B578" t="s">
        <v>1179</v>
      </c>
      <c r="C578">
        <v>982</v>
      </c>
      <c r="D578" t="s">
        <v>8060</v>
      </c>
    </row>
    <row r="579" spans="1:4" x14ac:dyDescent="0.3">
      <c r="A579" s="1" t="s">
        <v>1177</v>
      </c>
      <c r="B579" t="s">
        <v>1179</v>
      </c>
      <c r="C579">
        <v>888</v>
      </c>
      <c r="D579" t="s">
        <v>8054</v>
      </c>
    </row>
    <row r="580" spans="1:4" x14ac:dyDescent="0.3">
      <c r="A580" s="1" t="s">
        <v>1182</v>
      </c>
      <c r="B580" t="s">
        <v>1184</v>
      </c>
      <c r="C580">
        <v>885</v>
      </c>
      <c r="D580" t="s">
        <v>8055</v>
      </c>
    </row>
    <row r="581" spans="1:4" x14ac:dyDescent="0.3">
      <c r="A581" s="1" t="s">
        <v>1182</v>
      </c>
      <c r="B581" t="s">
        <v>1184</v>
      </c>
      <c r="C581">
        <v>951</v>
      </c>
      <c r="D581" t="s">
        <v>8056</v>
      </c>
    </row>
    <row r="582" spans="1:4" x14ac:dyDescent="0.3">
      <c r="A582" s="1" t="s">
        <v>1182</v>
      </c>
      <c r="B582" t="s">
        <v>1184</v>
      </c>
      <c r="C582">
        <v>1130</v>
      </c>
      <c r="D582" t="s">
        <v>8057</v>
      </c>
    </row>
    <row r="583" spans="1:4" x14ac:dyDescent="0.3">
      <c r="A583" s="1" t="s">
        <v>1182</v>
      </c>
      <c r="B583" t="s">
        <v>1184</v>
      </c>
      <c r="C583">
        <v>882</v>
      </c>
      <c r="D583" t="s">
        <v>8058</v>
      </c>
    </row>
    <row r="584" spans="1:4" x14ac:dyDescent="0.3">
      <c r="A584" s="1" t="s">
        <v>1182</v>
      </c>
      <c r="B584" t="s">
        <v>1184</v>
      </c>
      <c r="C584">
        <v>1020</v>
      </c>
      <c r="D584" t="s">
        <v>8059</v>
      </c>
    </row>
    <row r="585" spans="1:4" x14ac:dyDescent="0.3">
      <c r="A585" s="1" t="s">
        <v>1182</v>
      </c>
      <c r="B585" t="s">
        <v>1184</v>
      </c>
      <c r="C585">
        <v>982</v>
      </c>
      <c r="D585" t="s">
        <v>8060</v>
      </c>
    </row>
    <row r="586" spans="1:4" x14ac:dyDescent="0.3">
      <c r="A586" s="1" t="s">
        <v>1185</v>
      </c>
      <c r="B586" t="s">
        <v>1187</v>
      </c>
      <c r="C586">
        <v>885</v>
      </c>
      <c r="D586" t="s">
        <v>8055</v>
      </c>
    </row>
    <row r="587" spans="1:4" x14ac:dyDescent="0.3">
      <c r="A587" s="1" t="s">
        <v>1185</v>
      </c>
      <c r="B587" t="s">
        <v>1187</v>
      </c>
      <c r="C587">
        <v>951</v>
      </c>
      <c r="D587" t="s">
        <v>8056</v>
      </c>
    </row>
    <row r="588" spans="1:4" x14ac:dyDescent="0.3">
      <c r="A588" s="1" t="s">
        <v>1185</v>
      </c>
      <c r="B588" t="s">
        <v>1187</v>
      </c>
      <c r="C588">
        <v>1130</v>
      </c>
      <c r="D588" t="s">
        <v>8057</v>
      </c>
    </row>
    <row r="589" spans="1:4" x14ac:dyDescent="0.3">
      <c r="A589" s="1" t="s">
        <v>1185</v>
      </c>
      <c r="B589" t="s">
        <v>1187</v>
      </c>
      <c r="C589">
        <v>882</v>
      </c>
      <c r="D589" t="s">
        <v>8058</v>
      </c>
    </row>
    <row r="590" spans="1:4" x14ac:dyDescent="0.3">
      <c r="A590" s="1" t="s">
        <v>1185</v>
      </c>
      <c r="B590" t="s">
        <v>1187</v>
      </c>
      <c r="C590">
        <v>1020</v>
      </c>
      <c r="D590" t="s">
        <v>8059</v>
      </c>
    </row>
    <row r="591" spans="1:4" x14ac:dyDescent="0.3">
      <c r="A591" s="1" t="s">
        <v>1185</v>
      </c>
      <c r="B591" t="s">
        <v>1187</v>
      </c>
      <c r="C591">
        <v>982</v>
      </c>
      <c r="D591" t="s">
        <v>8060</v>
      </c>
    </row>
    <row r="592" spans="1:4" x14ac:dyDescent="0.3">
      <c r="A592" s="1" t="s">
        <v>1191</v>
      </c>
      <c r="B592" t="s">
        <v>1193</v>
      </c>
      <c r="C592">
        <v>898</v>
      </c>
      <c r="D592" t="s">
        <v>8061</v>
      </c>
    </row>
    <row r="593" spans="1:4" x14ac:dyDescent="0.3">
      <c r="A593" s="1" t="s">
        <v>1196</v>
      </c>
      <c r="B593" t="s">
        <v>1198</v>
      </c>
      <c r="C593">
        <v>897</v>
      </c>
      <c r="D593" t="s">
        <v>8062</v>
      </c>
    </row>
    <row r="594" spans="1:4" x14ac:dyDescent="0.3">
      <c r="A594" s="1" t="s">
        <v>1201</v>
      </c>
      <c r="B594" t="s">
        <v>1203</v>
      </c>
      <c r="C594">
        <v>897</v>
      </c>
      <c r="D594" t="s">
        <v>8062</v>
      </c>
    </row>
    <row r="595" spans="1:4" x14ac:dyDescent="0.3">
      <c r="A595" s="1" t="s">
        <v>1206</v>
      </c>
      <c r="B595" t="s">
        <v>1207</v>
      </c>
      <c r="C595">
        <v>895</v>
      </c>
      <c r="D595" t="s">
        <v>8063</v>
      </c>
    </row>
    <row r="596" spans="1:4" x14ac:dyDescent="0.3">
      <c r="A596" s="1" t="s">
        <v>1206</v>
      </c>
      <c r="B596" t="s">
        <v>1207</v>
      </c>
      <c r="C596">
        <v>894</v>
      </c>
      <c r="D596" t="s">
        <v>8064</v>
      </c>
    </row>
    <row r="597" spans="1:4" x14ac:dyDescent="0.3">
      <c r="A597" s="1" t="s">
        <v>1210</v>
      </c>
      <c r="B597" t="s">
        <v>1211</v>
      </c>
      <c r="C597">
        <v>896</v>
      </c>
      <c r="D597" t="s">
        <v>8065</v>
      </c>
    </row>
    <row r="598" spans="1:4" x14ac:dyDescent="0.3">
      <c r="A598" s="1" t="s">
        <v>1210</v>
      </c>
      <c r="B598" t="s">
        <v>1211</v>
      </c>
      <c r="C598">
        <v>889</v>
      </c>
      <c r="D598" t="s">
        <v>8066</v>
      </c>
    </row>
    <row r="599" spans="1:4" x14ac:dyDescent="0.3">
      <c r="A599" s="1" t="s">
        <v>1215</v>
      </c>
      <c r="B599" t="s">
        <v>1217</v>
      </c>
      <c r="C599">
        <v>891</v>
      </c>
      <c r="D599" t="s">
        <v>8067</v>
      </c>
    </row>
    <row r="600" spans="1:4" x14ac:dyDescent="0.3">
      <c r="A600" s="1" t="s">
        <v>1220</v>
      </c>
      <c r="B600" t="s">
        <v>1222</v>
      </c>
      <c r="C600">
        <v>899</v>
      </c>
      <c r="D600" t="s">
        <v>8068</v>
      </c>
    </row>
    <row r="601" spans="1:4" x14ac:dyDescent="0.3">
      <c r="A601" s="1" t="s">
        <v>1226</v>
      </c>
      <c r="B601" t="s">
        <v>1228</v>
      </c>
      <c r="C601">
        <v>890</v>
      </c>
      <c r="D601" t="s">
        <v>8069</v>
      </c>
    </row>
    <row r="602" spans="1:4" x14ac:dyDescent="0.3">
      <c r="A602" s="1" t="s">
        <v>1226</v>
      </c>
      <c r="B602" t="s">
        <v>1228</v>
      </c>
      <c r="C602">
        <v>900</v>
      </c>
      <c r="D602" t="s">
        <v>8070</v>
      </c>
    </row>
    <row r="603" spans="1:4" x14ac:dyDescent="0.3">
      <c r="A603" s="1" t="s">
        <v>1236</v>
      </c>
      <c r="B603" t="s">
        <v>1238</v>
      </c>
      <c r="C603">
        <v>983</v>
      </c>
      <c r="D603" t="s">
        <v>8071</v>
      </c>
    </row>
    <row r="604" spans="1:4" x14ac:dyDescent="0.3">
      <c r="A604" s="1" t="s">
        <v>1236</v>
      </c>
      <c r="B604" t="s">
        <v>1238</v>
      </c>
      <c r="C604">
        <v>952</v>
      </c>
      <c r="D604" t="s">
        <v>8072</v>
      </c>
    </row>
    <row r="605" spans="1:4" x14ac:dyDescent="0.3">
      <c r="A605" s="1" t="s">
        <v>1236</v>
      </c>
      <c r="B605" t="s">
        <v>1238</v>
      </c>
      <c r="C605">
        <v>886</v>
      </c>
      <c r="D605" t="s">
        <v>8073</v>
      </c>
    </row>
    <row r="606" spans="1:4" x14ac:dyDescent="0.3">
      <c r="A606" s="1" t="s">
        <v>1236</v>
      </c>
      <c r="B606" t="s">
        <v>1238</v>
      </c>
      <c r="C606">
        <v>1022</v>
      </c>
      <c r="D606" t="s">
        <v>8074</v>
      </c>
    </row>
    <row r="607" spans="1:4" x14ac:dyDescent="0.3">
      <c r="A607" s="1" t="s">
        <v>1242</v>
      </c>
      <c r="B607" t="s">
        <v>1244</v>
      </c>
      <c r="C607">
        <v>955</v>
      </c>
      <c r="D607" t="s">
        <v>8075</v>
      </c>
    </row>
    <row r="608" spans="1:4" x14ac:dyDescent="0.3">
      <c r="A608" s="1" t="s">
        <v>1242</v>
      </c>
      <c r="B608" t="s">
        <v>1244</v>
      </c>
      <c r="C608">
        <v>1021</v>
      </c>
      <c r="D608" t="s">
        <v>8076</v>
      </c>
    </row>
    <row r="609" spans="1:4" x14ac:dyDescent="0.3">
      <c r="A609" s="1" t="s">
        <v>1242</v>
      </c>
      <c r="B609" t="s">
        <v>1244</v>
      </c>
      <c r="C609">
        <v>984</v>
      </c>
      <c r="D609" t="s">
        <v>8077</v>
      </c>
    </row>
    <row r="610" spans="1:4" x14ac:dyDescent="0.3">
      <c r="A610" s="1" t="s">
        <v>1242</v>
      </c>
      <c r="B610" t="s">
        <v>1244</v>
      </c>
      <c r="C610">
        <v>904</v>
      </c>
      <c r="D610" t="s">
        <v>8078</v>
      </c>
    </row>
    <row r="611" spans="1:4" x14ac:dyDescent="0.3">
      <c r="A611" s="1" t="s">
        <v>1242</v>
      </c>
      <c r="B611" t="s">
        <v>1244</v>
      </c>
      <c r="C611">
        <v>901</v>
      </c>
      <c r="D611" t="s">
        <v>8079</v>
      </c>
    </row>
    <row r="612" spans="1:4" x14ac:dyDescent="0.3">
      <c r="A612" s="1" t="s">
        <v>1247</v>
      </c>
      <c r="B612" t="s">
        <v>1249</v>
      </c>
      <c r="C612">
        <v>955</v>
      </c>
      <c r="D612" t="s">
        <v>8075</v>
      </c>
    </row>
    <row r="613" spans="1:4" x14ac:dyDescent="0.3">
      <c r="A613" s="1" t="s">
        <v>1247</v>
      </c>
      <c r="B613" t="s">
        <v>1249</v>
      </c>
      <c r="C613">
        <v>1021</v>
      </c>
      <c r="D613" t="s">
        <v>8076</v>
      </c>
    </row>
    <row r="614" spans="1:4" x14ac:dyDescent="0.3">
      <c r="A614" s="1" t="s">
        <v>1247</v>
      </c>
      <c r="B614" t="s">
        <v>1249</v>
      </c>
      <c r="C614">
        <v>984</v>
      </c>
      <c r="D614" t="s">
        <v>8077</v>
      </c>
    </row>
    <row r="615" spans="1:4" x14ac:dyDescent="0.3">
      <c r="A615" s="1" t="s">
        <v>1247</v>
      </c>
      <c r="B615" t="s">
        <v>1249</v>
      </c>
      <c r="C615">
        <v>904</v>
      </c>
      <c r="D615" t="s">
        <v>8078</v>
      </c>
    </row>
    <row r="616" spans="1:4" x14ac:dyDescent="0.3">
      <c r="A616" s="1" t="s">
        <v>1247</v>
      </c>
      <c r="B616" t="s">
        <v>1249</v>
      </c>
      <c r="C616">
        <v>901</v>
      </c>
      <c r="D616" t="s">
        <v>8079</v>
      </c>
    </row>
    <row r="617" spans="1:4" x14ac:dyDescent="0.3">
      <c r="A617" s="1" t="s">
        <v>1252</v>
      </c>
      <c r="B617" t="s">
        <v>1254</v>
      </c>
      <c r="C617">
        <v>955</v>
      </c>
      <c r="D617" t="s">
        <v>8075</v>
      </c>
    </row>
    <row r="618" spans="1:4" x14ac:dyDescent="0.3">
      <c r="A618" s="1" t="s">
        <v>1252</v>
      </c>
      <c r="B618" t="s">
        <v>1254</v>
      </c>
      <c r="C618">
        <v>1021</v>
      </c>
      <c r="D618" t="s">
        <v>8076</v>
      </c>
    </row>
    <row r="619" spans="1:4" x14ac:dyDescent="0.3">
      <c r="A619" s="1" t="s">
        <v>1252</v>
      </c>
      <c r="B619" t="s">
        <v>1254</v>
      </c>
      <c r="C619">
        <v>984</v>
      </c>
      <c r="D619" t="s">
        <v>8077</v>
      </c>
    </row>
    <row r="620" spans="1:4" x14ac:dyDescent="0.3">
      <c r="A620" s="1" t="s">
        <v>1252</v>
      </c>
      <c r="B620" t="s">
        <v>1254</v>
      </c>
      <c r="C620">
        <v>904</v>
      </c>
      <c r="D620" t="s">
        <v>8078</v>
      </c>
    </row>
    <row r="621" spans="1:4" x14ac:dyDescent="0.3">
      <c r="A621" s="1" t="s">
        <v>1252</v>
      </c>
      <c r="B621" t="s">
        <v>1254</v>
      </c>
      <c r="C621">
        <v>901</v>
      </c>
      <c r="D621" t="s">
        <v>8079</v>
      </c>
    </row>
    <row r="622" spans="1:4" x14ac:dyDescent="0.3">
      <c r="A622" s="1" t="s">
        <v>1257</v>
      </c>
      <c r="B622" t="s">
        <v>1259</v>
      </c>
      <c r="C622">
        <v>955</v>
      </c>
      <c r="D622" t="s">
        <v>8075</v>
      </c>
    </row>
    <row r="623" spans="1:4" x14ac:dyDescent="0.3">
      <c r="A623" s="1" t="s">
        <v>1257</v>
      </c>
      <c r="B623" t="s">
        <v>1259</v>
      </c>
      <c r="C623">
        <v>1021</v>
      </c>
      <c r="D623" t="s">
        <v>8076</v>
      </c>
    </row>
    <row r="624" spans="1:4" x14ac:dyDescent="0.3">
      <c r="A624" s="1" t="s">
        <v>1257</v>
      </c>
      <c r="B624" t="s">
        <v>1259</v>
      </c>
      <c r="C624">
        <v>984</v>
      </c>
      <c r="D624" t="s">
        <v>8077</v>
      </c>
    </row>
    <row r="625" spans="1:4" x14ac:dyDescent="0.3">
      <c r="A625" s="1" t="s">
        <v>1257</v>
      </c>
      <c r="B625" t="s">
        <v>1259</v>
      </c>
      <c r="C625">
        <v>904</v>
      </c>
      <c r="D625" t="s">
        <v>8078</v>
      </c>
    </row>
    <row r="626" spans="1:4" x14ac:dyDescent="0.3">
      <c r="A626" s="1" t="s">
        <v>1257</v>
      </c>
      <c r="B626" t="s">
        <v>1259</v>
      </c>
      <c r="C626">
        <v>901</v>
      </c>
      <c r="D626" t="s">
        <v>8079</v>
      </c>
    </row>
    <row r="627" spans="1:4" x14ac:dyDescent="0.3">
      <c r="A627" s="1" t="s">
        <v>1262</v>
      </c>
      <c r="B627" t="s">
        <v>1264</v>
      </c>
      <c r="C627">
        <v>955</v>
      </c>
      <c r="D627" t="s">
        <v>8075</v>
      </c>
    </row>
    <row r="628" spans="1:4" x14ac:dyDescent="0.3">
      <c r="A628" s="1" t="s">
        <v>1262</v>
      </c>
      <c r="B628" t="s">
        <v>1264</v>
      </c>
      <c r="C628">
        <v>1021</v>
      </c>
      <c r="D628" t="s">
        <v>8076</v>
      </c>
    </row>
    <row r="629" spans="1:4" x14ac:dyDescent="0.3">
      <c r="A629" s="1" t="s">
        <v>1262</v>
      </c>
      <c r="B629" t="s">
        <v>1264</v>
      </c>
      <c r="C629">
        <v>984</v>
      </c>
      <c r="D629" t="s">
        <v>8077</v>
      </c>
    </row>
    <row r="630" spans="1:4" x14ac:dyDescent="0.3">
      <c r="A630" s="1" t="s">
        <v>1262</v>
      </c>
      <c r="B630" t="s">
        <v>1264</v>
      </c>
      <c r="C630">
        <v>904</v>
      </c>
      <c r="D630" t="s">
        <v>8078</v>
      </c>
    </row>
    <row r="631" spans="1:4" x14ac:dyDescent="0.3">
      <c r="A631" s="1" t="s">
        <v>1262</v>
      </c>
      <c r="B631" t="s">
        <v>1264</v>
      </c>
      <c r="C631">
        <v>901</v>
      </c>
      <c r="D631" t="s">
        <v>8079</v>
      </c>
    </row>
    <row r="632" spans="1:4" x14ac:dyDescent="0.3">
      <c r="A632" s="1" t="s">
        <v>2075</v>
      </c>
      <c r="B632" t="s">
        <v>2077</v>
      </c>
      <c r="C632">
        <v>948</v>
      </c>
      <c r="D632" t="s">
        <v>8080</v>
      </c>
    </row>
    <row r="633" spans="1:4" x14ac:dyDescent="0.3">
      <c r="A633" s="1" t="s">
        <v>2075</v>
      </c>
      <c r="B633" t="s">
        <v>2077</v>
      </c>
      <c r="C633">
        <v>868</v>
      </c>
      <c r="D633" t="s">
        <v>8081</v>
      </c>
    </row>
    <row r="634" spans="1:4" x14ac:dyDescent="0.3">
      <c r="A634" s="1" t="s">
        <v>2080</v>
      </c>
      <c r="B634" t="s">
        <v>2082</v>
      </c>
      <c r="C634">
        <v>948</v>
      </c>
      <c r="D634" t="s">
        <v>8080</v>
      </c>
    </row>
    <row r="635" spans="1:4" x14ac:dyDescent="0.3">
      <c r="A635" s="1" t="s">
        <v>2080</v>
      </c>
      <c r="B635" t="s">
        <v>2082</v>
      </c>
      <c r="C635">
        <v>868</v>
      </c>
      <c r="D635" t="s">
        <v>8081</v>
      </c>
    </row>
    <row r="636" spans="1:4" x14ac:dyDescent="0.3">
      <c r="A636" s="1" t="s">
        <v>2085</v>
      </c>
      <c r="B636" t="s">
        <v>2087</v>
      </c>
      <c r="C636">
        <v>948</v>
      </c>
      <c r="D636" t="s">
        <v>8080</v>
      </c>
    </row>
    <row r="637" spans="1:4" x14ac:dyDescent="0.3">
      <c r="A637" s="1" t="s">
        <v>2085</v>
      </c>
      <c r="B637" t="s">
        <v>2087</v>
      </c>
      <c r="C637">
        <v>868</v>
      </c>
      <c r="D637" t="s">
        <v>8081</v>
      </c>
    </row>
    <row r="638" spans="1:4" x14ac:dyDescent="0.3">
      <c r="A638" s="1" t="s">
        <v>2090</v>
      </c>
      <c r="B638" t="s">
        <v>2091</v>
      </c>
      <c r="C638">
        <v>948</v>
      </c>
      <c r="D638" t="s">
        <v>8080</v>
      </c>
    </row>
    <row r="639" spans="1:4" x14ac:dyDescent="0.3">
      <c r="A639" s="1" t="s">
        <v>2090</v>
      </c>
      <c r="B639" t="s">
        <v>2091</v>
      </c>
      <c r="C639">
        <v>868</v>
      </c>
      <c r="D639" t="s">
        <v>8081</v>
      </c>
    </row>
    <row r="640" spans="1:4" x14ac:dyDescent="0.3">
      <c r="A640" s="1" t="s">
        <v>2094</v>
      </c>
      <c r="B640" t="s">
        <v>2096</v>
      </c>
      <c r="C640">
        <v>1036</v>
      </c>
      <c r="D640" t="s">
        <v>8082</v>
      </c>
    </row>
    <row r="641" spans="1:4" x14ac:dyDescent="0.3">
      <c r="A641" s="1" t="s">
        <v>2099</v>
      </c>
      <c r="B641" t="s">
        <v>2100</v>
      </c>
      <c r="C641">
        <v>1036</v>
      </c>
      <c r="D641" t="s">
        <v>8082</v>
      </c>
    </row>
    <row r="642" spans="1:4" x14ac:dyDescent="0.3">
      <c r="A642" s="1" t="s">
        <v>2103</v>
      </c>
      <c r="B642" t="s">
        <v>2104</v>
      </c>
      <c r="C642">
        <v>1036</v>
      </c>
      <c r="D642" t="s">
        <v>8082</v>
      </c>
    </row>
    <row r="643" spans="1:4" x14ac:dyDescent="0.3">
      <c r="A643" s="1" t="s">
        <v>2107</v>
      </c>
      <c r="B643" t="s">
        <v>2109</v>
      </c>
      <c r="C643">
        <v>1018</v>
      </c>
      <c r="D643" t="s">
        <v>8083</v>
      </c>
    </row>
    <row r="644" spans="1:4" x14ac:dyDescent="0.3">
      <c r="A644" s="1" t="s">
        <v>2107</v>
      </c>
      <c r="B644" t="s">
        <v>2109</v>
      </c>
      <c r="C644">
        <v>978</v>
      </c>
      <c r="D644" t="s">
        <v>8084</v>
      </c>
    </row>
    <row r="645" spans="1:4" x14ac:dyDescent="0.3">
      <c r="A645" s="1" t="s">
        <v>2107</v>
      </c>
      <c r="B645" t="s">
        <v>2109</v>
      </c>
      <c r="C645">
        <v>1098</v>
      </c>
      <c r="D645" t="s">
        <v>8085</v>
      </c>
    </row>
    <row r="646" spans="1:4" x14ac:dyDescent="0.3">
      <c r="A646" s="1" t="s">
        <v>2112</v>
      </c>
      <c r="B646" t="s">
        <v>2114</v>
      </c>
      <c r="C646">
        <v>1018</v>
      </c>
      <c r="D646" t="s">
        <v>8083</v>
      </c>
    </row>
    <row r="647" spans="1:4" x14ac:dyDescent="0.3">
      <c r="A647" s="1" t="s">
        <v>2112</v>
      </c>
      <c r="B647" t="s">
        <v>2114</v>
      </c>
      <c r="C647">
        <v>978</v>
      </c>
      <c r="D647" t="s">
        <v>8084</v>
      </c>
    </row>
    <row r="648" spans="1:4" x14ac:dyDescent="0.3">
      <c r="A648" s="67" t="s">
        <v>2112</v>
      </c>
      <c r="B648" s="69" t="s">
        <v>2114</v>
      </c>
      <c r="C648" s="69">
        <v>1098</v>
      </c>
      <c r="D648" s="69" t="s">
        <v>8085</v>
      </c>
    </row>
    <row r="651" spans="1:4" ht="23.4" x14ac:dyDescent="0.45">
      <c r="A651" s="147" t="s">
        <v>8086</v>
      </c>
    </row>
    <row r="653" spans="1:4" ht="15.6" x14ac:dyDescent="0.3">
      <c r="A653" s="188" t="s">
        <v>7561</v>
      </c>
      <c r="B653" s="184" t="s">
        <v>7562</v>
      </c>
      <c r="C653" s="184" t="s">
        <v>7703</v>
      </c>
      <c r="D653" s="184" t="s">
        <v>7704</v>
      </c>
    </row>
    <row r="654" spans="1:4" x14ac:dyDescent="0.3">
      <c r="A654" s="1" t="s">
        <v>85</v>
      </c>
      <c r="B654" t="s">
        <v>86</v>
      </c>
      <c r="C654">
        <v>947</v>
      </c>
      <c r="D654" t="s">
        <v>8026</v>
      </c>
    </row>
    <row r="655" spans="1:4" x14ac:dyDescent="0.3">
      <c r="A655" s="1" t="s">
        <v>85</v>
      </c>
      <c r="B655" t="s">
        <v>86</v>
      </c>
      <c r="C655">
        <v>870</v>
      </c>
      <c r="D655" t="s">
        <v>8087</v>
      </c>
    </row>
    <row r="656" spans="1:4" x14ac:dyDescent="0.3">
      <c r="A656" s="1" t="s">
        <v>85</v>
      </c>
      <c r="B656" t="s">
        <v>86</v>
      </c>
      <c r="C656">
        <v>867</v>
      </c>
      <c r="D656" t="s">
        <v>8027</v>
      </c>
    </row>
    <row r="657" spans="1:4" x14ac:dyDescent="0.3">
      <c r="A657" s="1" t="s">
        <v>88</v>
      </c>
      <c r="B657" t="s">
        <v>86</v>
      </c>
      <c r="C657">
        <v>947</v>
      </c>
      <c r="D657" t="s">
        <v>8026</v>
      </c>
    </row>
    <row r="658" spans="1:4" x14ac:dyDescent="0.3">
      <c r="A658" s="1" t="s">
        <v>88</v>
      </c>
      <c r="B658" t="s">
        <v>86</v>
      </c>
      <c r="C658">
        <v>870</v>
      </c>
      <c r="D658" t="s">
        <v>8087</v>
      </c>
    </row>
    <row r="659" spans="1:4" x14ac:dyDescent="0.3">
      <c r="A659" s="1" t="s">
        <v>88</v>
      </c>
      <c r="B659" t="s">
        <v>86</v>
      </c>
      <c r="C659">
        <v>867</v>
      </c>
      <c r="D659" t="s">
        <v>8027</v>
      </c>
    </row>
    <row r="660" spans="1:4" x14ac:dyDescent="0.3">
      <c r="A660" s="1" t="s">
        <v>91</v>
      </c>
      <c r="B660" t="s">
        <v>92</v>
      </c>
      <c r="C660">
        <v>1038</v>
      </c>
      <c r="D660" t="s">
        <v>8088</v>
      </c>
    </row>
    <row r="661" spans="1:4" x14ac:dyDescent="0.3">
      <c r="A661" s="1" t="s">
        <v>91</v>
      </c>
      <c r="B661" t="s">
        <v>92</v>
      </c>
      <c r="C661">
        <v>1035</v>
      </c>
      <c r="D661" t="s">
        <v>8028</v>
      </c>
    </row>
    <row r="662" spans="1:4" x14ac:dyDescent="0.3">
      <c r="A662" s="1" t="s">
        <v>94</v>
      </c>
      <c r="B662" t="s">
        <v>95</v>
      </c>
      <c r="C662">
        <v>1017</v>
      </c>
      <c r="D662" t="s">
        <v>8029</v>
      </c>
    </row>
    <row r="663" spans="1:4" x14ac:dyDescent="0.3">
      <c r="A663" s="1" t="s">
        <v>94</v>
      </c>
      <c r="B663" t="s">
        <v>95</v>
      </c>
      <c r="C663">
        <v>977</v>
      </c>
      <c r="D663" t="s">
        <v>8030</v>
      </c>
    </row>
    <row r="664" spans="1:4" x14ac:dyDescent="0.3">
      <c r="A664" s="1" t="s">
        <v>8031</v>
      </c>
      <c r="B664" t="s">
        <v>98</v>
      </c>
      <c r="C664">
        <v>1097</v>
      </c>
      <c r="D664" t="s">
        <v>8032</v>
      </c>
    </row>
    <row r="665" spans="1:4" x14ac:dyDescent="0.3">
      <c r="A665" s="1" t="s">
        <v>8031</v>
      </c>
      <c r="B665" t="s">
        <v>98</v>
      </c>
      <c r="C665">
        <v>1108</v>
      </c>
      <c r="D665" t="s">
        <v>8033</v>
      </c>
    </row>
    <row r="666" spans="1:4" x14ac:dyDescent="0.3">
      <c r="A666" s="1" t="s">
        <v>100</v>
      </c>
      <c r="B666" t="s">
        <v>102</v>
      </c>
      <c r="C666">
        <v>1059</v>
      </c>
      <c r="D666" t="s">
        <v>8089</v>
      </c>
    </row>
    <row r="667" spans="1:4" x14ac:dyDescent="0.3">
      <c r="A667" s="1" t="s">
        <v>100</v>
      </c>
      <c r="B667" t="s">
        <v>102</v>
      </c>
      <c r="C667">
        <v>1075</v>
      </c>
      <c r="D667" t="s">
        <v>8090</v>
      </c>
    </row>
    <row r="668" spans="1:4" x14ac:dyDescent="0.3">
      <c r="A668" s="1" t="s">
        <v>100</v>
      </c>
      <c r="B668" t="s">
        <v>102</v>
      </c>
      <c r="C668">
        <v>1074</v>
      </c>
      <c r="D668" t="s">
        <v>8091</v>
      </c>
    </row>
    <row r="669" spans="1:4" x14ac:dyDescent="0.3">
      <c r="A669" s="1" t="s">
        <v>100</v>
      </c>
      <c r="B669" t="s">
        <v>102</v>
      </c>
      <c r="C669">
        <v>1081</v>
      </c>
      <c r="D669" t="s">
        <v>8092</v>
      </c>
    </row>
    <row r="670" spans="1:4" x14ac:dyDescent="0.3">
      <c r="A670" s="1" t="s">
        <v>100</v>
      </c>
      <c r="B670" t="s">
        <v>102</v>
      </c>
      <c r="C670">
        <v>1058</v>
      </c>
      <c r="D670" t="s">
        <v>8035</v>
      </c>
    </row>
    <row r="671" spans="1:4" x14ac:dyDescent="0.3">
      <c r="A671" s="1" t="s">
        <v>100</v>
      </c>
      <c r="B671" t="s">
        <v>102</v>
      </c>
      <c r="C671">
        <v>1069</v>
      </c>
      <c r="D671" t="s">
        <v>8036</v>
      </c>
    </row>
    <row r="672" spans="1:4" x14ac:dyDescent="0.3">
      <c r="A672" s="1" t="s">
        <v>100</v>
      </c>
      <c r="B672" t="s">
        <v>102</v>
      </c>
      <c r="C672">
        <v>1073</v>
      </c>
      <c r="D672" t="s">
        <v>8037</v>
      </c>
    </row>
    <row r="673" spans="1:4" x14ac:dyDescent="0.3">
      <c r="A673" s="1" t="s">
        <v>100</v>
      </c>
      <c r="B673" t="s">
        <v>102</v>
      </c>
      <c r="C673">
        <v>1080</v>
      </c>
      <c r="D673" t="s">
        <v>8038</v>
      </c>
    </row>
    <row r="674" spans="1:4" x14ac:dyDescent="0.3">
      <c r="A674" s="1" t="s">
        <v>104</v>
      </c>
      <c r="B674" t="s">
        <v>106</v>
      </c>
      <c r="C674">
        <v>1163</v>
      </c>
      <c r="D674" t="s">
        <v>8040</v>
      </c>
    </row>
    <row r="675" spans="1:4" x14ac:dyDescent="0.3">
      <c r="A675" s="1" t="s">
        <v>104</v>
      </c>
      <c r="B675" t="s">
        <v>106</v>
      </c>
      <c r="C675">
        <v>1127</v>
      </c>
      <c r="D675" t="s">
        <v>8041</v>
      </c>
    </row>
    <row r="676" spans="1:4" x14ac:dyDescent="0.3">
      <c r="A676" s="1" t="s">
        <v>104</v>
      </c>
      <c r="B676" t="s">
        <v>106</v>
      </c>
      <c r="C676">
        <v>1089</v>
      </c>
      <c r="D676" t="s">
        <v>8044</v>
      </c>
    </row>
    <row r="677" spans="1:4" x14ac:dyDescent="0.3">
      <c r="A677" s="1" t="s">
        <v>104</v>
      </c>
      <c r="B677" t="s">
        <v>106</v>
      </c>
      <c r="C677">
        <v>1141</v>
      </c>
      <c r="D677" t="s">
        <v>8045</v>
      </c>
    </row>
    <row r="678" spans="1:4" x14ac:dyDescent="0.3">
      <c r="A678" s="1" t="s">
        <v>8046</v>
      </c>
      <c r="B678" t="s">
        <v>114</v>
      </c>
      <c r="C678">
        <v>1091</v>
      </c>
      <c r="D678" t="s">
        <v>8047</v>
      </c>
    </row>
    <row r="679" spans="1:4" x14ac:dyDescent="0.3">
      <c r="A679" s="1" t="s">
        <v>8046</v>
      </c>
      <c r="B679" t="s">
        <v>114</v>
      </c>
      <c r="C679">
        <v>1062</v>
      </c>
      <c r="D679" t="s">
        <v>8048</v>
      </c>
    </row>
    <row r="680" spans="1:4" x14ac:dyDescent="0.3">
      <c r="A680" s="1" t="s">
        <v>116</v>
      </c>
      <c r="B680" t="s">
        <v>117</v>
      </c>
      <c r="C680">
        <v>1064</v>
      </c>
      <c r="D680" t="s">
        <v>8093</v>
      </c>
    </row>
    <row r="681" spans="1:4" x14ac:dyDescent="0.3">
      <c r="A681" s="1" t="s">
        <v>116</v>
      </c>
      <c r="B681" t="s">
        <v>117</v>
      </c>
      <c r="C681">
        <v>1063</v>
      </c>
      <c r="D681" t="s">
        <v>8094</v>
      </c>
    </row>
    <row r="682" spans="1:4" x14ac:dyDescent="0.3">
      <c r="A682" s="1" t="s">
        <v>470</v>
      </c>
      <c r="B682" t="s">
        <v>472</v>
      </c>
      <c r="C682">
        <v>922</v>
      </c>
      <c r="D682" t="s">
        <v>8095</v>
      </c>
    </row>
    <row r="683" spans="1:4" x14ac:dyDescent="0.3">
      <c r="A683" s="1" t="s">
        <v>470</v>
      </c>
      <c r="B683" t="s">
        <v>472</v>
      </c>
      <c r="C683">
        <v>921</v>
      </c>
      <c r="D683" t="s">
        <v>8096</v>
      </c>
    </row>
    <row r="684" spans="1:4" x14ac:dyDescent="0.3">
      <c r="A684" s="1" t="s">
        <v>470</v>
      </c>
      <c r="B684" t="s">
        <v>472</v>
      </c>
      <c r="C684">
        <v>959</v>
      </c>
      <c r="D684" t="s">
        <v>8097</v>
      </c>
    </row>
    <row r="685" spans="1:4" x14ac:dyDescent="0.3">
      <c r="A685" s="1" t="s">
        <v>470</v>
      </c>
      <c r="B685" t="s">
        <v>472</v>
      </c>
      <c r="C685">
        <v>1104</v>
      </c>
      <c r="D685" t="s">
        <v>8098</v>
      </c>
    </row>
    <row r="686" spans="1:4" x14ac:dyDescent="0.3">
      <c r="A686" s="1" t="s">
        <v>470</v>
      </c>
      <c r="B686" t="s">
        <v>472</v>
      </c>
      <c r="C686">
        <v>1105</v>
      </c>
      <c r="D686" t="s">
        <v>8099</v>
      </c>
    </row>
    <row r="687" spans="1:4" x14ac:dyDescent="0.3">
      <c r="A687" s="1" t="s">
        <v>470</v>
      </c>
      <c r="B687" t="s">
        <v>472</v>
      </c>
      <c r="C687">
        <v>1103</v>
      </c>
      <c r="D687" t="s">
        <v>8100</v>
      </c>
    </row>
    <row r="688" spans="1:4" x14ac:dyDescent="0.3">
      <c r="A688" s="1" t="s">
        <v>470</v>
      </c>
      <c r="B688" t="s">
        <v>472</v>
      </c>
      <c r="C688">
        <v>958</v>
      </c>
      <c r="D688" t="s">
        <v>8101</v>
      </c>
    </row>
    <row r="689" spans="1:4" x14ac:dyDescent="0.3">
      <c r="A689" s="1" t="s">
        <v>470</v>
      </c>
      <c r="B689" t="s">
        <v>472</v>
      </c>
      <c r="C689">
        <v>920</v>
      </c>
      <c r="D689" t="s">
        <v>8102</v>
      </c>
    </row>
    <row r="690" spans="1:4" x14ac:dyDescent="0.3">
      <c r="A690" s="1" t="s">
        <v>470</v>
      </c>
      <c r="B690" t="s">
        <v>472</v>
      </c>
      <c r="C690">
        <v>957</v>
      </c>
      <c r="D690" t="s">
        <v>8049</v>
      </c>
    </row>
    <row r="691" spans="1:4" x14ac:dyDescent="0.3">
      <c r="A691" s="1" t="s">
        <v>470</v>
      </c>
      <c r="B691" t="s">
        <v>472</v>
      </c>
      <c r="C691">
        <v>919</v>
      </c>
      <c r="D691" t="s">
        <v>8050</v>
      </c>
    </row>
    <row r="692" spans="1:4" x14ac:dyDescent="0.3">
      <c r="A692" s="1" t="s">
        <v>470</v>
      </c>
      <c r="B692" t="s">
        <v>472</v>
      </c>
      <c r="C692">
        <v>930</v>
      </c>
      <c r="D692" t="s">
        <v>8103</v>
      </c>
    </row>
    <row r="693" spans="1:4" x14ac:dyDescent="0.3">
      <c r="A693" s="1" t="s">
        <v>470</v>
      </c>
      <c r="B693" t="s">
        <v>472</v>
      </c>
      <c r="C693">
        <v>929</v>
      </c>
      <c r="D693" t="s">
        <v>8104</v>
      </c>
    </row>
    <row r="694" spans="1:4" x14ac:dyDescent="0.3">
      <c r="A694" s="1" t="s">
        <v>470</v>
      </c>
      <c r="B694" t="s">
        <v>472</v>
      </c>
      <c r="C694">
        <v>928</v>
      </c>
      <c r="D694" t="s">
        <v>8105</v>
      </c>
    </row>
    <row r="695" spans="1:4" x14ac:dyDescent="0.3">
      <c r="A695" s="1" t="s">
        <v>474</v>
      </c>
      <c r="B695" t="s">
        <v>476</v>
      </c>
      <c r="C695">
        <v>995</v>
      </c>
      <c r="D695" t="s">
        <v>8051</v>
      </c>
    </row>
    <row r="696" spans="1:4" x14ac:dyDescent="0.3">
      <c r="A696" s="1" t="s">
        <v>474</v>
      </c>
      <c r="B696" t="s">
        <v>476</v>
      </c>
      <c r="C696">
        <v>999</v>
      </c>
      <c r="D696" t="s">
        <v>8106</v>
      </c>
    </row>
    <row r="697" spans="1:4" x14ac:dyDescent="0.3">
      <c r="A697" s="1" t="s">
        <v>474</v>
      </c>
      <c r="B697" t="s">
        <v>476</v>
      </c>
      <c r="C697">
        <v>997</v>
      </c>
      <c r="D697" t="s">
        <v>8107</v>
      </c>
    </row>
    <row r="698" spans="1:4" x14ac:dyDescent="0.3">
      <c r="A698" s="1" t="s">
        <v>474</v>
      </c>
      <c r="B698" t="s">
        <v>476</v>
      </c>
      <c r="C698">
        <v>998</v>
      </c>
      <c r="D698" t="s">
        <v>8108</v>
      </c>
    </row>
    <row r="699" spans="1:4" x14ac:dyDescent="0.3">
      <c r="A699" s="1" t="s">
        <v>474</v>
      </c>
      <c r="B699" t="s">
        <v>476</v>
      </c>
      <c r="C699">
        <v>996</v>
      </c>
      <c r="D699" t="s">
        <v>8109</v>
      </c>
    </row>
    <row r="700" spans="1:4" x14ac:dyDescent="0.3">
      <c r="A700" s="1" t="s">
        <v>478</v>
      </c>
      <c r="B700" t="s">
        <v>480</v>
      </c>
      <c r="C700">
        <v>1215</v>
      </c>
      <c r="D700" t="s">
        <v>8110</v>
      </c>
    </row>
    <row r="701" spans="1:4" x14ac:dyDescent="0.3">
      <c r="A701" s="1" t="s">
        <v>478</v>
      </c>
      <c r="B701" t="s">
        <v>480</v>
      </c>
      <c r="C701">
        <v>1136</v>
      </c>
      <c r="D701" t="s">
        <v>8111</v>
      </c>
    </row>
    <row r="702" spans="1:4" x14ac:dyDescent="0.3">
      <c r="A702" s="1" t="s">
        <v>478</v>
      </c>
      <c r="B702" t="s">
        <v>480</v>
      </c>
      <c r="C702">
        <v>1214</v>
      </c>
      <c r="D702" t="s">
        <v>8112</v>
      </c>
    </row>
    <row r="703" spans="1:4" x14ac:dyDescent="0.3">
      <c r="A703" s="1" t="s">
        <v>478</v>
      </c>
      <c r="B703" t="s">
        <v>480</v>
      </c>
      <c r="C703">
        <v>1134</v>
      </c>
      <c r="D703" t="s">
        <v>8113</v>
      </c>
    </row>
    <row r="704" spans="1:4" x14ac:dyDescent="0.3">
      <c r="A704" s="1" t="s">
        <v>478</v>
      </c>
      <c r="B704" t="s">
        <v>480</v>
      </c>
      <c r="C704">
        <v>1213</v>
      </c>
      <c r="D704" t="s">
        <v>8114</v>
      </c>
    </row>
    <row r="705" spans="1:4" x14ac:dyDescent="0.3">
      <c r="A705" s="1" t="s">
        <v>478</v>
      </c>
      <c r="B705" t="s">
        <v>480</v>
      </c>
      <c r="C705">
        <v>1216</v>
      </c>
      <c r="D705" t="s">
        <v>8115</v>
      </c>
    </row>
    <row r="706" spans="1:4" x14ac:dyDescent="0.3">
      <c r="A706" s="1" t="s">
        <v>478</v>
      </c>
      <c r="B706" t="s">
        <v>480</v>
      </c>
      <c r="C706">
        <v>1025</v>
      </c>
      <c r="D706" t="s">
        <v>8052</v>
      </c>
    </row>
    <row r="707" spans="1:4" x14ac:dyDescent="0.3">
      <c r="A707" s="1" t="s">
        <v>478</v>
      </c>
      <c r="B707" t="s">
        <v>480</v>
      </c>
      <c r="C707">
        <v>1028</v>
      </c>
      <c r="D707" t="s">
        <v>8116</v>
      </c>
    </row>
    <row r="708" spans="1:4" x14ac:dyDescent="0.3">
      <c r="A708" s="1" t="s">
        <v>478</v>
      </c>
      <c r="B708" t="s">
        <v>480</v>
      </c>
      <c r="C708">
        <v>1027</v>
      </c>
      <c r="D708" t="s">
        <v>8117</v>
      </c>
    </row>
    <row r="709" spans="1:4" x14ac:dyDescent="0.3">
      <c r="A709" s="1" t="s">
        <v>478</v>
      </c>
      <c r="B709" t="s">
        <v>480</v>
      </c>
      <c r="C709">
        <v>1047</v>
      </c>
      <c r="D709" t="s">
        <v>8118</v>
      </c>
    </row>
    <row r="710" spans="1:4" x14ac:dyDescent="0.3">
      <c r="A710" s="1" t="s">
        <v>478</v>
      </c>
      <c r="B710" t="s">
        <v>480</v>
      </c>
      <c r="C710">
        <v>1046</v>
      </c>
      <c r="D710" t="s">
        <v>8119</v>
      </c>
    </row>
    <row r="711" spans="1:4" x14ac:dyDescent="0.3">
      <c r="A711" s="1" t="s">
        <v>478</v>
      </c>
      <c r="B711" t="s">
        <v>480</v>
      </c>
      <c r="C711">
        <v>1045</v>
      </c>
      <c r="D711" t="s">
        <v>8120</v>
      </c>
    </row>
    <row r="712" spans="1:4" x14ac:dyDescent="0.3">
      <c r="A712" s="1" t="s">
        <v>478</v>
      </c>
      <c r="B712" t="s">
        <v>480</v>
      </c>
      <c r="C712">
        <v>1026</v>
      </c>
      <c r="D712" t="s">
        <v>8121</v>
      </c>
    </row>
    <row r="713" spans="1:4" x14ac:dyDescent="0.3">
      <c r="A713" s="1" t="s">
        <v>752</v>
      </c>
      <c r="B713" t="s">
        <v>754</v>
      </c>
      <c r="C713">
        <v>987</v>
      </c>
      <c r="D713" t="s">
        <v>8053</v>
      </c>
    </row>
    <row r="714" spans="1:4" x14ac:dyDescent="0.3">
      <c r="A714" s="1" t="s">
        <v>752</v>
      </c>
      <c r="B714" t="s">
        <v>754</v>
      </c>
      <c r="C714">
        <v>988</v>
      </c>
      <c r="D714" t="s">
        <v>8122</v>
      </c>
    </row>
    <row r="715" spans="1:4" x14ac:dyDescent="0.3">
      <c r="A715" s="1" t="s">
        <v>1172</v>
      </c>
      <c r="B715" t="s">
        <v>1174</v>
      </c>
      <c r="C715">
        <v>908</v>
      </c>
      <c r="D715" t="s">
        <v>8123</v>
      </c>
    </row>
    <row r="716" spans="1:4" x14ac:dyDescent="0.3">
      <c r="A716" s="1" t="s">
        <v>1172</v>
      </c>
      <c r="B716" t="s">
        <v>1174</v>
      </c>
      <c r="C716">
        <v>888</v>
      </c>
      <c r="D716" t="s">
        <v>8054</v>
      </c>
    </row>
    <row r="717" spans="1:4" x14ac:dyDescent="0.3">
      <c r="A717" s="1" t="s">
        <v>1177</v>
      </c>
      <c r="B717" t="s">
        <v>1179</v>
      </c>
      <c r="C717">
        <v>885</v>
      </c>
      <c r="D717" t="s">
        <v>8055</v>
      </c>
    </row>
    <row r="718" spans="1:4" x14ac:dyDescent="0.3">
      <c r="A718" s="1" t="s">
        <v>1177</v>
      </c>
      <c r="B718" t="s">
        <v>1179</v>
      </c>
      <c r="C718">
        <v>882</v>
      </c>
      <c r="D718" t="s">
        <v>8058</v>
      </c>
    </row>
    <row r="719" spans="1:4" x14ac:dyDescent="0.3">
      <c r="A719" s="1" t="s">
        <v>1177</v>
      </c>
      <c r="B719" t="s">
        <v>1179</v>
      </c>
      <c r="C719">
        <v>982</v>
      </c>
      <c r="D719" t="s">
        <v>8060</v>
      </c>
    </row>
    <row r="720" spans="1:4" x14ac:dyDescent="0.3">
      <c r="A720" s="1" t="s">
        <v>1177</v>
      </c>
      <c r="B720" t="s">
        <v>1179</v>
      </c>
      <c r="C720">
        <v>908</v>
      </c>
      <c r="D720" t="s">
        <v>8123</v>
      </c>
    </row>
    <row r="721" spans="1:4" x14ac:dyDescent="0.3">
      <c r="A721" s="1" t="s">
        <v>1177</v>
      </c>
      <c r="B721" t="s">
        <v>1179</v>
      </c>
      <c r="C721">
        <v>888</v>
      </c>
      <c r="D721" t="s">
        <v>8054</v>
      </c>
    </row>
    <row r="722" spans="1:4" x14ac:dyDescent="0.3">
      <c r="A722" s="1" t="s">
        <v>1182</v>
      </c>
      <c r="B722" t="s">
        <v>1184</v>
      </c>
      <c r="C722">
        <v>885</v>
      </c>
      <c r="D722" t="s">
        <v>8055</v>
      </c>
    </row>
    <row r="723" spans="1:4" x14ac:dyDescent="0.3">
      <c r="A723" s="1" t="s">
        <v>1182</v>
      </c>
      <c r="B723" t="s">
        <v>1184</v>
      </c>
      <c r="C723">
        <v>882</v>
      </c>
      <c r="D723" t="s">
        <v>8058</v>
      </c>
    </row>
    <row r="724" spans="1:4" x14ac:dyDescent="0.3">
      <c r="A724" s="1" t="s">
        <v>1182</v>
      </c>
      <c r="B724" t="s">
        <v>1184</v>
      </c>
      <c r="C724">
        <v>982</v>
      </c>
      <c r="D724" t="s">
        <v>8060</v>
      </c>
    </row>
    <row r="725" spans="1:4" x14ac:dyDescent="0.3">
      <c r="A725" s="1" t="s">
        <v>1185</v>
      </c>
      <c r="B725" t="s">
        <v>1187</v>
      </c>
      <c r="C725">
        <v>885</v>
      </c>
      <c r="D725" t="s">
        <v>8055</v>
      </c>
    </row>
    <row r="726" spans="1:4" x14ac:dyDescent="0.3">
      <c r="A726" s="1" t="s">
        <v>1185</v>
      </c>
      <c r="B726" t="s">
        <v>1187</v>
      </c>
      <c r="C726">
        <v>882</v>
      </c>
      <c r="D726" t="s">
        <v>8058</v>
      </c>
    </row>
    <row r="727" spans="1:4" x14ac:dyDescent="0.3">
      <c r="A727" s="1" t="s">
        <v>1185</v>
      </c>
      <c r="B727" t="s">
        <v>1187</v>
      </c>
      <c r="C727">
        <v>982</v>
      </c>
      <c r="D727" t="s">
        <v>8060</v>
      </c>
    </row>
    <row r="728" spans="1:4" x14ac:dyDescent="0.3">
      <c r="A728" s="1" t="s">
        <v>1191</v>
      </c>
      <c r="B728" t="s">
        <v>1193</v>
      </c>
      <c r="C728">
        <v>898</v>
      </c>
      <c r="D728" t="s">
        <v>8061</v>
      </c>
    </row>
    <row r="729" spans="1:4" x14ac:dyDescent="0.3">
      <c r="A729" s="1" t="s">
        <v>1196</v>
      </c>
      <c r="B729" t="s">
        <v>1198</v>
      </c>
      <c r="C729">
        <v>897</v>
      </c>
      <c r="D729" t="s">
        <v>8062</v>
      </c>
    </row>
    <row r="730" spans="1:4" x14ac:dyDescent="0.3">
      <c r="A730" s="1" t="s">
        <v>1201</v>
      </c>
      <c r="B730" t="s">
        <v>1203</v>
      </c>
      <c r="C730">
        <v>897</v>
      </c>
      <c r="D730" t="s">
        <v>8062</v>
      </c>
    </row>
    <row r="731" spans="1:4" x14ac:dyDescent="0.3">
      <c r="A731" s="1" t="s">
        <v>1206</v>
      </c>
      <c r="B731" t="s">
        <v>1207</v>
      </c>
      <c r="C731">
        <v>895</v>
      </c>
      <c r="D731" t="s">
        <v>8063</v>
      </c>
    </row>
    <row r="732" spans="1:4" x14ac:dyDescent="0.3">
      <c r="A732" s="1" t="s">
        <v>1206</v>
      </c>
      <c r="B732" t="s">
        <v>1207</v>
      </c>
      <c r="C732">
        <v>894</v>
      </c>
      <c r="D732" t="s">
        <v>8064</v>
      </c>
    </row>
    <row r="733" spans="1:4" x14ac:dyDescent="0.3">
      <c r="A733" s="1" t="s">
        <v>1210</v>
      </c>
      <c r="B733" t="s">
        <v>1211</v>
      </c>
      <c r="C733">
        <v>896</v>
      </c>
      <c r="D733" t="s">
        <v>8065</v>
      </c>
    </row>
    <row r="734" spans="1:4" x14ac:dyDescent="0.3">
      <c r="A734" s="1" t="s">
        <v>1210</v>
      </c>
      <c r="B734" t="s">
        <v>1211</v>
      </c>
      <c r="C734">
        <v>889</v>
      </c>
      <c r="D734" t="s">
        <v>8066</v>
      </c>
    </row>
    <row r="735" spans="1:4" x14ac:dyDescent="0.3">
      <c r="A735" s="1" t="s">
        <v>1215</v>
      </c>
      <c r="B735" t="s">
        <v>1217</v>
      </c>
      <c r="C735">
        <v>891</v>
      </c>
      <c r="D735" t="s">
        <v>8067</v>
      </c>
    </row>
    <row r="736" spans="1:4" x14ac:dyDescent="0.3">
      <c r="A736" s="1" t="s">
        <v>1215</v>
      </c>
      <c r="B736" t="s">
        <v>1217</v>
      </c>
      <c r="C736">
        <v>892</v>
      </c>
      <c r="D736" t="s">
        <v>8124</v>
      </c>
    </row>
    <row r="737" spans="1:4" x14ac:dyDescent="0.3">
      <c r="A737" s="1" t="s">
        <v>1220</v>
      </c>
      <c r="B737" t="s">
        <v>1222</v>
      </c>
      <c r="C737">
        <v>893</v>
      </c>
      <c r="D737" t="s">
        <v>8125</v>
      </c>
    </row>
    <row r="738" spans="1:4" x14ac:dyDescent="0.3">
      <c r="A738" s="1" t="s">
        <v>1220</v>
      </c>
      <c r="B738" t="s">
        <v>1222</v>
      </c>
      <c r="C738">
        <v>899</v>
      </c>
      <c r="D738" t="s">
        <v>8068</v>
      </c>
    </row>
    <row r="739" spans="1:4" x14ac:dyDescent="0.3">
      <c r="A739" s="1" t="s">
        <v>1226</v>
      </c>
      <c r="B739" t="s">
        <v>1228</v>
      </c>
      <c r="C739">
        <v>890</v>
      </c>
      <c r="D739" t="s">
        <v>8069</v>
      </c>
    </row>
    <row r="740" spans="1:4" x14ac:dyDescent="0.3">
      <c r="A740" s="1" t="s">
        <v>1226</v>
      </c>
      <c r="B740" t="s">
        <v>1228</v>
      </c>
      <c r="C740">
        <v>900</v>
      </c>
      <c r="D740" t="s">
        <v>8070</v>
      </c>
    </row>
    <row r="741" spans="1:4" x14ac:dyDescent="0.3">
      <c r="A741" s="1" t="s">
        <v>1226</v>
      </c>
      <c r="B741" t="s">
        <v>1228</v>
      </c>
      <c r="C741">
        <v>903</v>
      </c>
      <c r="D741" t="s">
        <v>8126</v>
      </c>
    </row>
    <row r="742" spans="1:4" x14ac:dyDescent="0.3">
      <c r="A742" s="1" t="s">
        <v>1236</v>
      </c>
      <c r="B742" t="s">
        <v>1238</v>
      </c>
      <c r="C742">
        <v>983</v>
      </c>
      <c r="D742" t="s">
        <v>8071</v>
      </c>
    </row>
    <row r="743" spans="1:4" x14ac:dyDescent="0.3">
      <c r="A743" s="1" t="s">
        <v>1236</v>
      </c>
      <c r="B743" t="s">
        <v>1238</v>
      </c>
      <c r="C743">
        <v>886</v>
      </c>
      <c r="D743" t="s">
        <v>8073</v>
      </c>
    </row>
    <row r="744" spans="1:4" x14ac:dyDescent="0.3">
      <c r="A744" s="1" t="s">
        <v>1236</v>
      </c>
      <c r="B744" t="s">
        <v>1238</v>
      </c>
      <c r="C744">
        <v>1022</v>
      </c>
      <c r="D744" t="s">
        <v>8074</v>
      </c>
    </row>
    <row r="745" spans="1:4" x14ac:dyDescent="0.3">
      <c r="A745" s="1" t="s">
        <v>1242</v>
      </c>
      <c r="B745" t="s">
        <v>1244</v>
      </c>
      <c r="C745">
        <v>1021</v>
      </c>
      <c r="D745" t="s">
        <v>8076</v>
      </c>
    </row>
    <row r="746" spans="1:4" x14ac:dyDescent="0.3">
      <c r="A746" s="1" t="s">
        <v>1242</v>
      </c>
      <c r="B746" t="s">
        <v>1244</v>
      </c>
      <c r="C746">
        <v>984</v>
      </c>
      <c r="D746" t="s">
        <v>8077</v>
      </c>
    </row>
    <row r="747" spans="1:4" x14ac:dyDescent="0.3">
      <c r="A747" s="1" t="s">
        <v>1242</v>
      </c>
      <c r="B747" t="s">
        <v>1244</v>
      </c>
      <c r="C747">
        <v>904</v>
      </c>
      <c r="D747" t="s">
        <v>8078</v>
      </c>
    </row>
    <row r="748" spans="1:4" x14ac:dyDescent="0.3">
      <c r="A748" s="1" t="s">
        <v>1242</v>
      </c>
      <c r="B748" t="s">
        <v>1244</v>
      </c>
      <c r="C748">
        <v>901</v>
      </c>
      <c r="D748" t="s">
        <v>8079</v>
      </c>
    </row>
    <row r="749" spans="1:4" x14ac:dyDescent="0.3">
      <c r="A749" s="1" t="s">
        <v>1242</v>
      </c>
      <c r="B749" t="s">
        <v>1244</v>
      </c>
      <c r="C749">
        <v>905</v>
      </c>
      <c r="D749" t="s">
        <v>8127</v>
      </c>
    </row>
    <row r="750" spans="1:4" x14ac:dyDescent="0.3">
      <c r="A750" s="1" t="s">
        <v>1247</v>
      </c>
      <c r="B750" t="s">
        <v>1249</v>
      </c>
      <c r="C750">
        <v>1021</v>
      </c>
      <c r="D750" t="s">
        <v>8076</v>
      </c>
    </row>
    <row r="751" spans="1:4" x14ac:dyDescent="0.3">
      <c r="A751" s="1" t="s">
        <v>1247</v>
      </c>
      <c r="B751" t="s">
        <v>1249</v>
      </c>
      <c r="C751">
        <v>984</v>
      </c>
      <c r="D751" t="s">
        <v>8077</v>
      </c>
    </row>
    <row r="752" spans="1:4" x14ac:dyDescent="0.3">
      <c r="A752" s="1" t="s">
        <v>1247</v>
      </c>
      <c r="B752" t="s">
        <v>1249</v>
      </c>
      <c r="C752">
        <v>904</v>
      </c>
      <c r="D752" t="s">
        <v>8078</v>
      </c>
    </row>
    <row r="753" spans="1:4" x14ac:dyDescent="0.3">
      <c r="A753" s="1" t="s">
        <v>1247</v>
      </c>
      <c r="B753" t="s">
        <v>1249</v>
      </c>
      <c r="C753">
        <v>901</v>
      </c>
      <c r="D753" t="s">
        <v>8079</v>
      </c>
    </row>
    <row r="754" spans="1:4" x14ac:dyDescent="0.3">
      <c r="A754" s="1" t="s">
        <v>1252</v>
      </c>
      <c r="B754" t="s">
        <v>1254</v>
      </c>
      <c r="C754">
        <v>1021</v>
      </c>
      <c r="D754" t="s">
        <v>8076</v>
      </c>
    </row>
    <row r="755" spans="1:4" x14ac:dyDescent="0.3">
      <c r="A755" s="1" t="s">
        <v>1252</v>
      </c>
      <c r="B755" t="s">
        <v>1254</v>
      </c>
      <c r="C755">
        <v>984</v>
      </c>
      <c r="D755" t="s">
        <v>8077</v>
      </c>
    </row>
    <row r="756" spans="1:4" x14ac:dyDescent="0.3">
      <c r="A756" s="1" t="s">
        <v>1252</v>
      </c>
      <c r="B756" t="s">
        <v>1254</v>
      </c>
      <c r="C756">
        <v>904</v>
      </c>
      <c r="D756" t="s">
        <v>8078</v>
      </c>
    </row>
    <row r="757" spans="1:4" x14ac:dyDescent="0.3">
      <c r="A757" s="1" t="s">
        <v>1252</v>
      </c>
      <c r="B757" t="s">
        <v>1254</v>
      </c>
      <c r="C757">
        <v>901</v>
      </c>
      <c r="D757" t="s">
        <v>8079</v>
      </c>
    </row>
    <row r="758" spans="1:4" x14ac:dyDescent="0.3">
      <c r="A758" s="1" t="s">
        <v>1252</v>
      </c>
      <c r="B758" t="s">
        <v>1254</v>
      </c>
      <c r="C758">
        <v>907</v>
      </c>
      <c r="D758" t="s">
        <v>8128</v>
      </c>
    </row>
    <row r="759" spans="1:4" x14ac:dyDescent="0.3">
      <c r="A759" s="1" t="s">
        <v>1257</v>
      </c>
      <c r="B759" t="s">
        <v>1259</v>
      </c>
      <c r="C759">
        <v>1021</v>
      </c>
      <c r="D759" t="s">
        <v>8076</v>
      </c>
    </row>
    <row r="760" spans="1:4" x14ac:dyDescent="0.3">
      <c r="A760" s="1" t="s">
        <v>1257</v>
      </c>
      <c r="B760" t="s">
        <v>1259</v>
      </c>
      <c r="C760">
        <v>984</v>
      </c>
      <c r="D760" t="s">
        <v>8077</v>
      </c>
    </row>
    <row r="761" spans="1:4" x14ac:dyDescent="0.3">
      <c r="A761" s="1" t="s">
        <v>1257</v>
      </c>
      <c r="B761" t="s">
        <v>1259</v>
      </c>
      <c r="C761">
        <v>904</v>
      </c>
      <c r="D761" t="s">
        <v>8078</v>
      </c>
    </row>
    <row r="762" spans="1:4" x14ac:dyDescent="0.3">
      <c r="A762" s="1" t="s">
        <v>1257</v>
      </c>
      <c r="B762" t="s">
        <v>1259</v>
      </c>
      <c r="C762">
        <v>901</v>
      </c>
      <c r="D762" t="s">
        <v>8079</v>
      </c>
    </row>
    <row r="763" spans="1:4" x14ac:dyDescent="0.3">
      <c r="A763" s="1" t="s">
        <v>1262</v>
      </c>
      <c r="B763" t="s">
        <v>1264</v>
      </c>
      <c r="C763">
        <v>1021</v>
      </c>
      <c r="D763" t="s">
        <v>8076</v>
      </c>
    </row>
    <row r="764" spans="1:4" x14ac:dyDescent="0.3">
      <c r="A764" s="1" t="s">
        <v>1262</v>
      </c>
      <c r="B764" t="s">
        <v>1264</v>
      </c>
      <c r="C764">
        <v>984</v>
      </c>
      <c r="D764" t="s">
        <v>8077</v>
      </c>
    </row>
    <row r="765" spans="1:4" x14ac:dyDescent="0.3">
      <c r="A765" s="1" t="s">
        <v>1262</v>
      </c>
      <c r="B765" t="s">
        <v>1264</v>
      </c>
      <c r="C765">
        <v>904</v>
      </c>
      <c r="D765" t="s">
        <v>8078</v>
      </c>
    </row>
    <row r="766" spans="1:4" x14ac:dyDescent="0.3">
      <c r="A766" s="1" t="s">
        <v>1262</v>
      </c>
      <c r="B766" t="s">
        <v>1264</v>
      </c>
      <c r="C766">
        <v>901</v>
      </c>
      <c r="D766" t="s">
        <v>8079</v>
      </c>
    </row>
    <row r="767" spans="1:4" x14ac:dyDescent="0.3">
      <c r="A767" s="1" t="s">
        <v>1262</v>
      </c>
      <c r="B767" t="s">
        <v>1264</v>
      </c>
      <c r="C767">
        <v>907</v>
      </c>
      <c r="D767" t="s">
        <v>8128</v>
      </c>
    </row>
    <row r="768" spans="1:4" x14ac:dyDescent="0.3">
      <c r="A768" s="1" t="s">
        <v>2075</v>
      </c>
      <c r="B768" t="s">
        <v>2077</v>
      </c>
      <c r="C768">
        <v>948</v>
      </c>
      <c r="D768" t="s">
        <v>8080</v>
      </c>
    </row>
    <row r="769" spans="1:4" x14ac:dyDescent="0.3">
      <c r="A769" s="1" t="s">
        <v>2075</v>
      </c>
      <c r="B769" t="s">
        <v>2077</v>
      </c>
      <c r="C769">
        <v>868</v>
      </c>
      <c r="D769" t="s">
        <v>8081</v>
      </c>
    </row>
    <row r="770" spans="1:4" x14ac:dyDescent="0.3">
      <c r="A770" s="1" t="s">
        <v>2080</v>
      </c>
      <c r="B770" t="s">
        <v>2082</v>
      </c>
      <c r="C770">
        <v>948</v>
      </c>
      <c r="D770" t="s">
        <v>8080</v>
      </c>
    </row>
    <row r="771" spans="1:4" x14ac:dyDescent="0.3">
      <c r="A771" s="1" t="s">
        <v>2080</v>
      </c>
      <c r="B771" t="s">
        <v>2082</v>
      </c>
      <c r="C771">
        <v>868</v>
      </c>
      <c r="D771" t="s">
        <v>8081</v>
      </c>
    </row>
    <row r="772" spans="1:4" x14ac:dyDescent="0.3">
      <c r="A772" s="1" t="s">
        <v>2085</v>
      </c>
      <c r="B772" t="s">
        <v>2087</v>
      </c>
      <c r="C772">
        <v>948</v>
      </c>
      <c r="D772" t="s">
        <v>8080</v>
      </c>
    </row>
    <row r="773" spans="1:4" x14ac:dyDescent="0.3">
      <c r="A773" s="1" t="s">
        <v>2085</v>
      </c>
      <c r="B773" t="s">
        <v>2087</v>
      </c>
      <c r="C773">
        <v>868</v>
      </c>
      <c r="D773" t="s">
        <v>8081</v>
      </c>
    </row>
    <row r="774" spans="1:4" x14ac:dyDescent="0.3">
      <c r="A774" s="1" t="s">
        <v>2090</v>
      </c>
      <c r="B774" t="s">
        <v>2091</v>
      </c>
      <c r="C774">
        <v>948</v>
      </c>
      <c r="D774" t="s">
        <v>8080</v>
      </c>
    </row>
    <row r="775" spans="1:4" x14ac:dyDescent="0.3">
      <c r="A775" s="1" t="s">
        <v>2090</v>
      </c>
      <c r="B775" t="s">
        <v>2091</v>
      </c>
      <c r="C775">
        <v>868</v>
      </c>
      <c r="D775" t="s">
        <v>8081</v>
      </c>
    </row>
    <row r="776" spans="1:4" x14ac:dyDescent="0.3">
      <c r="A776" s="1" t="s">
        <v>2094</v>
      </c>
      <c r="B776" t="s">
        <v>2096</v>
      </c>
      <c r="C776">
        <v>1036</v>
      </c>
      <c r="D776" t="s">
        <v>8082</v>
      </c>
    </row>
    <row r="777" spans="1:4" x14ac:dyDescent="0.3">
      <c r="A777" s="1" t="s">
        <v>2099</v>
      </c>
      <c r="B777" t="s">
        <v>2100</v>
      </c>
      <c r="C777">
        <v>1036</v>
      </c>
      <c r="D777" t="s">
        <v>8082</v>
      </c>
    </row>
    <row r="778" spans="1:4" x14ac:dyDescent="0.3">
      <c r="A778" s="1" t="s">
        <v>2103</v>
      </c>
      <c r="B778" t="s">
        <v>2104</v>
      </c>
      <c r="C778">
        <v>1036</v>
      </c>
      <c r="D778" t="s">
        <v>8082</v>
      </c>
    </row>
    <row r="779" spans="1:4" x14ac:dyDescent="0.3">
      <c r="A779" s="1" t="s">
        <v>2107</v>
      </c>
      <c r="B779" t="s">
        <v>2109</v>
      </c>
      <c r="C779">
        <v>1018</v>
      </c>
      <c r="D779" t="s">
        <v>8083</v>
      </c>
    </row>
    <row r="780" spans="1:4" x14ac:dyDescent="0.3">
      <c r="A780" s="1" t="s">
        <v>2107</v>
      </c>
      <c r="B780" t="s">
        <v>2109</v>
      </c>
      <c r="C780">
        <v>978</v>
      </c>
      <c r="D780" t="s">
        <v>8084</v>
      </c>
    </row>
    <row r="781" spans="1:4" x14ac:dyDescent="0.3">
      <c r="A781" s="1" t="s">
        <v>2107</v>
      </c>
      <c r="B781" t="s">
        <v>2109</v>
      </c>
      <c r="C781">
        <v>1098</v>
      </c>
      <c r="D781" t="s">
        <v>8085</v>
      </c>
    </row>
    <row r="782" spans="1:4" x14ac:dyDescent="0.3">
      <c r="A782" s="1" t="s">
        <v>2112</v>
      </c>
      <c r="B782" t="s">
        <v>2114</v>
      </c>
      <c r="C782">
        <v>1018</v>
      </c>
      <c r="D782" t="s">
        <v>8083</v>
      </c>
    </row>
    <row r="783" spans="1:4" x14ac:dyDescent="0.3">
      <c r="A783" s="1" t="s">
        <v>2112</v>
      </c>
      <c r="B783" t="s">
        <v>2114</v>
      </c>
      <c r="C783">
        <v>978</v>
      </c>
      <c r="D783" t="s">
        <v>8084</v>
      </c>
    </row>
    <row r="784" spans="1:4" x14ac:dyDescent="0.3">
      <c r="A784" s="67" t="s">
        <v>2112</v>
      </c>
      <c r="B784" s="69" t="s">
        <v>2114</v>
      </c>
      <c r="C784" s="69">
        <v>1098</v>
      </c>
      <c r="D784" s="69" t="s">
        <v>8085</v>
      </c>
    </row>
    <row r="785" spans="1:1" x14ac:dyDescent="0.3">
      <c r="A785" s="1"/>
    </row>
    <row r="786" spans="1:1" x14ac:dyDescent="0.3">
      <c r="A786" s="1"/>
    </row>
    <row r="787" spans="1:1" x14ac:dyDescent="0.3">
      <c r="A787" s="1"/>
    </row>
    <row r="788" spans="1:1" x14ac:dyDescent="0.3">
      <c r="A788" s="1"/>
    </row>
    <row r="789" spans="1:1" x14ac:dyDescent="0.3">
      <c r="A789" s="1"/>
    </row>
    <row r="790" spans="1:1" x14ac:dyDescent="0.3">
      <c r="A790" s="1"/>
    </row>
    <row r="791" spans="1:1" x14ac:dyDescent="0.3">
      <c r="A791" s="1"/>
    </row>
    <row r="792" spans="1:1" x14ac:dyDescent="0.3">
      <c r="A792" s="1"/>
    </row>
    <row r="793" spans="1:1" x14ac:dyDescent="0.3">
      <c r="A793" s="1"/>
    </row>
    <row r="794" spans="1:1" x14ac:dyDescent="0.3">
      <c r="A794" s="1"/>
    </row>
    <row r="795" spans="1:1" x14ac:dyDescent="0.3">
      <c r="A795" s="1"/>
    </row>
    <row r="796" spans="1:1" x14ac:dyDescent="0.3">
      <c r="A796" s="1"/>
    </row>
    <row r="797" spans="1:1" x14ac:dyDescent="0.3">
      <c r="A797" s="1"/>
    </row>
    <row r="798" spans="1:1" x14ac:dyDescent="0.3">
      <c r="A798" s="1"/>
    </row>
  </sheetData>
  <autoFilter ref="A4:E136"/>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A1139"/>
  <sheetViews>
    <sheetView zoomScale="80" zoomScaleNormal="80" workbookViewId="0"/>
  </sheetViews>
  <sheetFormatPr defaultRowHeight="14.4" x14ac:dyDescent="0.3"/>
  <cols>
    <col min="1" max="1" width="8.44140625" customWidth="1"/>
    <col min="2" max="2" width="13.44140625" customWidth="1"/>
    <col min="3" max="3" width="9.44140625" customWidth="1"/>
    <col min="4" max="6" width="8.6640625" customWidth="1"/>
    <col min="7" max="7" width="9.5546875" bestFit="1" customWidth="1"/>
    <col min="8" max="8" width="11.44140625" customWidth="1"/>
    <col min="9" max="13" width="9.5546875" bestFit="1" customWidth="1"/>
    <col min="14" max="14" width="11.44140625" customWidth="1"/>
    <col min="15" max="15" width="9.5546875" bestFit="1" customWidth="1"/>
    <col min="16" max="16" width="10.5546875" bestFit="1" customWidth="1"/>
    <col min="17" max="19" width="9.5546875" bestFit="1" customWidth="1"/>
    <col min="20" max="20" width="11.33203125" customWidth="1"/>
    <col min="21" max="21" width="9.5546875" bestFit="1" customWidth="1"/>
    <col min="22" max="22" width="10.5546875" bestFit="1" customWidth="1"/>
    <col min="23" max="40" width="9.5546875" bestFit="1" customWidth="1"/>
    <col min="41" max="41" width="10.5546875" bestFit="1" customWidth="1"/>
    <col min="42" max="45" width="9.5546875" bestFit="1" customWidth="1"/>
    <col min="46" max="46" width="10.5546875" bestFit="1" customWidth="1"/>
    <col min="47" max="52" width="9.5546875" bestFit="1" customWidth="1"/>
    <col min="54" max="55" width="9.5546875" bestFit="1" customWidth="1"/>
    <col min="56" max="56" width="10.5546875" bestFit="1" customWidth="1"/>
    <col min="57" max="58" width="9.5546875" bestFit="1" customWidth="1"/>
    <col min="59" max="59" width="10.5546875" bestFit="1" customWidth="1"/>
    <col min="60" max="67" width="9.5546875" bestFit="1" customWidth="1"/>
    <col min="68" max="68" width="10.5546875" bestFit="1" customWidth="1"/>
    <col min="69" max="75" width="9.5546875" bestFit="1" customWidth="1"/>
    <col min="76" max="76" width="10.5546875" bestFit="1" customWidth="1"/>
    <col min="77" max="88" width="9.5546875" bestFit="1" customWidth="1"/>
    <col min="89" max="89" width="10.5546875" bestFit="1" customWidth="1"/>
    <col min="90" max="99" width="9.5546875" bestFit="1" customWidth="1"/>
    <col min="100" max="100" width="10.5546875" bestFit="1" customWidth="1"/>
    <col min="101" max="126" width="9.5546875" bestFit="1" customWidth="1"/>
    <col min="127" max="127" width="10.5546875" bestFit="1" customWidth="1"/>
    <col min="128" max="136" width="9.5546875" bestFit="1" customWidth="1"/>
    <col min="137" max="137" width="10.5546875" bestFit="1" customWidth="1"/>
    <col min="138" max="140" width="9.5546875" bestFit="1" customWidth="1"/>
    <col min="141" max="141" width="10.5546875" bestFit="1" customWidth="1"/>
    <col min="142" max="143" width="9.5546875" bestFit="1" customWidth="1"/>
    <col min="144" max="144" width="10.5546875" bestFit="1" customWidth="1"/>
    <col min="145" max="151" width="9.5546875" bestFit="1" customWidth="1"/>
    <col min="152" max="152" width="10.5546875" bestFit="1" customWidth="1"/>
    <col min="153" max="166" width="9.5546875" bestFit="1" customWidth="1"/>
    <col min="167" max="167" width="10.5546875" bestFit="1" customWidth="1"/>
    <col min="168" max="171" width="9.5546875" bestFit="1" customWidth="1"/>
    <col min="173" max="177" width="9.5546875" bestFit="1" customWidth="1"/>
    <col min="178" max="178" width="10.5546875" bestFit="1" customWidth="1"/>
    <col min="179" max="189" width="9.5546875" bestFit="1" customWidth="1"/>
    <col min="190" max="190" width="10.5546875" bestFit="1" customWidth="1"/>
    <col min="191" max="210" width="9.5546875" bestFit="1" customWidth="1"/>
    <col min="212" max="212" width="9.5546875" bestFit="1" customWidth="1"/>
    <col min="213" max="213" width="10.5546875" bestFit="1" customWidth="1"/>
  </cols>
  <sheetData>
    <row r="1" spans="1:235" ht="23.4" x14ac:dyDescent="0.45">
      <c r="A1" s="147" t="s">
        <v>8129</v>
      </c>
    </row>
    <row r="2" spans="1:235" ht="18" x14ac:dyDescent="0.35">
      <c r="A2" s="10" t="s">
        <v>8130</v>
      </c>
    </row>
    <row r="3" spans="1:235" x14ac:dyDescent="0.3">
      <c r="A3" t="s">
        <v>8131</v>
      </c>
    </row>
    <row r="4" spans="1:235" x14ac:dyDescent="0.3">
      <c r="A4" t="s">
        <v>8132</v>
      </c>
    </row>
    <row r="5" spans="1:235" x14ac:dyDescent="0.3">
      <c r="C5" s="40"/>
      <c r="D5" s="40"/>
      <c r="E5" s="40"/>
      <c r="F5" s="40"/>
      <c r="G5" s="40"/>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0"/>
      <c r="AJ5" s="40"/>
      <c r="AK5" s="40"/>
      <c r="AL5" s="40"/>
      <c r="AM5" s="40"/>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40"/>
      <c r="CE5" s="40"/>
      <c r="CF5" s="40"/>
      <c r="CG5" s="40"/>
      <c r="CH5" s="40"/>
      <c r="CI5" s="40"/>
      <c r="CJ5" s="40"/>
      <c r="CK5" s="40"/>
      <c r="CL5" s="40"/>
      <c r="CM5" s="40"/>
      <c r="CN5" s="40"/>
      <c r="CO5" s="40"/>
      <c r="CP5" s="40"/>
      <c r="CQ5" s="40"/>
      <c r="CR5" s="40"/>
      <c r="CS5" s="40"/>
      <c r="CT5" s="40"/>
      <c r="CU5" s="40"/>
      <c r="CV5" s="40"/>
      <c r="CW5" s="40"/>
      <c r="CX5" s="40"/>
      <c r="CY5" s="40"/>
      <c r="CZ5" s="40"/>
      <c r="DA5" s="40"/>
      <c r="DB5" s="40"/>
      <c r="DC5" s="40"/>
      <c r="DD5" s="40"/>
      <c r="DE5" s="40"/>
      <c r="DF5" s="40"/>
      <c r="DG5" s="40"/>
      <c r="DH5" s="40"/>
      <c r="DI5" s="40"/>
      <c r="DJ5" s="40"/>
      <c r="DK5" s="40"/>
      <c r="DL5" s="40"/>
      <c r="DM5" s="40"/>
      <c r="DN5" s="40"/>
      <c r="DO5" s="40"/>
      <c r="DP5" s="40"/>
      <c r="DQ5" s="40"/>
      <c r="DR5" s="40"/>
      <c r="DS5" s="40"/>
      <c r="DT5" s="40"/>
      <c r="DU5" s="40"/>
      <c r="DV5" s="40"/>
      <c r="DW5" s="40"/>
      <c r="DX5" s="40"/>
      <c r="DY5" s="40"/>
      <c r="DZ5" s="40"/>
      <c r="EA5" s="40"/>
      <c r="EB5" s="40"/>
      <c r="EC5" s="40"/>
      <c r="ED5" s="40"/>
      <c r="EE5" s="40"/>
      <c r="EF5" s="40"/>
      <c r="EG5" s="40"/>
      <c r="EH5" s="40"/>
      <c r="EI5" s="40"/>
      <c r="EJ5" s="40"/>
      <c r="EK5" s="40"/>
      <c r="EL5" s="40"/>
      <c r="EM5" s="40"/>
      <c r="EN5" s="40"/>
      <c r="EO5" s="40"/>
      <c r="EP5" s="40"/>
      <c r="EQ5" s="40"/>
      <c r="ER5" s="40"/>
      <c r="ES5" s="40"/>
      <c r="ET5" s="40"/>
      <c r="EU5" s="40"/>
      <c r="EV5" s="40"/>
      <c r="EW5" s="40"/>
      <c r="EX5" s="40"/>
      <c r="EY5" s="40"/>
      <c r="EZ5" s="40"/>
      <c r="FA5" s="40"/>
      <c r="FB5" s="40"/>
      <c r="FC5" s="40"/>
      <c r="FD5" s="151"/>
      <c r="FE5" s="40"/>
      <c r="FF5" s="40"/>
      <c r="FG5" s="40"/>
      <c r="FH5" s="40"/>
      <c r="FI5" s="40"/>
      <c r="FJ5" s="40"/>
      <c r="FK5" s="40"/>
      <c r="FL5" s="40"/>
      <c r="FM5" s="40"/>
      <c r="FN5" s="40"/>
      <c r="FO5" s="40"/>
      <c r="FP5" s="40"/>
      <c r="FQ5" s="40"/>
      <c r="FR5" s="40"/>
      <c r="FS5" s="40"/>
      <c r="FT5" s="40"/>
      <c r="FU5" s="40"/>
      <c r="FV5" s="40"/>
      <c r="FW5" s="40"/>
      <c r="FX5" s="40"/>
      <c r="FY5" s="40"/>
      <c r="FZ5" s="40"/>
      <c r="GA5" s="40"/>
      <c r="GB5" s="40"/>
      <c r="GC5" s="40"/>
      <c r="GD5" s="40"/>
      <c r="GE5" s="40"/>
      <c r="GF5" s="40"/>
      <c r="GG5" s="40"/>
      <c r="GH5" s="40"/>
      <c r="GI5" s="40"/>
      <c r="GJ5" s="40"/>
      <c r="GK5" s="40"/>
      <c r="GL5" s="40"/>
      <c r="GM5" s="40"/>
      <c r="GN5" s="40"/>
      <c r="GO5" s="40"/>
      <c r="GP5" s="40"/>
      <c r="GQ5" s="40"/>
      <c r="GR5" s="40"/>
      <c r="GS5" s="40"/>
      <c r="GT5" s="40"/>
      <c r="GU5" s="40"/>
      <c r="GV5" s="40"/>
      <c r="GW5" s="40"/>
      <c r="GX5" s="40"/>
      <c r="GY5" s="40"/>
      <c r="GZ5" s="40"/>
      <c r="HA5" s="40"/>
      <c r="HB5" s="40"/>
      <c r="HC5" s="40"/>
      <c r="HD5" s="40"/>
      <c r="HE5" s="40"/>
      <c r="HF5" s="40"/>
      <c r="HG5" s="40"/>
      <c r="HH5" s="40"/>
      <c r="HI5" s="40"/>
      <c r="HJ5" s="40"/>
      <c r="HK5" s="40"/>
      <c r="HL5" s="40"/>
      <c r="HM5" s="40"/>
      <c r="HN5" s="40"/>
      <c r="HO5" s="40"/>
      <c r="HP5" s="40"/>
      <c r="HQ5" s="40"/>
      <c r="HR5" s="40"/>
      <c r="HS5" s="40"/>
      <c r="HT5" s="40"/>
      <c r="HU5" s="40"/>
      <c r="HV5" s="40"/>
      <c r="HW5" s="40"/>
      <c r="HX5" s="40"/>
      <c r="HY5" s="40"/>
      <c r="HZ5" s="40"/>
      <c r="IA5" s="40"/>
    </row>
    <row r="7" spans="1:235" x14ac:dyDescent="0.3">
      <c r="A7" s="184" t="s">
        <v>8133</v>
      </c>
      <c r="B7" s="184" t="s">
        <v>8134</v>
      </c>
      <c r="C7" s="184" t="s">
        <v>57</v>
      </c>
      <c r="D7" s="184" t="s">
        <v>8135</v>
      </c>
      <c r="E7" s="184" t="s">
        <v>8136</v>
      </c>
      <c r="F7" s="184" t="s">
        <v>8137</v>
      </c>
      <c r="G7" s="184" t="s">
        <v>8138</v>
      </c>
      <c r="H7" s="184" t="s">
        <v>8139</v>
      </c>
      <c r="I7" s="184" t="s">
        <v>8140</v>
      </c>
      <c r="J7" s="184" t="s">
        <v>8141</v>
      </c>
      <c r="K7" s="184" t="s">
        <v>8142</v>
      </c>
      <c r="L7" s="184" t="s">
        <v>8143</v>
      </c>
      <c r="M7" s="184" t="s">
        <v>8144</v>
      </c>
      <c r="N7" s="184" t="s">
        <v>8145</v>
      </c>
      <c r="O7" s="184" t="s">
        <v>8146</v>
      </c>
      <c r="P7" s="184" t="s">
        <v>8147</v>
      </c>
      <c r="Q7" s="184" t="s">
        <v>8148</v>
      </c>
      <c r="R7" s="184" t="s">
        <v>8149</v>
      </c>
      <c r="S7" s="184" t="s">
        <v>8150</v>
      </c>
      <c r="T7" s="184" t="s">
        <v>8151</v>
      </c>
      <c r="U7" s="184" t="s">
        <v>8152</v>
      </c>
      <c r="V7" s="184" t="s">
        <v>8153</v>
      </c>
      <c r="W7" s="184" t="s">
        <v>8154</v>
      </c>
      <c r="X7" s="184" t="s">
        <v>8155</v>
      </c>
      <c r="Y7" s="184" t="s">
        <v>8156</v>
      </c>
      <c r="Z7" s="184" t="s">
        <v>8157</v>
      </c>
      <c r="AA7" s="184" t="s">
        <v>8158</v>
      </c>
      <c r="AB7" s="184" t="s">
        <v>8159</v>
      </c>
      <c r="AC7" s="184" t="s">
        <v>8160</v>
      </c>
      <c r="AD7" s="184" t="s">
        <v>8161</v>
      </c>
      <c r="AE7" s="184" t="s">
        <v>8162</v>
      </c>
      <c r="AF7" s="184" t="s">
        <v>8163</v>
      </c>
      <c r="AG7" s="184" t="s">
        <v>8164</v>
      </c>
      <c r="AH7" s="184" t="s">
        <v>8165</v>
      </c>
      <c r="AI7" s="184" t="s">
        <v>8166</v>
      </c>
      <c r="AJ7" s="184" t="s">
        <v>8167</v>
      </c>
      <c r="AK7" s="184" t="s">
        <v>8168</v>
      </c>
      <c r="AL7" s="184" t="s">
        <v>8169</v>
      </c>
      <c r="AM7" s="184" t="s">
        <v>8170</v>
      </c>
      <c r="AN7" s="184" t="s">
        <v>8171</v>
      </c>
      <c r="AO7" s="184" t="s">
        <v>8172</v>
      </c>
      <c r="AP7" s="184" t="s">
        <v>8173</v>
      </c>
      <c r="AQ7" s="184" t="s">
        <v>8174</v>
      </c>
      <c r="AR7" s="184" t="s">
        <v>8175</v>
      </c>
      <c r="AS7" s="184" t="s">
        <v>8176</v>
      </c>
      <c r="AT7" s="184" t="s">
        <v>8177</v>
      </c>
      <c r="AU7" s="184" t="s">
        <v>8178</v>
      </c>
      <c r="AV7" s="184" t="s">
        <v>8179</v>
      </c>
      <c r="AW7" s="184" t="s">
        <v>8180</v>
      </c>
      <c r="AX7" s="184" t="s">
        <v>8181</v>
      </c>
      <c r="AY7" s="184" t="s">
        <v>8182</v>
      </c>
      <c r="AZ7" s="184" t="s">
        <v>8183</v>
      </c>
      <c r="BA7" s="184" t="s">
        <v>8184</v>
      </c>
      <c r="BB7" s="184" t="s">
        <v>8185</v>
      </c>
      <c r="BC7" s="184" t="s">
        <v>8186</v>
      </c>
      <c r="BD7" s="184" t="s">
        <v>8187</v>
      </c>
      <c r="BE7" s="184" t="s">
        <v>8188</v>
      </c>
      <c r="BF7" s="184" t="s">
        <v>8189</v>
      </c>
      <c r="BG7" s="184" t="s">
        <v>8190</v>
      </c>
      <c r="BH7" s="184" t="s">
        <v>8191</v>
      </c>
      <c r="BI7" s="184" t="s">
        <v>8192</v>
      </c>
      <c r="BJ7" s="184" t="s">
        <v>8193</v>
      </c>
      <c r="BK7" s="184" t="s">
        <v>8194</v>
      </c>
      <c r="BL7" s="184" t="s">
        <v>8195</v>
      </c>
      <c r="BM7" s="184" t="s">
        <v>8196</v>
      </c>
      <c r="BN7" s="184" t="s">
        <v>8197</v>
      </c>
      <c r="BO7" s="184" t="s">
        <v>8198</v>
      </c>
      <c r="BP7" s="184" t="s">
        <v>8199</v>
      </c>
      <c r="BQ7" s="184" t="s">
        <v>8200</v>
      </c>
      <c r="BR7" s="184" t="s">
        <v>8201</v>
      </c>
      <c r="BS7" s="184" t="s">
        <v>8202</v>
      </c>
      <c r="BT7" s="184" t="s">
        <v>8203</v>
      </c>
      <c r="BU7" s="184" t="s">
        <v>8204</v>
      </c>
      <c r="BV7" s="184" t="s">
        <v>8205</v>
      </c>
      <c r="BW7" s="184" t="s">
        <v>8206</v>
      </c>
      <c r="BX7" s="184" t="s">
        <v>8207</v>
      </c>
      <c r="BY7" s="184" t="s">
        <v>8208</v>
      </c>
      <c r="BZ7" s="184" t="s">
        <v>8209</v>
      </c>
      <c r="CA7" s="184" t="s">
        <v>8210</v>
      </c>
      <c r="CB7" s="184" t="s">
        <v>8211</v>
      </c>
      <c r="CC7" s="184" t="s">
        <v>8212</v>
      </c>
      <c r="CD7" s="184" t="s">
        <v>8213</v>
      </c>
      <c r="CE7" s="184" t="s">
        <v>8214</v>
      </c>
      <c r="CF7" s="184" t="s">
        <v>8215</v>
      </c>
      <c r="CG7" s="184" t="s">
        <v>8216</v>
      </c>
      <c r="CH7" s="184" t="s">
        <v>8217</v>
      </c>
      <c r="CI7" s="184" t="s">
        <v>8218</v>
      </c>
      <c r="CJ7" s="184" t="s">
        <v>8219</v>
      </c>
      <c r="CK7" s="184" t="s">
        <v>8220</v>
      </c>
      <c r="CL7" s="184" t="s">
        <v>8221</v>
      </c>
      <c r="CM7" s="184" t="s">
        <v>8222</v>
      </c>
      <c r="CN7" s="184" t="s">
        <v>8223</v>
      </c>
      <c r="CO7" s="184" t="s">
        <v>8224</v>
      </c>
      <c r="CP7" s="184" t="s">
        <v>8225</v>
      </c>
      <c r="CQ7" s="184" t="s">
        <v>8226</v>
      </c>
      <c r="CR7" s="184" t="s">
        <v>8227</v>
      </c>
      <c r="CS7" s="184" t="s">
        <v>8228</v>
      </c>
      <c r="CT7" s="184" t="s">
        <v>8229</v>
      </c>
      <c r="CU7" s="184" t="s">
        <v>8230</v>
      </c>
      <c r="CV7" s="184" t="s">
        <v>8231</v>
      </c>
      <c r="CW7" s="184" t="s">
        <v>8232</v>
      </c>
      <c r="CX7" s="184" t="s">
        <v>8233</v>
      </c>
      <c r="CY7" s="184" t="s">
        <v>8234</v>
      </c>
      <c r="CZ7" s="184" t="s">
        <v>8235</v>
      </c>
      <c r="DA7" s="184" t="s">
        <v>8236</v>
      </c>
      <c r="DB7" s="184" t="s">
        <v>8237</v>
      </c>
      <c r="DC7" s="184" t="s">
        <v>8238</v>
      </c>
      <c r="DD7" s="184" t="s">
        <v>8239</v>
      </c>
      <c r="DE7" s="184" t="s">
        <v>8240</v>
      </c>
      <c r="DF7" s="184" t="s">
        <v>8241</v>
      </c>
      <c r="DG7" s="184" t="s">
        <v>8242</v>
      </c>
      <c r="DH7" s="184" t="s">
        <v>8243</v>
      </c>
      <c r="DI7" s="184" t="s">
        <v>8244</v>
      </c>
      <c r="DJ7" s="184" t="s">
        <v>8245</v>
      </c>
      <c r="DK7" s="184" t="s">
        <v>8246</v>
      </c>
      <c r="DL7" s="184" t="s">
        <v>8247</v>
      </c>
      <c r="DM7" s="184" t="s">
        <v>8248</v>
      </c>
      <c r="DN7" s="184" t="s">
        <v>8249</v>
      </c>
      <c r="DO7" s="184" t="s">
        <v>8250</v>
      </c>
      <c r="DP7" s="184" t="s">
        <v>8251</v>
      </c>
      <c r="DQ7" s="184" t="s">
        <v>8252</v>
      </c>
      <c r="DR7" s="184" t="s">
        <v>8253</v>
      </c>
      <c r="DS7" s="184" t="s">
        <v>8254</v>
      </c>
      <c r="DT7" s="184" t="s">
        <v>8255</v>
      </c>
      <c r="DU7" s="184" t="s">
        <v>8256</v>
      </c>
      <c r="DV7" s="184" t="s">
        <v>8257</v>
      </c>
      <c r="DW7" s="184" t="s">
        <v>8258</v>
      </c>
      <c r="DX7" s="184" t="s">
        <v>8259</v>
      </c>
      <c r="DY7" s="184" t="s">
        <v>8260</v>
      </c>
      <c r="DZ7" s="184" t="s">
        <v>8261</v>
      </c>
      <c r="EA7" s="184" t="s">
        <v>8262</v>
      </c>
      <c r="EB7" s="184" t="s">
        <v>8263</v>
      </c>
      <c r="EC7" s="184" t="s">
        <v>8264</v>
      </c>
      <c r="ED7" s="184" t="s">
        <v>8265</v>
      </c>
      <c r="EE7" s="184" t="s">
        <v>8266</v>
      </c>
      <c r="EF7" s="184" t="s">
        <v>8267</v>
      </c>
      <c r="EG7" s="184" t="s">
        <v>8268</v>
      </c>
      <c r="EH7" s="184" t="s">
        <v>8269</v>
      </c>
      <c r="EI7" s="184" t="s">
        <v>8270</v>
      </c>
      <c r="EJ7" s="184" t="s">
        <v>8271</v>
      </c>
      <c r="EK7" s="184" t="s">
        <v>8272</v>
      </c>
      <c r="EL7" s="184" t="s">
        <v>8273</v>
      </c>
      <c r="EM7" s="184" t="s">
        <v>8274</v>
      </c>
      <c r="EN7" s="184" t="s">
        <v>8275</v>
      </c>
      <c r="EO7" s="184" t="s">
        <v>8276</v>
      </c>
      <c r="EP7" s="184" t="s">
        <v>8277</v>
      </c>
      <c r="EQ7" s="184" t="s">
        <v>8278</v>
      </c>
      <c r="ER7" s="184" t="s">
        <v>8279</v>
      </c>
      <c r="ES7" s="184" t="s">
        <v>8280</v>
      </c>
      <c r="ET7" s="184" t="s">
        <v>8281</v>
      </c>
      <c r="EU7" s="184" t="s">
        <v>8282</v>
      </c>
      <c r="EV7" s="184" t="s">
        <v>8283</v>
      </c>
      <c r="EW7" s="184" t="s">
        <v>8284</v>
      </c>
      <c r="EX7" s="184" t="s">
        <v>8285</v>
      </c>
      <c r="EY7" s="184" t="s">
        <v>8286</v>
      </c>
      <c r="EZ7" s="184" t="s">
        <v>8287</v>
      </c>
      <c r="FA7" s="184" t="s">
        <v>8288</v>
      </c>
      <c r="FB7" s="184" t="s">
        <v>8289</v>
      </c>
      <c r="FC7" s="184" t="s">
        <v>8290</v>
      </c>
      <c r="FD7" s="184" t="s">
        <v>8291</v>
      </c>
      <c r="FE7" s="184" t="s">
        <v>8292</v>
      </c>
      <c r="FF7" s="184" t="s">
        <v>8293</v>
      </c>
      <c r="FG7" s="184" t="s">
        <v>8294</v>
      </c>
      <c r="FH7" s="184" t="s">
        <v>8295</v>
      </c>
      <c r="FI7" s="184" t="s">
        <v>8296</v>
      </c>
      <c r="FJ7" s="184" t="s">
        <v>8297</v>
      </c>
      <c r="FK7" s="184" t="s">
        <v>8298</v>
      </c>
      <c r="FL7" s="184" t="s">
        <v>8299</v>
      </c>
      <c r="FM7" s="184" t="s">
        <v>8300</v>
      </c>
      <c r="FN7" s="184" t="s">
        <v>8301</v>
      </c>
      <c r="FO7" s="184" t="s">
        <v>8302</v>
      </c>
      <c r="FP7" s="184" t="s">
        <v>8303</v>
      </c>
      <c r="FQ7" s="184" t="s">
        <v>8304</v>
      </c>
      <c r="FR7" s="184" t="s">
        <v>8305</v>
      </c>
      <c r="FS7" s="184" t="s">
        <v>8306</v>
      </c>
      <c r="FT7" s="184" t="s">
        <v>8307</v>
      </c>
      <c r="FU7" s="184" t="s">
        <v>8308</v>
      </c>
      <c r="FV7" s="184" t="s">
        <v>8309</v>
      </c>
      <c r="FW7" s="184" t="s">
        <v>8310</v>
      </c>
      <c r="FX7" s="184" t="s">
        <v>8311</v>
      </c>
      <c r="FY7" s="184" t="s">
        <v>8312</v>
      </c>
      <c r="FZ7" s="184" t="s">
        <v>8313</v>
      </c>
      <c r="GA7" s="184" t="s">
        <v>8314</v>
      </c>
      <c r="GB7" s="184" t="s">
        <v>8315</v>
      </c>
      <c r="GC7" s="184" t="s">
        <v>8316</v>
      </c>
      <c r="GD7" s="184" t="s">
        <v>8317</v>
      </c>
      <c r="GE7" s="184" t="s">
        <v>8318</v>
      </c>
      <c r="GF7" s="184" t="s">
        <v>8319</v>
      </c>
      <c r="GG7" s="184" t="s">
        <v>8320</v>
      </c>
      <c r="GH7" s="184" t="s">
        <v>8321</v>
      </c>
      <c r="GI7" s="184" t="s">
        <v>8322</v>
      </c>
      <c r="GJ7" s="184" t="s">
        <v>8323</v>
      </c>
      <c r="GK7" s="184" t="s">
        <v>8324</v>
      </c>
      <c r="GL7" s="184" t="s">
        <v>8325</v>
      </c>
      <c r="GM7" s="184" t="s">
        <v>8326</v>
      </c>
      <c r="GN7" s="184" t="s">
        <v>8327</v>
      </c>
      <c r="GO7" s="184" t="s">
        <v>8328</v>
      </c>
      <c r="GP7" s="184" t="s">
        <v>8329</v>
      </c>
      <c r="GQ7" s="184" t="s">
        <v>8330</v>
      </c>
      <c r="GR7" s="184" t="s">
        <v>8331</v>
      </c>
      <c r="GS7" s="184" t="s">
        <v>8332</v>
      </c>
      <c r="GT7" s="184" t="s">
        <v>8333</v>
      </c>
      <c r="GU7" s="184" t="s">
        <v>8334</v>
      </c>
      <c r="GV7" s="184" t="s">
        <v>8335</v>
      </c>
      <c r="GW7" s="184" t="s">
        <v>8336</v>
      </c>
      <c r="GX7" s="184" t="s">
        <v>8337</v>
      </c>
      <c r="GY7" s="184" t="s">
        <v>8338</v>
      </c>
      <c r="GZ7" s="184" t="s">
        <v>8339</v>
      </c>
      <c r="HA7" s="184" t="s">
        <v>8340</v>
      </c>
      <c r="HB7" s="184" t="s">
        <v>8341</v>
      </c>
      <c r="HC7" s="184" t="s">
        <v>8342</v>
      </c>
      <c r="HD7" s="184" t="s">
        <v>8343</v>
      </c>
      <c r="HE7" s="184" t="s">
        <v>8344</v>
      </c>
    </row>
    <row r="8" spans="1:235" x14ac:dyDescent="0.3">
      <c r="A8">
        <v>2014</v>
      </c>
      <c r="B8" t="s">
        <v>8345</v>
      </c>
      <c r="C8" s="1">
        <v>254</v>
      </c>
      <c r="D8">
        <v>1.4513419999999999</v>
      </c>
      <c r="L8">
        <v>1.10822</v>
      </c>
      <c r="M8">
        <v>1.2165440000000001</v>
      </c>
      <c r="Q8">
        <v>1.10822</v>
      </c>
      <c r="X8">
        <v>0.99856000000000011</v>
      </c>
      <c r="Y8">
        <v>1.63653</v>
      </c>
      <c r="AC8">
        <v>1.10822</v>
      </c>
      <c r="AD8">
        <v>1.150722</v>
      </c>
      <c r="AK8">
        <v>1.728218</v>
      </c>
      <c r="AL8">
        <v>0.65784200000000004</v>
      </c>
      <c r="AM8">
        <v>0.84226000000000012</v>
      </c>
      <c r="AN8">
        <v>1.247956666666667</v>
      </c>
      <c r="AP8">
        <v>0.638486</v>
      </c>
      <c r="AS8">
        <v>1.6366560000000001</v>
      </c>
      <c r="AT8">
        <v>1.35754</v>
      </c>
      <c r="AU8">
        <v>1.9789840000000001</v>
      </c>
      <c r="AV8">
        <v>1.7448675</v>
      </c>
      <c r="AY8">
        <v>1.10822</v>
      </c>
      <c r="AZ8">
        <v>1.728218</v>
      </c>
      <c r="BD8">
        <v>1.401044</v>
      </c>
      <c r="BF8">
        <v>1.2351840000000001</v>
      </c>
      <c r="BO8">
        <v>0.49923800000000013</v>
      </c>
      <c r="BS8">
        <v>0.63073800000000013</v>
      </c>
      <c r="BT8">
        <v>0.99994600000000011</v>
      </c>
      <c r="BU8">
        <v>0.26777200000000001</v>
      </c>
      <c r="BW8">
        <v>1.0156879999999999</v>
      </c>
      <c r="BX8">
        <v>1.5973375000000001</v>
      </c>
      <c r="BZ8">
        <v>0.84630600000000011</v>
      </c>
      <c r="CB8">
        <v>1.35754</v>
      </c>
      <c r="CC8">
        <v>1.6119540000000001</v>
      </c>
      <c r="CE8">
        <v>1.728218</v>
      </c>
      <c r="CQ8">
        <v>1.1312120000000001</v>
      </c>
      <c r="DD8">
        <v>1.012324</v>
      </c>
      <c r="DJ8">
        <v>1.1625000000000001</v>
      </c>
      <c r="DP8">
        <v>1.35754</v>
      </c>
      <c r="DX8">
        <v>1.3690119999999999</v>
      </c>
      <c r="DY8">
        <v>1.857748</v>
      </c>
      <c r="EE8">
        <v>0.25584000000000001</v>
      </c>
      <c r="EF8">
        <v>1.7869999999999999</v>
      </c>
      <c r="EM8">
        <v>1.00634</v>
      </c>
      <c r="EN8">
        <v>1.36351</v>
      </c>
      <c r="EP8">
        <v>1.3900380000000001</v>
      </c>
      <c r="EQ8">
        <v>1.005452</v>
      </c>
      <c r="EX8">
        <v>0.94964800000000016</v>
      </c>
      <c r="FD8">
        <v>1.4817039999999999</v>
      </c>
      <c r="FI8">
        <v>0.78050200000000003</v>
      </c>
      <c r="FJ8">
        <v>1.1113200000000001</v>
      </c>
      <c r="FL8">
        <v>0.19998199999999999</v>
      </c>
      <c r="FN8">
        <v>0.95879200000000009</v>
      </c>
      <c r="FV8">
        <v>0.89898400000000001</v>
      </c>
      <c r="FW8">
        <v>1.862582</v>
      </c>
      <c r="GG8">
        <v>1.35754</v>
      </c>
      <c r="GH8">
        <v>1.41008</v>
      </c>
      <c r="GP8">
        <v>1.10822</v>
      </c>
    </row>
    <row r="9" spans="1:235" x14ac:dyDescent="0.3">
      <c r="A9">
        <v>2014</v>
      </c>
      <c r="B9" t="s">
        <v>8345</v>
      </c>
      <c r="C9" s="1">
        <v>260</v>
      </c>
      <c r="D9">
        <v>0.2017825</v>
      </c>
      <c r="E9">
        <v>0.27013999999999999</v>
      </c>
      <c r="G9">
        <v>0.31000800000000001</v>
      </c>
      <c r="J9">
        <v>0.24255599999999999</v>
      </c>
      <c r="N9">
        <v>0.27979399999999999</v>
      </c>
      <c r="P9">
        <v>0.22086800000000001</v>
      </c>
      <c r="R9">
        <v>7.2398000000000004E-2</v>
      </c>
      <c r="S9">
        <v>0.12912399999999999</v>
      </c>
      <c r="AD9">
        <v>0.165885</v>
      </c>
      <c r="AR9">
        <v>0.49244399999999999</v>
      </c>
      <c r="BE9">
        <v>0.14269999999999999</v>
      </c>
      <c r="BG9">
        <v>0.88764399999999999</v>
      </c>
      <c r="BL9">
        <v>0.27979399999999999</v>
      </c>
      <c r="CB9">
        <v>0.83095399999999997</v>
      </c>
      <c r="CF9">
        <v>0.24104200000000001</v>
      </c>
      <c r="CI9">
        <v>0.38596000000000003</v>
      </c>
      <c r="CJ9">
        <v>0.149288</v>
      </c>
      <c r="CM9">
        <v>0.239338</v>
      </c>
      <c r="CW9">
        <v>0.16288</v>
      </c>
      <c r="DA9">
        <v>0.1715525</v>
      </c>
      <c r="DF9">
        <v>7.5922000000000003E-2</v>
      </c>
      <c r="DG9">
        <v>0.15375800000000001</v>
      </c>
      <c r="DI9">
        <v>0.50295600000000007</v>
      </c>
      <c r="DL9">
        <v>0.22647200000000001</v>
      </c>
      <c r="DP9">
        <v>0.83095399999999997</v>
      </c>
      <c r="DX9">
        <v>0.30835600000000002</v>
      </c>
      <c r="EN9">
        <v>0.63282400000000005</v>
      </c>
      <c r="ES9">
        <v>0.79768400000000006</v>
      </c>
      <c r="EV9">
        <v>0.15037</v>
      </c>
      <c r="FC9">
        <v>1.2123820000000001</v>
      </c>
      <c r="FP9">
        <v>0.19916800000000001</v>
      </c>
      <c r="FR9">
        <v>0.12724199999999999</v>
      </c>
      <c r="GB9">
        <v>4.3718000000000007E-2</v>
      </c>
      <c r="GD9">
        <v>0.20805199999999999</v>
      </c>
      <c r="GG9">
        <v>0.83095399999999997</v>
      </c>
      <c r="GL9">
        <v>0.79768400000000006</v>
      </c>
      <c r="GM9">
        <v>0.20245199999999999</v>
      </c>
      <c r="GN9">
        <v>9.8180000000000003E-2</v>
      </c>
      <c r="GW9">
        <v>0.15375800000000001</v>
      </c>
      <c r="GX9">
        <v>0.15375800000000001</v>
      </c>
      <c r="GY9">
        <v>0.24104200000000001</v>
      </c>
    </row>
    <row r="10" spans="1:235" x14ac:dyDescent="0.3">
      <c r="A10">
        <v>2014</v>
      </c>
      <c r="B10" t="s">
        <v>8345</v>
      </c>
      <c r="C10" s="1">
        <v>27</v>
      </c>
      <c r="D10">
        <v>0.44696999999999998</v>
      </c>
      <c r="E10">
        <v>0.66378199999999998</v>
      </c>
      <c r="G10">
        <v>0.34460200000000002</v>
      </c>
      <c r="L10">
        <v>0.51007800000000003</v>
      </c>
      <c r="M10">
        <v>0.101656</v>
      </c>
      <c r="N10">
        <v>0.64878600000000008</v>
      </c>
      <c r="O10">
        <v>0.28767749999999997</v>
      </c>
      <c r="P10">
        <v>0.99487600000000009</v>
      </c>
      <c r="Q10">
        <v>0.51007800000000003</v>
      </c>
      <c r="R10">
        <v>0.22922600000000001</v>
      </c>
      <c r="U10">
        <v>0.44448799999999999</v>
      </c>
      <c r="V10">
        <v>0.21466199999999999</v>
      </c>
      <c r="X10">
        <v>0.246978</v>
      </c>
      <c r="Y10">
        <v>0.32646599999999998</v>
      </c>
      <c r="AA10">
        <v>0.138372</v>
      </c>
      <c r="AB10">
        <v>0.26241599999999998</v>
      </c>
      <c r="AC10">
        <v>0.51007800000000003</v>
      </c>
      <c r="AD10">
        <v>0.48034199999999999</v>
      </c>
      <c r="AF10">
        <v>0.35059000000000001</v>
      </c>
      <c r="AI10">
        <v>0.46268799999999999</v>
      </c>
      <c r="AK10">
        <v>0.50980599999999998</v>
      </c>
      <c r="AL10">
        <v>7.5782000000000002E-2</v>
      </c>
      <c r="AM10">
        <v>0.13830799999999999</v>
      </c>
      <c r="AN10">
        <v>6.0976000000000009E-2</v>
      </c>
      <c r="AP10">
        <v>0.25314399999999998</v>
      </c>
      <c r="AR10">
        <v>0.59151500000000001</v>
      </c>
      <c r="AS10">
        <v>0.124668</v>
      </c>
      <c r="AT10">
        <v>0.67095400000000005</v>
      </c>
      <c r="AU10">
        <v>0.39968599999999999</v>
      </c>
      <c r="AV10">
        <v>0.378882</v>
      </c>
      <c r="AW10">
        <v>0.30543199999999998</v>
      </c>
      <c r="AY10">
        <v>0.51007800000000003</v>
      </c>
      <c r="AZ10">
        <v>0.50980599999999998</v>
      </c>
      <c r="BD10">
        <v>0.47839399999999999</v>
      </c>
      <c r="BE10">
        <v>0.167264</v>
      </c>
      <c r="BF10">
        <v>0.33306000000000002</v>
      </c>
      <c r="BG10">
        <v>0.9526960000000001</v>
      </c>
      <c r="BH10">
        <v>0.50785199999999997</v>
      </c>
      <c r="BJ10">
        <v>0.28719</v>
      </c>
      <c r="BK10">
        <v>0.28767749999999997</v>
      </c>
      <c r="BL10">
        <v>0.64878600000000008</v>
      </c>
      <c r="BM10">
        <v>0.16634199999999999</v>
      </c>
      <c r="BO10">
        <v>0.26924999999999999</v>
      </c>
      <c r="BS10">
        <v>0.25869799999999998</v>
      </c>
      <c r="BT10">
        <v>9.9662000000000014E-2</v>
      </c>
      <c r="BU10">
        <v>0.11745800000000001</v>
      </c>
      <c r="BX10">
        <v>0.29050999999999999</v>
      </c>
      <c r="BY10">
        <v>0.28767749999999997</v>
      </c>
      <c r="BZ10">
        <v>0.16827249999999999</v>
      </c>
      <c r="CA10">
        <v>0.46883800000000009</v>
      </c>
      <c r="CB10">
        <v>0.43560800000000011</v>
      </c>
      <c r="CC10">
        <v>0.54096400000000011</v>
      </c>
      <c r="CD10">
        <v>0.25605</v>
      </c>
      <c r="CE10">
        <v>0.50980599999999998</v>
      </c>
      <c r="CG10">
        <v>0.35697000000000001</v>
      </c>
      <c r="CI10">
        <v>0.423846</v>
      </c>
      <c r="CJ10">
        <v>0.41642600000000002</v>
      </c>
      <c r="CL10">
        <v>0.45685599999999998</v>
      </c>
      <c r="CN10">
        <v>0.67857200000000006</v>
      </c>
      <c r="CO10">
        <v>0.41640199999999999</v>
      </c>
      <c r="CP10">
        <v>0.33101199999999997</v>
      </c>
      <c r="CQ10">
        <v>0.30514400000000003</v>
      </c>
      <c r="CS10">
        <v>3.0226666666666669E-2</v>
      </c>
      <c r="CU10">
        <v>0.47969400000000012</v>
      </c>
      <c r="CV10">
        <v>0.66266600000000009</v>
      </c>
      <c r="CX10">
        <v>0.45685599999999998</v>
      </c>
      <c r="CY10">
        <v>0.38526800000000011</v>
      </c>
      <c r="CZ10">
        <v>0.38178000000000001</v>
      </c>
      <c r="DC10">
        <v>0.37917600000000001</v>
      </c>
      <c r="DD10">
        <v>0.121182</v>
      </c>
      <c r="DG10">
        <v>0.72990800000000011</v>
      </c>
      <c r="DJ10">
        <v>0.35461399999999998</v>
      </c>
      <c r="DL10">
        <v>0.58682000000000001</v>
      </c>
      <c r="DM10">
        <v>0.29483799999999999</v>
      </c>
      <c r="DN10">
        <v>0.38947799999999999</v>
      </c>
      <c r="DP10">
        <v>0.67057200000000006</v>
      </c>
      <c r="DQ10">
        <v>0.28767749999999997</v>
      </c>
      <c r="DS10">
        <v>0.50785199999999997</v>
      </c>
      <c r="DU10">
        <v>0.25815500000000002</v>
      </c>
      <c r="DW10">
        <v>0.18993599999999999</v>
      </c>
      <c r="DX10">
        <v>0.54093600000000008</v>
      </c>
      <c r="DY10">
        <v>0.37641000000000002</v>
      </c>
      <c r="DZ10">
        <v>0.101588</v>
      </c>
      <c r="EC10">
        <v>0.37464799999999998</v>
      </c>
      <c r="ED10">
        <v>0.28767749999999997</v>
      </c>
      <c r="EE10">
        <v>0.191218</v>
      </c>
      <c r="EF10">
        <v>0.47155999999999998</v>
      </c>
      <c r="EH10">
        <v>0.32434400000000002</v>
      </c>
      <c r="EM10">
        <v>0.29577799999999999</v>
      </c>
      <c r="EN10">
        <v>0.75349200000000005</v>
      </c>
      <c r="EP10">
        <v>0.20308599999999999</v>
      </c>
      <c r="EQ10">
        <v>0.38063800000000009</v>
      </c>
      <c r="ER10">
        <v>0.35271999999999998</v>
      </c>
      <c r="ES10">
        <v>0.81877200000000006</v>
      </c>
      <c r="ET10">
        <v>0.28767749999999997</v>
      </c>
      <c r="EU10">
        <v>0.28605857142857138</v>
      </c>
      <c r="EW10">
        <v>0.28767749999999997</v>
      </c>
      <c r="EX10">
        <v>0.56886800000000004</v>
      </c>
      <c r="EZ10">
        <v>0.32149571428571427</v>
      </c>
      <c r="FA10">
        <v>0.52346800000000004</v>
      </c>
      <c r="FB10">
        <v>0.49635400000000007</v>
      </c>
      <c r="FC10">
        <v>0.13428200000000001</v>
      </c>
      <c r="FD10">
        <v>0.208894</v>
      </c>
      <c r="FF10">
        <v>0.42723749999999999</v>
      </c>
      <c r="FH10">
        <v>0.28767749999999997</v>
      </c>
      <c r="FI10">
        <v>0.17646800000000001</v>
      </c>
      <c r="FJ10">
        <v>0.39938800000000008</v>
      </c>
      <c r="FK10">
        <v>0.34199400000000002</v>
      </c>
      <c r="FL10">
        <v>0.43317600000000001</v>
      </c>
      <c r="FM10">
        <v>8.7661428571428571E-2</v>
      </c>
      <c r="FP10">
        <v>0.61887400000000004</v>
      </c>
      <c r="FS10">
        <v>0.34337800000000013</v>
      </c>
      <c r="FU10">
        <v>0.14097000000000001</v>
      </c>
      <c r="FV10">
        <v>0.20671500000000001</v>
      </c>
      <c r="FW10">
        <v>0.31140400000000001</v>
      </c>
      <c r="FX10">
        <v>0.62199000000000004</v>
      </c>
      <c r="FZ10">
        <v>0.298738</v>
      </c>
      <c r="GA10">
        <v>0.21421999999999999</v>
      </c>
      <c r="GD10">
        <v>0.81446600000000013</v>
      </c>
      <c r="GE10">
        <v>0.10349</v>
      </c>
      <c r="GG10">
        <v>0.64826700000000004</v>
      </c>
      <c r="GH10">
        <v>0.23391600000000001</v>
      </c>
      <c r="GI10">
        <v>0.55933800000000011</v>
      </c>
      <c r="GJ10">
        <v>0.243922</v>
      </c>
      <c r="GL10">
        <v>0.81877200000000006</v>
      </c>
      <c r="GM10">
        <v>0.78530000000000011</v>
      </c>
      <c r="GN10">
        <v>0.55874800000000002</v>
      </c>
      <c r="GP10">
        <v>0.51007800000000003</v>
      </c>
      <c r="GS10">
        <v>0.55683199999999999</v>
      </c>
      <c r="GU10">
        <v>0.28767749999999997</v>
      </c>
      <c r="GW10">
        <v>0.72990800000000011</v>
      </c>
      <c r="GX10">
        <v>0.72990800000000011</v>
      </c>
      <c r="HC10">
        <v>0.26409400000000011</v>
      </c>
      <c r="HD10">
        <v>0.162214</v>
      </c>
      <c r="HE10">
        <v>4.6302000000000003E-2</v>
      </c>
    </row>
    <row r="11" spans="1:235" x14ac:dyDescent="0.3">
      <c r="A11">
        <v>2014</v>
      </c>
      <c r="B11" t="s">
        <v>8345</v>
      </c>
      <c r="C11" s="1" t="s">
        <v>8346</v>
      </c>
      <c r="D11">
        <v>42.189709999999998</v>
      </c>
    </row>
    <row r="12" spans="1:235" x14ac:dyDescent="0.3">
      <c r="A12">
        <v>2014</v>
      </c>
      <c r="B12" t="s">
        <v>8345</v>
      </c>
      <c r="C12" s="1">
        <v>689</v>
      </c>
      <c r="D12">
        <v>0.20178199999999999</v>
      </c>
      <c r="E12">
        <v>0.12940399999999999</v>
      </c>
      <c r="N12">
        <v>0.11179500000000001</v>
      </c>
      <c r="S12">
        <v>0.86949600000000016</v>
      </c>
      <c r="U12">
        <v>0.13095999999999999</v>
      </c>
      <c r="Y12">
        <v>0.20280599999999999</v>
      </c>
      <c r="AF12">
        <v>8.9470000000000008E-2</v>
      </c>
      <c r="AL12">
        <v>0.36027199999999998</v>
      </c>
      <c r="AM12">
        <v>0.13176199999999999</v>
      </c>
      <c r="AP12">
        <v>0.47524000000000011</v>
      </c>
      <c r="AS12">
        <v>0.22872799999999999</v>
      </c>
      <c r="AT12">
        <v>0.65987399999999996</v>
      </c>
      <c r="AX12">
        <v>1.2583299999999999</v>
      </c>
      <c r="BB12">
        <v>0.16300799999999999</v>
      </c>
      <c r="BE12">
        <v>0.32541199999999998</v>
      </c>
      <c r="BG12">
        <v>0.35023399999999999</v>
      </c>
      <c r="BJ12">
        <v>0.18415200000000001</v>
      </c>
      <c r="BL12">
        <v>0.11179500000000001</v>
      </c>
      <c r="BQ12">
        <v>0.60087000000000002</v>
      </c>
      <c r="BS12">
        <v>0.70276000000000005</v>
      </c>
      <c r="CB12">
        <v>0.65987399999999996</v>
      </c>
      <c r="CG12">
        <v>0.17247999999999999</v>
      </c>
      <c r="CH12">
        <v>9.2287999999999995E-2</v>
      </c>
      <c r="CJ12">
        <v>0.23583000000000001</v>
      </c>
      <c r="CL12">
        <v>1.3239160000000001</v>
      </c>
      <c r="CO12">
        <v>0.118174</v>
      </c>
      <c r="CP12">
        <v>0.24995000000000001</v>
      </c>
      <c r="CQ12">
        <v>9.2556000000000013E-2</v>
      </c>
      <c r="CX12">
        <v>1.3239160000000001</v>
      </c>
      <c r="CY12">
        <v>0.204626</v>
      </c>
      <c r="CZ12">
        <v>0.37628800000000012</v>
      </c>
      <c r="DG12">
        <v>1.6816720000000001</v>
      </c>
      <c r="DJ12">
        <v>0.10389</v>
      </c>
      <c r="DL12">
        <v>0.45791799999999999</v>
      </c>
      <c r="DM12">
        <v>7.8382000000000007E-2</v>
      </c>
      <c r="DN12">
        <v>0.103462</v>
      </c>
      <c r="DP12">
        <v>0.65987399999999996</v>
      </c>
      <c r="DR12">
        <v>0.51889571428571435</v>
      </c>
      <c r="DV12">
        <v>9.2287999999999995E-2</v>
      </c>
      <c r="DW12">
        <v>5.3548000000000012E-2</v>
      </c>
      <c r="DX12">
        <v>0.18090200000000001</v>
      </c>
      <c r="DY12">
        <v>7.6968000000000009E-2</v>
      </c>
      <c r="EC12">
        <v>0.94340800000000014</v>
      </c>
      <c r="EE12">
        <v>0.16996800000000001</v>
      </c>
      <c r="EH12">
        <v>0.24784</v>
      </c>
      <c r="EN12">
        <v>0.63945600000000002</v>
      </c>
      <c r="EP12">
        <v>0.17580200000000001</v>
      </c>
      <c r="ER12">
        <v>0.226054</v>
      </c>
      <c r="EZ12">
        <v>1.219368571428572</v>
      </c>
      <c r="FF12">
        <v>0.22461999999999999</v>
      </c>
      <c r="FI12">
        <v>0.39150200000000002</v>
      </c>
      <c r="FJ12">
        <v>0.73454800000000009</v>
      </c>
      <c r="FM12">
        <v>0.1952366666666667</v>
      </c>
      <c r="FR12">
        <v>0.12089</v>
      </c>
      <c r="FV12">
        <v>4.0890000000000003E-2</v>
      </c>
      <c r="FW12">
        <v>0.27700000000000002</v>
      </c>
      <c r="GB12">
        <v>0.25186199999999997</v>
      </c>
      <c r="GD12">
        <v>0.23972399999999999</v>
      </c>
      <c r="GG12">
        <v>0.65987399999999996</v>
      </c>
      <c r="GH12">
        <v>0.214416</v>
      </c>
      <c r="GJ12">
        <v>9.8166000000000017E-2</v>
      </c>
      <c r="GN12">
        <v>0.35598200000000002</v>
      </c>
      <c r="GS12">
        <v>0.14532</v>
      </c>
      <c r="GW12">
        <v>1.6816720000000001</v>
      </c>
      <c r="GX12">
        <v>1.6816720000000001</v>
      </c>
      <c r="GZ12">
        <v>0.22946</v>
      </c>
      <c r="HC12">
        <v>0.18320800000000001</v>
      </c>
      <c r="HD12">
        <v>0.14352000000000001</v>
      </c>
      <c r="HE12">
        <v>5.3190000000000001E-2</v>
      </c>
    </row>
    <row r="13" spans="1:235" x14ac:dyDescent="0.3">
      <c r="A13">
        <v>2014</v>
      </c>
      <c r="B13" t="s">
        <v>8345</v>
      </c>
      <c r="C13" s="1">
        <v>826</v>
      </c>
      <c r="D13">
        <v>0.178782</v>
      </c>
      <c r="E13">
        <v>0.22344</v>
      </c>
      <c r="F13">
        <v>1.4047540000000001</v>
      </c>
      <c r="J13">
        <v>0.16542599999999999</v>
      </c>
      <c r="K13">
        <v>0.28856999999999999</v>
      </c>
      <c r="L13">
        <v>0.198572</v>
      </c>
      <c r="M13">
        <v>0.10180599999999999</v>
      </c>
      <c r="N13">
        <v>0.185696</v>
      </c>
      <c r="O13">
        <v>7.8088000000000005E-2</v>
      </c>
      <c r="P13">
        <v>0.27415600000000001</v>
      </c>
      <c r="Q13">
        <v>0.198572</v>
      </c>
      <c r="R13">
        <v>0.26207599999999998</v>
      </c>
      <c r="S13">
        <v>0.117974</v>
      </c>
      <c r="U13">
        <v>0.161298</v>
      </c>
      <c r="V13">
        <v>7.4798000000000003E-2</v>
      </c>
      <c r="X13">
        <v>7.5310000000000002E-2</v>
      </c>
      <c r="Y13">
        <v>7.3994000000000004E-2</v>
      </c>
      <c r="AB13">
        <v>8.1841999999999998E-2</v>
      </c>
      <c r="AC13">
        <v>0.198572</v>
      </c>
      <c r="AD13">
        <v>0.19991</v>
      </c>
      <c r="AF13">
        <v>0.14846799999999999</v>
      </c>
      <c r="AJ13">
        <v>0.27685399999999999</v>
      </c>
      <c r="AK13">
        <v>8.861200000000001E-2</v>
      </c>
      <c r="AL13">
        <v>4.9327999999999997E-2</v>
      </c>
      <c r="AM13">
        <v>8.7844000000000005E-2</v>
      </c>
      <c r="AN13">
        <v>4.4324000000000002E-2</v>
      </c>
      <c r="AO13">
        <v>0.21251200000000001</v>
      </c>
      <c r="AP13">
        <v>5.1212000000000001E-2</v>
      </c>
      <c r="AR13">
        <v>0.31875249999999999</v>
      </c>
      <c r="AS13">
        <v>0.14968200000000001</v>
      </c>
      <c r="AT13">
        <v>0.21307400000000001</v>
      </c>
      <c r="AU13">
        <v>0.18095749999999999</v>
      </c>
      <c r="AV13">
        <v>0.178146</v>
      </c>
      <c r="AW13">
        <v>0.147676</v>
      </c>
      <c r="AY13">
        <v>0.198572</v>
      </c>
      <c r="AZ13">
        <v>8.861200000000001E-2</v>
      </c>
      <c r="BD13">
        <v>0.144375</v>
      </c>
      <c r="BE13">
        <v>0.187834</v>
      </c>
      <c r="BF13">
        <v>0.168574</v>
      </c>
      <c r="BJ13">
        <v>6.7608000000000001E-2</v>
      </c>
      <c r="BK13">
        <v>7.8088000000000005E-2</v>
      </c>
      <c r="BL13">
        <v>0.185696</v>
      </c>
      <c r="BR13">
        <v>3.4619999999999998E-2</v>
      </c>
      <c r="BS13">
        <v>4.1903999999999997E-2</v>
      </c>
      <c r="BU13">
        <v>0.113452</v>
      </c>
      <c r="BX13">
        <v>0.20185600000000001</v>
      </c>
      <c r="BY13">
        <v>7.8088000000000005E-2</v>
      </c>
      <c r="CA13">
        <v>8.2232000000000013E-2</v>
      </c>
      <c r="CB13">
        <v>0.21309</v>
      </c>
      <c r="CC13">
        <v>0.16209599999999999</v>
      </c>
      <c r="CD13">
        <v>0.12561600000000001</v>
      </c>
      <c r="CE13">
        <v>8.861200000000001E-2</v>
      </c>
      <c r="CF13">
        <v>3.0811999999999999E-2</v>
      </c>
      <c r="CG13">
        <v>0.16880800000000001</v>
      </c>
      <c r="CI13">
        <v>9.3654000000000001E-2</v>
      </c>
      <c r="CJ13">
        <v>0.173676</v>
      </c>
      <c r="CL13">
        <v>0.20094400000000001</v>
      </c>
      <c r="CM13">
        <v>0.19089600000000001</v>
      </c>
      <c r="CN13">
        <v>0.217945</v>
      </c>
      <c r="CO13">
        <v>7.7514E-2</v>
      </c>
      <c r="CP13">
        <v>0.2309425</v>
      </c>
      <c r="CQ13">
        <v>0.142152</v>
      </c>
      <c r="CU13">
        <v>0.14927000000000001</v>
      </c>
      <c r="CV13">
        <v>0.243176</v>
      </c>
      <c r="CX13">
        <v>0.20094400000000001</v>
      </c>
      <c r="CY13">
        <v>0.23305999999999999</v>
      </c>
      <c r="CZ13">
        <v>1.015576</v>
      </c>
      <c r="DA13">
        <v>0.115032</v>
      </c>
      <c r="DC13">
        <v>0.18957199999999999</v>
      </c>
      <c r="DF13">
        <v>0.20882200000000001</v>
      </c>
      <c r="DG13">
        <v>0.26279400000000003</v>
      </c>
      <c r="DH13">
        <v>0.15033199999999999</v>
      </c>
      <c r="DI13">
        <v>0.20567199999999999</v>
      </c>
      <c r="DJ13">
        <v>8.5470000000000004E-2</v>
      </c>
      <c r="DL13">
        <v>0.144756</v>
      </c>
      <c r="DM13">
        <v>0.207508</v>
      </c>
      <c r="DN13">
        <v>0.17403750000000001</v>
      </c>
      <c r="DP13">
        <v>0.21309</v>
      </c>
      <c r="DQ13">
        <v>7.8088000000000005E-2</v>
      </c>
      <c r="DU13">
        <v>0.14715400000000001</v>
      </c>
      <c r="DW13">
        <v>0.105392</v>
      </c>
      <c r="DX13">
        <v>0.20361199999999999</v>
      </c>
      <c r="DY13">
        <v>0.112882</v>
      </c>
      <c r="DZ13">
        <v>0.120078</v>
      </c>
      <c r="EC13">
        <v>0.24141399999999999</v>
      </c>
      <c r="ED13">
        <v>7.8088000000000005E-2</v>
      </c>
      <c r="EE13">
        <v>6.0822000000000001E-2</v>
      </c>
      <c r="EF13">
        <v>0.15248249999999999</v>
      </c>
      <c r="EH13">
        <v>0.121762</v>
      </c>
      <c r="EL13">
        <v>0.45637000000000011</v>
      </c>
      <c r="EM13">
        <v>0.18463199999999999</v>
      </c>
      <c r="EN13">
        <v>0.34670200000000001</v>
      </c>
      <c r="EQ13">
        <v>0.14868200000000001</v>
      </c>
      <c r="ER13">
        <v>0.22204399999999999</v>
      </c>
      <c r="ES13">
        <v>0.23591200000000001</v>
      </c>
      <c r="ET13">
        <v>7.8088000000000005E-2</v>
      </c>
      <c r="EU13">
        <v>0.10018000000000001</v>
      </c>
      <c r="EV13">
        <v>6.9510000000000002E-2</v>
      </c>
      <c r="EW13">
        <v>7.8088000000000005E-2</v>
      </c>
      <c r="EX13">
        <v>0.20427999999999999</v>
      </c>
      <c r="EZ13">
        <v>0.1</v>
      </c>
      <c r="FA13">
        <v>8.1110000000000002E-2</v>
      </c>
      <c r="FB13">
        <v>0.11938</v>
      </c>
      <c r="FD13">
        <v>8.7728E-2</v>
      </c>
      <c r="FH13">
        <v>7.8088000000000005E-2</v>
      </c>
      <c r="FI13">
        <v>4.9927500000000007E-2</v>
      </c>
      <c r="FK13">
        <v>4.1324E-2</v>
      </c>
      <c r="FP13">
        <v>0.20389599999999999</v>
      </c>
      <c r="FR13">
        <v>0.146314</v>
      </c>
      <c r="FS13">
        <v>5.1254000000000001E-2</v>
      </c>
      <c r="FU13">
        <v>0.124142</v>
      </c>
      <c r="FV13">
        <v>4.3998000000000002E-2</v>
      </c>
      <c r="FW13">
        <v>0.24852399999999999</v>
      </c>
      <c r="FX13">
        <v>0.17957999999999999</v>
      </c>
      <c r="GA13">
        <v>0.21185399999999999</v>
      </c>
      <c r="GB13">
        <v>0.14179249999999999</v>
      </c>
      <c r="GD13">
        <v>6.7554000000000003E-2</v>
      </c>
      <c r="GE13">
        <v>0.17446249999999999</v>
      </c>
      <c r="GG13">
        <v>0.23199600000000001</v>
      </c>
      <c r="GH13">
        <v>7.9044000000000003E-2</v>
      </c>
      <c r="GI13">
        <v>9.9968000000000001E-2</v>
      </c>
      <c r="GJ13">
        <v>0.143454</v>
      </c>
      <c r="GL13">
        <v>0.23591200000000001</v>
      </c>
      <c r="GM13">
        <v>0.37994600000000001</v>
      </c>
      <c r="GN13">
        <v>0.15288599999999999</v>
      </c>
      <c r="GO13">
        <v>0.14808399999999999</v>
      </c>
      <c r="GP13">
        <v>0.198572</v>
      </c>
      <c r="GS13">
        <v>0.19322400000000001</v>
      </c>
      <c r="GU13">
        <v>7.8088000000000005E-2</v>
      </c>
      <c r="GV13">
        <v>0.457706</v>
      </c>
      <c r="GW13">
        <v>0.26279400000000003</v>
      </c>
      <c r="GX13">
        <v>0.26279400000000003</v>
      </c>
      <c r="GY13">
        <v>3.0811999999999999E-2</v>
      </c>
      <c r="GZ13">
        <v>0.16523399999999999</v>
      </c>
      <c r="HA13">
        <v>0.22363</v>
      </c>
      <c r="HC13">
        <v>0.297288</v>
      </c>
      <c r="HD13">
        <v>0.10358000000000001</v>
      </c>
      <c r="HE13">
        <v>0.12665199999999999</v>
      </c>
    </row>
    <row r="14" spans="1:235" x14ac:dyDescent="0.3">
      <c r="A14">
        <v>2014</v>
      </c>
      <c r="B14" t="s">
        <v>8347</v>
      </c>
      <c r="C14" s="1" t="s">
        <v>120</v>
      </c>
      <c r="D14">
        <v>1.948234</v>
      </c>
      <c r="E14">
        <v>3.0814699999999999</v>
      </c>
      <c r="F14">
        <v>2.2523374999999999</v>
      </c>
      <c r="G14">
        <v>1.2438450000000001</v>
      </c>
      <c r="J14">
        <v>2.46794</v>
      </c>
      <c r="K14">
        <v>2.0374759999999998</v>
      </c>
      <c r="L14">
        <v>1.8776919999999999</v>
      </c>
      <c r="M14">
        <v>0.72942800000000008</v>
      </c>
      <c r="N14">
        <v>3.033506</v>
      </c>
      <c r="O14">
        <v>0.67454800000000004</v>
      </c>
      <c r="P14">
        <v>3.7344340000000011</v>
      </c>
      <c r="Q14">
        <v>1.8776919999999999</v>
      </c>
      <c r="R14">
        <v>1.441076</v>
      </c>
      <c r="S14">
        <v>0.980294</v>
      </c>
      <c r="U14">
        <v>1.882984</v>
      </c>
      <c r="V14">
        <v>0.19283</v>
      </c>
      <c r="W14">
        <v>2.0036179999999999</v>
      </c>
      <c r="X14">
        <v>0.47476200000000002</v>
      </c>
      <c r="Y14">
        <v>0.96715000000000007</v>
      </c>
      <c r="AB14">
        <v>0.56636000000000009</v>
      </c>
      <c r="AC14">
        <v>1.8776919999999999</v>
      </c>
      <c r="AD14">
        <v>2.7055419999999999</v>
      </c>
      <c r="AF14">
        <v>0.9590820000000001</v>
      </c>
      <c r="AG14">
        <v>0.84020600000000012</v>
      </c>
      <c r="AH14">
        <v>2.0556760000000001</v>
      </c>
      <c r="AI14">
        <v>1.1056649999999999</v>
      </c>
      <c r="AJ14">
        <v>3.9356100000000001</v>
      </c>
      <c r="AK14">
        <v>1.6433580000000001</v>
      </c>
      <c r="AL14">
        <v>0.46114400000000011</v>
      </c>
      <c r="AM14">
        <v>0.116964</v>
      </c>
      <c r="AN14">
        <v>0.8592280000000001</v>
      </c>
      <c r="AO14">
        <v>4.0519080000000001</v>
      </c>
      <c r="AR14">
        <v>2.4784679999999999</v>
      </c>
      <c r="AS14">
        <v>1.0095540000000001</v>
      </c>
      <c r="AT14">
        <v>1.6587339999999999</v>
      </c>
      <c r="AU14">
        <v>1.8273060000000001</v>
      </c>
      <c r="AV14">
        <v>2.3767619999999998</v>
      </c>
      <c r="AW14">
        <v>2.1492339999999999</v>
      </c>
      <c r="AX14">
        <v>1.2094039999999999</v>
      </c>
      <c r="AY14">
        <v>1.8776919999999999</v>
      </c>
      <c r="AZ14">
        <v>1.6433580000000001</v>
      </c>
      <c r="BC14">
        <v>1.320584</v>
      </c>
      <c r="BD14">
        <v>2.479584</v>
      </c>
      <c r="BE14">
        <v>2.9401760000000001</v>
      </c>
      <c r="BF14">
        <v>0.89635600000000015</v>
      </c>
      <c r="BG14">
        <v>2.6528119999999999</v>
      </c>
      <c r="BH14">
        <v>0.57015400000000005</v>
      </c>
      <c r="BI14">
        <v>0.14983199999999999</v>
      </c>
      <c r="BJ14">
        <v>1.0647880000000001</v>
      </c>
      <c r="BK14">
        <v>0.67454800000000004</v>
      </c>
      <c r="BL14">
        <v>3.033506</v>
      </c>
      <c r="BN14">
        <v>1.4364479999999999</v>
      </c>
      <c r="BP14">
        <v>4.2481150000000003</v>
      </c>
      <c r="BR14">
        <v>1.155292</v>
      </c>
      <c r="BU14">
        <v>0.75327000000000011</v>
      </c>
      <c r="BX14">
        <v>2.508524</v>
      </c>
      <c r="BY14">
        <v>0.67454800000000004</v>
      </c>
      <c r="CB14">
        <v>1.6591</v>
      </c>
      <c r="CC14">
        <v>1.506974</v>
      </c>
      <c r="CD14">
        <v>1.2715274999999999</v>
      </c>
      <c r="CE14">
        <v>1.6433580000000001</v>
      </c>
      <c r="CF14">
        <v>3.486942</v>
      </c>
      <c r="CG14">
        <v>2.2017980000000001</v>
      </c>
      <c r="CI14">
        <v>1.5131460000000001</v>
      </c>
      <c r="CJ14">
        <v>2.9032300000000002</v>
      </c>
      <c r="CK14">
        <v>1.5307459999999999</v>
      </c>
      <c r="CL14">
        <v>1.6081574999999999</v>
      </c>
      <c r="CM14">
        <v>3.0536979999999998</v>
      </c>
      <c r="CN14">
        <v>3.0459274999999999</v>
      </c>
      <c r="CO14">
        <v>1.8085500000000001</v>
      </c>
      <c r="CP14">
        <v>1.632166</v>
      </c>
      <c r="CS14">
        <v>1.48163</v>
      </c>
      <c r="CT14">
        <v>2.3839320000000002</v>
      </c>
      <c r="CU14">
        <v>1.1795180000000001</v>
      </c>
      <c r="CV14">
        <v>2.5271840000000001</v>
      </c>
      <c r="CW14">
        <v>3.4543180000000002</v>
      </c>
      <c r="CX14">
        <v>1.6081574999999999</v>
      </c>
      <c r="CY14">
        <v>1.68414</v>
      </c>
      <c r="CZ14">
        <v>2.39046</v>
      </c>
      <c r="DA14">
        <v>2.4469820000000002</v>
      </c>
      <c r="DC14">
        <v>1.459498</v>
      </c>
      <c r="DE14">
        <v>1.677354</v>
      </c>
      <c r="DF14">
        <v>1.9405559999999999</v>
      </c>
      <c r="DG14">
        <v>2.9201424999999999</v>
      </c>
      <c r="DH14">
        <v>1.0310600000000001</v>
      </c>
      <c r="DI14">
        <v>1.4516</v>
      </c>
      <c r="DJ14">
        <v>0.5922940000000001</v>
      </c>
      <c r="DL14">
        <v>1.4286380000000001</v>
      </c>
      <c r="DM14">
        <v>2.0046780000000002</v>
      </c>
      <c r="DN14">
        <v>1.482324</v>
      </c>
      <c r="DO14">
        <v>1.28965</v>
      </c>
      <c r="DP14">
        <v>1.6591</v>
      </c>
      <c r="DQ14">
        <v>0.67454800000000004</v>
      </c>
      <c r="DS14">
        <v>0.57015400000000005</v>
      </c>
      <c r="DU14">
        <v>2.245282</v>
      </c>
      <c r="DW14">
        <v>1.6853640000000001</v>
      </c>
      <c r="DX14">
        <v>2.6990919999999998</v>
      </c>
      <c r="DZ14">
        <v>0.71272600000000008</v>
      </c>
      <c r="EA14">
        <v>1.209112</v>
      </c>
      <c r="EB14">
        <v>0.93681200000000009</v>
      </c>
      <c r="EC14">
        <v>2.2205699999999999</v>
      </c>
      <c r="ED14">
        <v>0.67454800000000004</v>
      </c>
      <c r="EE14">
        <v>0.36559199999999997</v>
      </c>
      <c r="EF14">
        <v>1.6237440000000001</v>
      </c>
      <c r="EG14">
        <v>2.5255700000000001</v>
      </c>
      <c r="EH14">
        <v>1.3647860000000001</v>
      </c>
      <c r="EK14">
        <v>4.8882920000000007</v>
      </c>
      <c r="EL14">
        <v>2.5989499999999999</v>
      </c>
      <c r="EM14">
        <v>2.3295400000000002</v>
      </c>
      <c r="EN14">
        <v>1.408374</v>
      </c>
      <c r="EO14">
        <v>0.93177399999999999</v>
      </c>
      <c r="EP14">
        <v>0.55006800000000011</v>
      </c>
      <c r="EQ14">
        <v>1.4984919999999999</v>
      </c>
      <c r="ER14">
        <v>2.0579779999999999</v>
      </c>
      <c r="ES14">
        <v>4.5784140000000004</v>
      </c>
      <c r="ET14">
        <v>0.67454800000000004</v>
      </c>
      <c r="EV14">
        <v>3.4353180000000001</v>
      </c>
      <c r="EW14">
        <v>0.67454800000000004</v>
      </c>
      <c r="EX14">
        <v>1.4020360000000001</v>
      </c>
      <c r="EY14">
        <v>1.0265525</v>
      </c>
      <c r="EZ14">
        <v>1.953162857142857</v>
      </c>
      <c r="FA14">
        <v>1.35514</v>
      </c>
      <c r="FB14">
        <v>1.303776666666667</v>
      </c>
      <c r="FC14">
        <v>2.5467124999999999</v>
      </c>
      <c r="FF14">
        <v>1.672641666666667</v>
      </c>
      <c r="FH14">
        <v>0.67454800000000004</v>
      </c>
      <c r="FJ14">
        <v>2.24735</v>
      </c>
      <c r="FP14">
        <v>2.51837</v>
      </c>
      <c r="FR14">
        <v>1.9603619999999999</v>
      </c>
      <c r="FS14">
        <v>0.20502500000000001</v>
      </c>
      <c r="FU14">
        <v>0.91831399999999996</v>
      </c>
      <c r="FW14">
        <v>1.5052380000000001</v>
      </c>
      <c r="FX14">
        <v>2.4067919999999998</v>
      </c>
      <c r="FZ14">
        <v>0.135238</v>
      </c>
      <c r="GA14">
        <v>1.60795</v>
      </c>
      <c r="GB14">
        <v>1.5509599999999999</v>
      </c>
      <c r="GD14">
        <v>3.1350639999999999</v>
      </c>
      <c r="GG14">
        <v>2.0669680000000001</v>
      </c>
      <c r="GH14">
        <v>0.82739600000000013</v>
      </c>
      <c r="GI14">
        <v>1.595264</v>
      </c>
      <c r="GJ14">
        <v>0.47709400000000007</v>
      </c>
      <c r="GL14">
        <v>4.5784140000000004</v>
      </c>
      <c r="GM14">
        <v>2.054316</v>
      </c>
      <c r="GN14">
        <v>2.7118579999999999</v>
      </c>
      <c r="GP14">
        <v>1.8776919999999999</v>
      </c>
      <c r="GS14">
        <v>1.359804</v>
      </c>
      <c r="GU14">
        <v>0.67454800000000004</v>
      </c>
      <c r="GW14">
        <v>2.9201424999999999</v>
      </c>
      <c r="GX14">
        <v>2.9201424999999999</v>
      </c>
      <c r="GY14">
        <v>3.486942</v>
      </c>
      <c r="GZ14">
        <v>1.2111240000000001</v>
      </c>
      <c r="HA14">
        <v>1.3063</v>
      </c>
      <c r="HC14">
        <v>3.495622</v>
      </c>
      <c r="HD14">
        <v>1.6112820000000001</v>
      </c>
      <c r="HE14">
        <v>0.79190600000000011</v>
      </c>
    </row>
    <row r="15" spans="1:235" x14ac:dyDescent="0.3">
      <c r="A15">
        <v>2014</v>
      </c>
      <c r="B15" t="s">
        <v>8347</v>
      </c>
      <c r="C15" s="1" t="s">
        <v>8348</v>
      </c>
      <c r="D15">
        <v>3.4456519999999999</v>
      </c>
      <c r="E15">
        <v>5.8572959999999998</v>
      </c>
      <c r="F15">
        <v>4.2860420000000001</v>
      </c>
      <c r="H15">
        <v>0.96294200000000008</v>
      </c>
      <c r="I15">
        <v>0.96294200000000008</v>
      </c>
      <c r="J15">
        <v>3.3975599999999999</v>
      </c>
      <c r="K15">
        <v>4.2230860000000003</v>
      </c>
      <c r="L15">
        <v>2.1253525</v>
      </c>
      <c r="M15">
        <v>1.0250619999999999</v>
      </c>
      <c r="N15">
        <v>5.3098480000000006</v>
      </c>
      <c r="O15">
        <v>1.266866</v>
      </c>
      <c r="P15">
        <v>5.4658119999999997</v>
      </c>
      <c r="Q15">
        <v>2.1253525</v>
      </c>
      <c r="R15">
        <v>1.7976859999999999</v>
      </c>
      <c r="S15">
        <v>1.1776580000000001</v>
      </c>
      <c r="T15">
        <v>1.8746419999999999</v>
      </c>
      <c r="U15">
        <v>1.0031220000000001</v>
      </c>
      <c r="V15">
        <v>1.707762</v>
      </c>
      <c r="W15">
        <v>6.0797980000000011</v>
      </c>
      <c r="Y15">
        <v>0.63080400000000003</v>
      </c>
      <c r="Z15">
        <v>0.96294200000000008</v>
      </c>
      <c r="AA15">
        <v>1.23593</v>
      </c>
      <c r="AB15">
        <v>1.1013280000000001</v>
      </c>
      <c r="AC15">
        <v>2.1253525</v>
      </c>
      <c r="AD15">
        <v>6.3320900000000009</v>
      </c>
      <c r="AE15">
        <v>4.4329879999999999</v>
      </c>
      <c r="AF15">
        <v>0.29447800000000002</v>
      </c>
      <c r="AG15">
        <v>2.9784228571428581</v>
      </c>
      <c r="AH15">
        <v>3.1876380000000002</v>
      </c>
      <c r="AI15">
        <v>1.85242</v>
      </c>
      <c r="AJ15">
        <v>7.545834000000001</v>
      </c>
      <c r="AK15">
        <v>1.5823480000000001</v>
      </c>
      <c r="AL15">
        <v>0.74497400000000003</v>
      </c>
      <c r="AN15">
        <v>0.48047600000000001</v>
      </c>
      <c r="AO15">
        <v>20.451442</v>
      </c>
      <c r="AP15">
        <v>1.0346299999999999</v>
      </c>
      <c r="AQ15">
        <v>2.7037439999999999</v>
      </c>
      <c r="AR15">
        <v>6.0428780000000009</v>
      </c>
      <c r="AS15">
        <v>1.0838019999999999</v>
      </c>
      <c r="AT15">
        <v>5.1133000000000006</v>
      </c>
      <c r="AU15">
        <v>3.8723999999999998</v>
      </c>
      <c r="AV15">
        <v>5.5874959999999998</v>
      </c>
      <c r="AW15">
        <v>1.108994</v>
      </c>
      <c r="AX15">
        <v>1.0896859999999999</v>
      </c>
      <c r="AY15">
        <v>2.1253525</v>
      </c>
      <c r="AZ15">
        <v>1.5823480000000001</v>
      </c>
      <c r="BB15">
        <v>0.61577599999999999</v>
      </c>
      <c r="BC15">
        <v>1.0470839999999999</v>
      </c>
      <c r="BD15">
        <v>3.7502475</v>
      </c>
      <c r="BE15">
        <v>3.9704760000000001</v>
      </c>
      <c r="BF15">
        <v>1.9813019999999999</v>
      </c>
      <c r="BG15">
        <v>3.932284000000001</v>
      </c>
      <c r="BJ15">
        <v>0.81783800000000006</v>
      </c>
      <c r="BK15">
        <v>1.266866</v>
      </c>
      <c r="BL15">
        <v>5.3098480000000006</v>
      </c>
      <c r="BO15">
        <v>0.85058000000000011</v>
      </c>
      <c r="BP15">
        <v>41.457523999999999</v>
      </c>
      <c r="BQ15">
        <v>0.74681800000000009</v>
      </c>
      <c r="BR15">
        <v>1.163348</v>
      </c>
      <c r="BS15">
        <v>0.73547000000000007</v>
      </c>
      <c r="BV15">
        <v>1.5528714285714289</v>
      </c>
      <c r="BX15">
        <v>3.49959</v>
      </c>
      <c r="BY15">
        <v>1.266866</v>
      </c>
      <c r="CA15">
        <v>0.59682500000000005</v>
      </c>
      <c r="CB15">
        <v>3.4298129999999998</v>
      </c>
      <c r="CC15">
        <v>3.8144439999999999</v>
      </c>
      <c r="CD15">
        <v>1.528454</v>
      </c>
      <c r="CE15">
        <v>1.5823480000000001</v>
      </c>
      <c r="CF15">
        <v>7.3966340000000006</v>
      </c>
      <c r="CG15">
        <v>2.02447</v>
      </c>
      <c r="CH15">
        <v>1.6268180000000001</v>
      </c>
      <c r="CI15">
        <v>1.7688120000000001</v>
      </c>
      <c r="CJ15">
        <v>3.806956</v>
      </c>
      <c r="CK15">
        <v>40.25</v>
      </c>
      <c r="CL15">
        <v>1.639915</v>
      </c>
      <c r="CM15">
        <v>5.5848780000000007</v>
      </c>
      <c r="CN15">
        <v>5.9577619999999998</v>
      </c>
      <c r="CO15">
        <v>2.1510419999999999</v>
      </c>
      <c r="CP15">
        <v>1.944258</v>
      </c>
      <c r="CS15">
        <v>0.89472000000000007</v>
      </c>
      <c r="CT15">
        <v>1.0990420000000001</v>
      </c>
      <c r="CU15">
        <v>0.77666600000000008</v>
      </c>
      <c r="CV15">
        <v>6.4247200000000007</v>
      </c>
      <c r="CW15">
        <v>9.4125600000000009</v>
      </c>
      <c r="CX15">
        <v>1.639915</v>
      </c>
      <c r="CY15">
        <v>2.3440099999999999</v>
      </c>
      <c r="DA15">
        <v>7.1760200000000003</v>
      </c>
      <c r="DB15">
        <v>2.4973160000000001</v>
      </c>
      <c r="DC15">
        <v>1.092584</v>
      </c>
      <c r="DD15">
        <v>1.2608760000000001</v>
      </c>
      <c r="DF15">
        <v>2.0560960000000001</v>
      </c>
      <c r="DG15">
        <v>7.7895500000000002</v>
      </c>
      <c r="DH15">
        <v>1.082344</v>
      </c>
      <c r="DI15">
        <v>3.7387100000000002</v>
      </c>
      <c r="DJ15">
        <v>0.86143000000000003</v>
      </c>
      <c r="DL15">
        <v>2.742112000000001</v>
      </c>
      <c r="DM15">
        <v>1.6660440000000001</v>
      </c>
      <c r="DO15">
        <v>0.96791000000000005</v>
      </c>
      <c r="DP15">
        <v>5.099996</v>
      </c>
      <c r="DQ15">
        <v>1.266866</v>
      </c>
      <c r="DR15">
        <v>2.1315816666666669</v>
      </c>
      <c r="DT15">
        <v>0.96294200000000008</v>
      </c>
      <c r="DU15">
        <v>1.444888</v>
      </c>
      <c r="DV15">
        <v>1.6268180000000001</v>
      </c>
      <c r="DW15">
        <v>1.2532920000000001</v>
      </c>
      <c r="DX15">
        <v>3.3878020000000002</v>
      </c>
      <c r="DY15">
        <v>6.2188000000000008</v>
      </c>
      <c r="DZ15">
        <v>1.8957040000000001</v>
      </c>
      <c r="EA15">
        <v>0.61338599999999999</v>
      </c>
      <c r="EC15">
        <v>1.909556</v>
      </c>
      <c r="ED15">
        <v>1.266866</v>
      </c>
      <c r="EE15">
        <v>0.54902800000000007</v>
      </c>
      <c r="EF15">
        <v>2.9958999999999998</v>
      </c>
      <c r="EG15">
        <v>35.249518000000002</v>
      </c>
      <c r="EI15">
        <v>1.1819599999999999</v>
      </c>
      <c r="EK15">
        <v>11.349154</v>
      </c>
      <c r="EL15">
        <v>5.4425720000000002</v>
      </c>
      <c r="EM15">
        <v>3.0779675000000002</v>
      </c>
      <c r="EN15">
        <v>4.0546899999999999</v>
      </c>
      <c r="EO15">
        <v>1.73891</v>
      </c>
      <c r="EP15">
        <v>0.43202750000000001</v>
      </c>
      <c r="EQ15">
        <v>1.1953499999999999</v>
      </c>
      <c r="ER15">
        <v>0.98331200000000007</v>
      </c>
      <c r="ES15">
        <v>9.2743300000000009</v>
      </c>
      <c r="ET15">
        <v>1.266866</v>
      </c>
      <c r="EU15">
        <v>5.339556</v>
      </c>
      <c r="EV15">
        <v>11.780398</v>
      </c>
      <c r="EW15">
        <v>1.266866</v>
      </c>
      <c r="EX15">
        <v>3.44739</v>
      </c>
      <c r="EY15">
        <v>3.66553</v>
      </c>
      <c r="EZ15">
        <v>2.700602857142858</v>
      </c>
      <c r="FA15">
        <v>2.1289980000000002</v>
      </c>
      <c r="FB15">
        <v>1.646622</v>
      </c>
      <c r="FC15">
        <v>3.0261179999999999</v>
      </c>
      <c r="FE15">
        <v>0.65871000000000002</v>
      </c>
      <c r="FF15">
        <v>1.4333716666666669</v>
      </c>
      <c r="FG15">
        <v>1.230896</v>
      </c>
      <c r="FH15">
        <v>1.266866</v>
      </c>
      <c r="FI15">
        <v>0.88759399999999999</v>
      </c>
      <c r="FJ15">
        <v>2.646884</v>
      </c>
      <c r="FK15">
        <v>0.14385249999999999</v>
      </c>
      <c r="FL15">
        <v>1.2186174999999999</v>
      </c>
      <c r="FP15">
        <v>2.790028</v>
      </c>
      <c r="FQ15">
        <v>0.96294200000000008</v>
      </c>
      <c r="FR15">
        <v>5.8987240000000014</v>
      </c>
      <c r="FS15">
        <v>1.2944359999999999</v>
      </c>
      <c r="FT15">
        <v>0.96294200000000008</v>
      </c>
      <c r="FV15">
        <v>0.41918000000000011</v>
      </c>
      <c r="FW15">
        <v>2.0850140000000001</v>
      </c>
      <c r="FX15">
        <v>2.732586</v>
      </c>
      <c r="FZ15">
        <v>0.50615600000000005</v>
      </c>
      <c r="GA15">
        <v>3.4016479999999998</v>
      </c>
      <c r="GB15">
        <v>4.3789380000000007</v>
      </c>
      <c r="GC15">
        <v>3.0218699999999998</v>
      </c>
      <c r="GD15">
        <v>6.0827100000000014</v>
      </c>
      <c r="GE15">
        <v>0.847804</v>
      </c>
      <c r="GG15">
        <v>3.8103400000000001</v>
      </c>
      <c r="GH15">
        <v>1.1827639999999999</v>
      </c>
      <c r="GI15">
        <v>2.4840200000000001</v>
      </c>
      <c r="GJ15">
        <v>0.58175800000000011</v>
      </c>
      <c r="GL15">
        <v>9.2743300000000009</v>
      </c>
      <c r="GM15">
        <v>7.1279140000000014</v>
      </c>
      <c r="GN15">
        <v>3.4470480000000001</v>
      </c>
      <c r="GP15">
        <v>2.1253525</v>
      </c>
      <c r="GQ15">
        <v>0.96294200000000008</v>
      </c>
      <c r="GR15">
        <v>0.96294200000000008</v>
      </c>
      <c r="GU15">
        <v>1.266866</v>
      </c>
      <c r="GW15">
        <v>7.7895500000000002</v>
      </c>
      <c r="GX15">
        <v>7.7895500000000002</v>
      </c>
      <c r="GY15">
        <v>7.3966340000000006</v>
      </c>
      <c r="GZ15">
        <v>1.402658</v>
      </c>
      <c r="HA15">
        <v>1.281452</v>
      </c>
      <c r="HC15">
        <v>7.2783960000000008</v>
      </c>
      <c r="HD15">
        <v>0.98041600000000018</v>
      </c>
      <c r="HE15">
        <v>0.71492750000000005</v>
      </c>
    </row>
    <row r="16" spans="1:235" x14ac:dyDescent="0.3">
      <c r="A16">
        <v>2014</v>
      </c>
      <c r="B16" t="s">
        <v>8347</v>
      </c>
      <c r="C16" s="1" t="s">
        <v>126</v>
      </c>
      <c r="D16">
        <v>1.8104944999999999</v>
      </c>
      <c r="E16">
        <v>2.3742735000000001</v>
      </c>
      <c r="F16">
        <v>2.4448500000000002</v>
      </c>
      <c r="G16">
        <v>1.3982000000000001</v>
      </c>
      <c r="H16">
        <v>0.7884580000000001</v>
      </c>
      <c r="I16">
        <v>0.7884580000000001</v>
      </c>
      <c r="J16">
        <v>1.5465450000000001</v>
      </c>
      <c r="K16">
        <v>1.7298789999999999</v>
      </c>
      <c r="L16">
        <v>1.6780520000000001</v>
      </c>
      <c r="M16">
        <v>1.7603092499999999</v>
      </c>
      <c r="N16">
        <v>1.8351</v>
      </c>
      <c r="P16">
        <v>5.2293260000000004</v>
      </c>
      <c r="Q16">
        <v>1.6780520000000001</v>
      </c>
      <c r="R16">
        <v>1.1232409999999999</v>
      </c>
      <c r="S16">
        <v>0.53951199999999999</v>
      </c>
      <c r="T16">
        <v>2.2461859999999998</v>
      </c>
      <c r="U16">
        <v>0.67905300000000002</v>
      </c>
      <c r="V16">
        <v>1.6677225</v>
      </c>
      <c r="W16">
        <v>2.2950400000000002</v>
      </c>
      <c r="Y16">
        <v>1.48119</v>
      </c>
      <c r="Z16">
        <v>0.7884580000000001</v>
      </c>
      <c r="AA16">
        <v>0.82596500000000006</v>
      </c>
      <c r="AB16">
        <v>0.69224900000000011</v>
      </c>
      <c r="AC16">
        <v>1.6780520000000001</v>
      </c>
      <c r="AD16">
        <v>1.805439</v>
      </c>
      <c r="AE16">
        <v>0.85722700000000018</v>
      </c>
      <c r="AF16">
        <v>0.1400531111111111</v>
      </c>
      <c r="AG16">
        <v>2.5161120000000001</v>
      </c>
      <c r="AH16">
        <v>1.3461669999999999</v>
      </c>
      <c r="AI16">
        <v>1.81839</v>
      </c>
      <c r="AJ16">
        <v>1.9178313333333341</v>
      </c>
      <c r="AK16">
        <v>0.90129933333333334</v>
      </c>
      <c r="AL16">
        <v>0.543682</v>
      </c>
      <c r="AN16">
        <v>0.77351150000000013</v>
      </c>
      <c r="AO16">
        <v>2.179411</v>
      </c>
      <c r="AP16">
        <v>0.89845600000000014</v>
      </c>
      <c r="AR16">
        <v>2.9417239999999998</v>
      </c>
      <c r="AS16">
        <v>1.98089</v>
      </c>
      <c r="AT16">
        <v>2.7220550000000001</v>
      </c>
      <c r="AU16">
        <v>1.933864</v>
      </c>
      <c r="AV16">
        <v>1.5179966666666671</v>
      </c>
      <c r="AW16">
        <v>0.99246999999999996</v>
      </c>
      <c r="AX16">
        <v>1.2917099999999999</v>
      </c>
      <c r="AY16">
        <v>1.6780520000000001</v>
      </c>
      <c r="AZ16">
        <v>0.90129933333333334</v>
      </c>
      <c r="BB16">
        <v>2.2101739999999999</v>
      </c>
      <c r="BD16">
        <v>1.0556762500000001</v>
      </c>
      <c r="BE16">
        <v>1.497624666666667</v>
      </c>
      <c r="BF16">
        <v>0.45850877777777788</v>
      </c>
      <c r="BG16">
        <v>3.0323837500000002</v>
      </c>
      <c r="BJ16">
        <v>0.95277650000000003</v>
      </c>
      <c r="BL16">
        <v>1.8351</v>
      </c>
      <c r="BP16">
        <v>2.3697319999999999</v>
      </c>
      <c r="BR16">
        <v>0.9277470000000001</v>
      </c>
      <c r="BS16">
        <v>1.6077159999999999</v>
      </c>
      <c r="BV16">
        <v>0.6190485714285715</v>
      </c>
      <c r="BX16">
        <v>1.8450169999999999</v>
      </c>
      <c r="CA16">
        <v>1.8643799999999999</v>
      </c>
      <c r="CB16">
        <v>2.8275863999999999</v>
      </c>
      <c r="CC16">
        <v>1.084805</v>
      </c>
      <c r="CD16">
        <v>1.56934</v>
      </c>
      <c r="CE16">
        <v>0.90129933333333334</v>
      </c>
      <c r="CF16">
        <v>1.313106333333333</v>
      </c>
      <c r="CG16">
        <v>1.041774</v>
      </c>
      <c r="CH16">
        <v>0.42984400000000011</v>
      </c>
      <c r="CI16">
        <v>1.0814166666666669</v>
      </c>
      <c r="CJ16">
        <v>2.2683556666666669</v>
      </c>
      <c r="CL16">
        <v>1.1872750000000001</v>
      </c>
      <c r="CM16">
        <v>1.981103166666667</v>
      </c>
      <c r="CN16">
        <v>2.478705333333334</v>
      </c>
      <c r="CO16">
        <v>1.0172166666666671</v>
      </c>
      <c r="CP16">
        <v>1.446849333333333</v>
      </c>
      <c r="CS16">
        <v>0.25216200000000011</v>
      </c>
      <c r="CT16">
        <v>1.1250500000000001</v>
      </c>
      <c r="CU16">
        <v>1.103472</v>
      </c>
      <c r="CV16">
        <v>3.705459666666667</v>
      </c>
      <c r="CW16">
        <v>2.1993315</v>
      </c>
      <c r="CX16">
        <v>1.1872750000000001</v>
      </c>
      <c r="CY16">
        <v>2.110252</v>
      </c>
      <c r="DA16">
        <v>1.8238350000000001</v>
      </c>
      <c r="DC16">
        <v>1.528078</v>
      </c>
      <c r="DF16">
        <v>1.730618</v>
      </c>
      <c r="DG16">
        <v>2.1572650000000002</v>
      </c>
      <c r="DH16">
        <v>0.49918866666666672</v>
      </c>
      <c r="DI16">
        <v>0.98396800000000006</v>
      </c>
      <c r="DJ16">
        <v>0.49404866666666669</v>
      </c>
      <c r="DL16">
        <v>1.7238365</v>
      </c>
      <c r="DM16">
        <v>1.973878</v>
      </c>
      <c r="DN16">
        <v>1.146296</v>
      </c>
      <c r="DO16">
        <v>0.84147208333333334</v>
      </c>
      <c r="DP16">
        <v>2.7253919999999998</v>
      </c>
      <c r="DT16">
        <v>0.7884580000000001</v>
      </c>
      <c r="DU16">
        <v>1.322746</v>
      </c>
      <c r="DV16">
        <v>0.42984400000000011</v>
      </c>
      <c r="DW16">
        <v>1.3837520000000001</v>
      </c>
      <c r="DX16">
        <v>1.6805535</v>
      </c>
      <c r="DZ16">
        <v>0.80575600000000014</v>
      </c>
      <c r="EA16">
        <v>1.83918</v>
      </c>
      <c r="EC16">
        <v>1.699685833333334</v>
      </c>
      <c r="EE16">
        <v>1.066762</v>
      </c>
      <c r="EF16">
        <v>0.72089600000000009</v>
      </c>
      <c r="EG16">
        <v>2.2424569999999999</v>
      </c>
      <c r="EH16">
        <v>0.70207200000000003</v>
      </c>
      <c r="EK16">
        <v>2.8938619999999999</v>
      </c>
      <c r="EL16">
        <v>1.662371</v>
      </c>
      <c r="EM16">
        <v>2.1706599999999998</v>
      </c>
      <c r="EN16">
        <v>2.1864673333333329</v>
      </c>
      <c r="EO16">
        <v>0.77739400000000003</v>
      </c>
      <c r="EQ16">
        <v>0.62069716666666674</v>
      </c>
      <c r="ER16">
        <v>1.0853919999999999</v>
      </c>
      <c r="ES16">
        <v>3.6863839999999999</v>
      </c>
      <c r="EU16">
        <v>1.877318</v>
      </c>
      <c r="EV16">
        <v>1.766208</v>
      </c>
      <c r="EX16">
        <v>0.47040599999999988</v>
      </c>
      <c r="EY16">
        <v>2.6269079999999998</v>
      </c>
      <c r="EZ16">
        <v>1.0290187301587299</v>
      </c>
      <c r="FA16">
        <v>1.514405</v>
      </c>
      <c r="FB16">
        <v>0.33413399999999999</v>
      </c>
      <c r="FC16">
        <v>2.6138379999999999</v>
      </c>
      <c r="FF16">
        <v>1.163546666666667</v>
      </c>
      <c r="FJ16">
        <v>2.7595339999999999</v>
      </c>
      <c r="FK16">
        <v>0.176846</v>
      </c>
      <c r="FN16">
        <v>1.017973333333333</v>
      </c>
      <c r="FP16">
        <v>1.4735180000000001</v>
      </c>
      <c r="FQ16">
        <v>0.7884580000000001</v>
      </c>
      <c r="FR16">
        <v>1.270918666666667</v>
      </c>
      <c r="FT16">
        <v>0.7884580000000001</v>
      </c>
      <c r="FU16">
        <v>1.4228639999999999</v>
      </c>
      <c r="FW16">
        <v>1.5078126666666669</v>
      </c>
      <c r="FX16">
        <v>1.8990130000000001</v>
      </c>
      <c r="FZ16">
        <v>0.19951199999999999</v>
      </c>
      <c r="GA16">
        <v>1.746985</v>
      </c>
      <c r="GB16">
        <v>1.842098666666667</v>
      </c>
      <c r="GD16">
        <v>2.0415505</v>
      </c>
      <c r="GE16">
        <v>1.6957800000000001</v>
      </c>
      <c r="GG16">
        <v>2.8896860000000002</v>
      </c>
      <c r="GH16">
        <v>0.67302299999999993</v>
      </c>
      <c r="GI16">
        <v>1.1833899999999999</v>
      </c>
      <c r="GJ16">
        <v>0.39556000000000002</v>
      </c>
      <c r="GL16">
        <v>3.6863839999999999</v>
      </c>
      <c r="GM16">
        <v>1.2108652499999999</v>
      </c>
      <c r="GN16">
        <v>2.4800049999999998</v>
      </c>
      <c r="GP16">
        <v>1.6780520000000001</v>
      </c>
      <c r="GQ16">
        <v>0.7884580000000001</v>
      </c>
      <c r="GR16">
        <v>0.7884580000000001</v>
      </c>
      <c r="GS16">
        <v>0.35548800000000008</v>
      </c>
      <c r="GW16">
        <v>2.1572650000000002</v>
      </c>
      <c r="GX16">
        <v>2.1572650000000002</v>
      </c>
      <c r="GY16">
        <v>1.313106333333333</v>
      </c>
      <c r="GZ16">
        <v>0.49921650000000012</v>
      </c>
      <c r="HA16">
        <v>0.9568350000000001</v>
      </c>
      <c r="HC16">
        <v>2.3578999999999999</v>
      </c>
      <c r="HD16">
        <v>1.541242</v>
      </c>
      <c r="HE16">
        <v>0.86532933333333339</v>
      </c>
    </row>
    <row r="17" spans="1:213" x14ac:dyDescent="0.3">
      <c r="A17">
        <v>2014</v>
      </c>
      <c r="B17" t="s">
        <v>8347</v>
      </c>
      <c r="C17" s="1" t="s">
        <v>129</v>
      </c>
      <c r="D17">
        <v>2.4234969999999998</v>
      </c>
      <c r="E17">
        <v>2.4806720000000002</v>
      </c>
      <c r="F17">
        <v>2.9238770000000001</v>
      </c>
      <c r="H17">
        <v>0.42257000000000011</v>
      </c>
      <c r="I17">
        <v>0.42257000000000011</v>
      </c>
      <c r="J17">
        <v>2.1245392500000002</v>
      </c>
      <c r="K17">
        <v>3.5154570000000001</v>
      </c>
      <c r="L17">
        <v>2.9165317499999999</v>
      </c>
      <c r="M17">
        <v>2.943905</v>
      </c>
      <c r="O17">
        <v>0.85996000000000006</v>
      </c>
      <c r="P17">
        <v>2.1136137499999998</v>
      </c>
      <c r="Q17">
        <v>2.9165317499999999</v>
      </c>
      <c r="R17">
        <v>1.6062920000000001</v>
      </c>
      <c r="S17">
        <v>1.2652840000000001</v>
      </c>
      <c r="T17">
        <v>2.0782440000000002</v>
      </c>
      <c r="U17">
        <v>1.160625</v>
      </c>
      <c r="W17">
        <v>3.3003939999999998</v>
      </c>
      <c r="Z17">
        <v>0.42257000000000011</v>
      </c>
      <c r="AB17">
        <v>0.67241100000000009</v>
      </c>
      <c r="AC17">
        <v>2.9165317499999999</v>
      </c>
      <c r="AE17">
        <v>2.6928174999999999</v>
      </c>
      <c r="AF17">
        <v>0.28740100000000002</v>
      </c>
      <c r="AG17">
        <v>4.0533557142857148</v>
      </c>
      <c r="AH17">
        <v>3.2993579999999998</v>
      </c>
      <c r="AI17">
        <v>2.7237140000000011</v>
      </c>
      <c r="AJ17">
        <v>2.0413190000000001</v>
      </c>
      <c r="AK17">
        <v>1.6879519999999999</v>
      </c>
      <c r="AL17">
        <v>1.695576666666667</v>
      </c>
      <c r="AN17">
        <v>1.5043200000000001</v>
      </c>
      <c r="AO17">
        <v>2.316351</v>
      </c>
      <c r="AR17">
        <v>2.212898</v>
      </c>
      <c r="AS17">
        <v>2.1722260000000002</v>
      </c>
      <c r="AT17">
        <v>2.6922269999999999</v>
      </c>
      <c r="AU17">
        <v>2.4962620000000002</v>
      </c>
      <c r="AV17">
        <v>2.30848575</v>
      </c>
      <c r="AW17">
        <v>1.744626</v>
      </c>
      <c r="AX17">
        <v>1.259471</v>
      </c>
      <c r="AY17">
        <v>2.9165317499999999</v>
      </c>
      <c r="AZ17">
        <v>1.6879519999999999</v>
      </c>
      <c r="BB17">
        <v>0.7793500000000001</v>
      </c>
      <c r="BC17">
        <v>0.99810200000000004</v>
      </c>
      <c r="BD17">
        <v>6.4440059999999999</v>
      </c>
      <c r="BE17">
        <v>1.9302269999999999</v>
      </c>
      <c r="BF17">
        <v>1.025874</v>
      </c>
      <c r="BG17">
        <v>2.9289195000000001</v>
      </c>
      <c r="BJ17">
        <v>1.0279720000000001</v>
      </c>
      <c r="BK17">
        <v>0.85996000000000006</v>
      </c>
      <c r="BP17">
        <v>1.8595090000000001</v>
      </c>
      <c r="BQ17">
        <v>0.78456100000000006</v>
      </c>
      <c r="BR17">
        <v>1.9735799999999999</v>
      </c>
      <c r="BV17">
        <v>0.71253714285714298</v>
      </c>
      <c r="BX17">
        <v>2.8365360000000002</v>
      </c>
      <c r="BY17">
        <v>0.85996000000000006</v>
      </c>
      <c r="CA17">
        <v>1.7673239999999999</v>
      </c>
      <c r="CB17">
        <v>2.5820513333333341</v>
      </c>
      <c r="CC17">
        <v>2.048991</v>
      </c>
      <c r="CD17">
        <v>0.63148800000000005</v>
      </c>
      <c r="CE17">
        <v>1.6879519999999999</v>
      </c>
      <c r="CF17">
        <v>1.7028399999999999</v>
      </c>
      <c r="CG17">
        <v>2.0613855000000001</v>
      </c>
      <c r="CI17">
        <v>1.3913800000000001</v>
      </c>
      <c r="CJ17">
        <v>3.6401409999999998</v>
      </c>
      <c r="CK17">
        <v>1.5908089999999999</v>
      </c>
      <c r="CL17">
        <v>1.374277</v>
      </c>
      <c r="CM17">
        <v>3.6851319999999999</v>
      </c>
      <c r="CN17">
        <v>3.1477550000000001</v>
      </c>
      <c r="CO17">
        <v>2.2968605000000002</v>
      </c>
      <c r="CP17">
        <v>1.2570030000000001</v>
      </c>
      <c r="CT17">
        <v>1.0313060000000001</v>
      </c>
      <c r="CU17">
        <v>2.226362</v>
      </c>
      <c r="CV17">
        <v>3.9319090000000001</v>
      </c>
      <c r="CW17">
        <v>4.5094880000000011</v>
      </c>
      <c r="CX17">
        <v>1.374277</v>
      </c>
      <c r="CY17">
        <v>2.141921</v>
      </c>
      <c r="DA17">
        <v>3.2708879999999998</v>
      </c>
      <c r="DB17">
        <v>0.78910800000000014</v>
      </c>
      <c r="DC17">
        <v>2.101394</v>
      </c>
      <c r="DF17">
        <v>1.185432</v>
      </c>
      <c r="DG17">
        <v>2.7827316666666668</v>
      </c>
      <c r="DH17">
        <v>1.2532462499999999</v>
      </c>
      <c r="DI17">
        <v>3.0998999999999999</v>
      </c>
      <c r="DJ17">
        <v>1.5073030000000001</v>
      </c>
      <c r="DL17">
        <v>2.0330080000000001</v>
      </c>
      <c r="DM17">
        <v>1.9007624999999999</v>
      </c>
      <c r="DO17">
        <v>1.6017760000000001</v>
      </c>
      <c r="DP17">
        <v>2.6953399999999998</v>
      </c>
      <c r="DQ17">
        <v>0.85996000000000006</v>
      </c>
      <c r="DR17">
        <v>1.195515714285714</v>
      </c>
      <c r="DT17">
        <v>0.42257000000000011</v>
      </c>
      <c r="DU17">
        <v>1.975082</v>
      </c>
      <c r="DW17">
        <v>1.9605939999999999</v>
      </c>
      <c r="DX17">
        <v>2.4028909999999999</v>
      </c>
      <c r="DY17">
        <v>3.0488379999999999</v>
      </c>
      <c r="EA17">
        <v>3.312916</v>
      </c>
      <c r="EC17">
        <v>2.1447400000000001</v>
      </c>
      <c r="ED17">
        <v>0.85996000000000006</v>
      </c>
      <c r="EF17">
        <v>6.4623240000000006</v>
      </c>
      <c r="EG17">
        <v>2.0233764999999999</v>
      </c>
      <c r="EH17">
        <v>2.185095</v>
      </c>
      <c r="EI17">
        <v>1.5409029999999999</v>
      </c>
      <c r="EK17">
        <v>3.867121</v>
      </c>
      <c r="EL17">
        <v>2.731913</v>
      </c>
      <c r="EM17">
        <v>1.679305333333333</v>
      </c>
      <c r="EN17">
        <v>1.389019</v>
      </c>
      <c r="EO17">
        <v>1.4137999999999999</v>
      </c>
      <c r="EQ17">
        <v>1.283625</v>
      </c>
      <c r="ER17">
        <v>1.622344</v>
      </c>
      <c r="ES17">
        <v>2.8839640000000002</v>
      </c>
      <c r="ET17">
        <v>0.85996000000000006</v>
      </c>
      <c r="EU17">
        <v>1.910485</v>
      </c>
      <c r="EV17">
        <v>2.7429144999999999</v>
      </c>
      <c r="EW17">
        <v>0.85996000000000006</v>
      </c>
      <c r="EY17">
        <v>1.348573</v>
      </c>
      <c r="EZ17">
        <v>1.5834385714285719</v>
      </c>
      <c r="FA17">
        <v>1.9379029999999999</v>
      </c>
      <c r="FB17">
        <v>1.28392</v>
      </c>
      <c r="FC17">
        <v>1.5246200000000001</v>
      </c>
      <c r="FF17">
        <v>1.3370887499999999</v>
      </c>
      <c r="FG17">
        <v>1.9882120000000001</v>
      </c>
      <c r="FH17">
        <v>0.85996000000000006</v>
      </c>
      <c r="FJ17">
        <v>1.7768219999999999</v>
      </c>
      <c r="FL17">
        <v>2.5105979999999999</v>
      </c>
      <c r="FN17">
        <v>1.5127349999999999</v>
      </c>
      <c r="FP17">
        <v>0.77788666666666673</v>
      </c>
      <c r="FQ17">
        <v>0.42257000000000011</v>
      </c>
      <c r="FR17">
        <v>1.822767</v>
      </c>
      <c r="FT17">
        <v>0.42257000000000011</v>
      </c>
      <c r="FV17">
        <v>1.1400999999999999</v>
      </c>
      <c r="FW17">
        <v>1.6286080000000001</v>
      </c>
      <c r="FX17">
        <v>3.0966559999999999</v>
      </c>
      <c r="FZ17">
        <v>0.94574000000000003</v>
      </c>
      <c r="GA17">
        <v>1.608652</v>
      </c>
      <c r="GB17">
        <v>1.1205970000000001</v>
      </c>
      <c r="GD17">
        <v>2.4940639999999998</v>
      </c>
      <c r="GE17">
        <v>0.79006200000000004</v>
      </c>
      <c r="GG17">
        <v>2.8587815000000001</v>
      </c>
      <c r="GH17">
        <v>1.1321239999999999</v>
      </c>
      <c r="GI17">
        <v>1.807677</v>
      </c>
      <c r="GL17">
        <v>2.8839640000000002</v>
      </c>
      <c r="GM17">
        <v>0.94370399999999999</v>
      </c>
      <c r="GN17">
        <v>5.8690559999999996</v>
      </c>
      <c r="GP17">
        <v>2.9165317499999999</v>
      </c>
      <c r="GQ17">
        <v>0.42257000000000011</v>
      </c>
      <c r="GR17">
        <v>0.42257000000000011</v>
      </c>
      <c r="GS17">
        <v>2.1246860000000001</v>
      </c>
      <c r="GU17">
        <v>0.85996000000000006</v>
      </c>
      <c r="GW17">
        <v>2.7827316666666668</v>
      </c>
      <c r="GX17">
        <v>2.7827316666666668</v>
      </c>
      <c r="GY17">
        <v>1.7028399999999999</v>
      </c>
      <c r="GZ17">
        <v>2.1504940000000001</v>
      </c>
      <c r="HA17">
        <v>1.5228459999999999</v>
      </c>
      <c r="HC17">
        <v>3.6488209999999999</v>
      </c>
      <c r="HE17">
        <v>1.3756759999999999</v>
      </c>
    </row>
    <row r="18" spans="1:213" x14ac:dyDescent="0.3">
      <c r="A18">
        <v>2014</v>
      </c>
      <c r="B18" t="s">
        <v>8347</v>
      </c>
      <c r="C18" s="1" t="s">
        <v>132</v>
      </c>
      <c r="D18">
        <v>2.1715719999999998</v>
      </c>
      <c r="E18">
        <v>2.341822000000001</v>
      </c>
      <c r="F18">
        <v>1.964952</v>
      </c>
      <c r="H18">
        <v>0.97166000000000008</v>
      </c>
      <c r="I18">
        <v>0.97166000000000008</v>
      </c>
      <c r="J18">
        <v>1.0561739999999999</v>
      </c>
      <c r="L18">
        <v>1.9439900000000001</v>
      </c>
      <c r="P18">
        <v>1.843504</v>
      </c>
      <c r="Q18">
        <v>1.9439900000000001</v>
      </c>
      <c r="S18">
        <v>0.86016800000000015</v>
      </c>
      <c r="T18">
        <v>1.698968</v>
      </c>
      <c r="U18">
        <v>0.46533000000000002</v>
      </c>
      <c r="W18">
        <v>2.7727979999999999</v>
      </c>
      <c r="Z18">
        <v>0.97166000000000008</v>
      </c>
      <c r="AA18">
        <v>0.24940599999999999</v>
      </c>
      <c r="AB18">
        <v>0.85656800000000011</v>
      </c>
      <c r="AC18">
        <v>1.9439900000000001</v>
      </c>
      <c r="AE18">
        <v>1.34057</v>
      </c>
      <c r="AJ18">
        <v>2.1229775000000002</v>
      </c>
      <c r="AL18">
        <v>3.8225479999999998</v>
      </c>
      <c r="AN18">
        <v>3.93425</v>
      </c>
      <c r="AO18">
        <v>2.0258180000000001</v>
      </c>
      <c r="AR18">
        <v>1.3604925000000001</v>
      </c>
      <c r="AT18">
        <v>2.36293</v>
      </c>
      <c r="AU18">
        <v>2.0091600000000001</v>
      </c>
      <c r="AV18">
        <v>0.28162199999999998</v>
      </c>
      <c r="AX18">
        <v>0.89098200000000005</v>
      </c>
      <c r="AY18">
        <v>1.9439900000000001</v>
      </c>
      <c r="BB18">
        <v>0.20705399999999999</v>
      </c>
      <c r="BC18">
        <v>0.99914600000000009</v>
      </c>
      <c r="BD18">
        <v>0.44038250000000001</v>
      </c>
      <c r="BF18">
        <v>0.73332600000000014</v>
      </c>
      <c r="BG18">
        <v>2.3051200000000001</v>
      </c>
      <c r="BJ18">
        <v>0.22545399999999999</v>
      </c>
      <c r="BP18">
        <v>2.0736819999999998</v>
      </c>
      <c r="BQ18">
        <v>0.76963000000000004</v>
      </c>
      <c r="BV18">
        <v>1.8766928571428569</v>
      </c>
      <c r="BX18">
        <v>2.8566760000000002</v>
      </c>
      <c r="CB18">
        <v>2.1505967500000001</v>
      </c>
      <c r="CC18">
        <v>1.42537</v>
      </c>
      <c r="CD18">
        <v>0.27702399999999999</v>
      </c>
      <c r="CF18">
        <v>1.543922</v>
      </c>
      <c r="CG18">
        <v>0.63609800000000005</v>
      </c>
      <c r="CI18">
        <v>1.9474</v>
      </c>
      <c r="CJ18">
        <v>3.0664220000000002</v>
      </c>
      <c r="CL18">
        <v>1.3973660000000001</v>
      </c>
      <c r="CM18">
        <v>2.8549959999999999</v>
      </c>
      <c r="CN18">
        <v>2.6641940000000011</v>
      </c>
      <c r="CO18">
        <v>0.91970399999999997</v>
      </c>
      <c r="CP18">
        <v>0.91250000000000009</v>
      </c>
      <c r="CV18">
        <v>2.6416599999999999</v>
      </c>
      <c r="CW18">
        <v>3.9904899999999999</v>
      </c>
      <c r="CX18">
        <v>1.3973660000000001</v>
      </c>
      <c r="DA18">
        <v>2.6122100000000001</v>
      </c>
      <c r="DB18">
        <v>1.1306620000000001</v>
      </c>
      <c r="DG18">
        <v>2.0000140000000002</v>
      </c>
      <c r="DJ18">
        <v>0.10832799999999999</v>
      </c>
      <c r="DL18">
        <v>1.8259240000000001</v>
      </c>
      <c r="DM18">
        <v>0.94116000000000011</v>
      </c>
      <c r="DP18">
        <v>2.3627359999999999</v>
      </c>
      <c r="DR18">
        <v>2.219128571428572</v>
      </c>
      <c r="DT18">
        <v>0.97166000000000008</v>
      </c>
      <c r="DU18">
        <v>1.0219940000000001</v>
      </c>
      <c r="DX18">
        <v>2.0697100000000002</v>
      </c>
      <c r="DY18">
        <v>1.8349040000000001</v>
      </c>
      <c r="EC18">
        <v>1.7320500000000001</v>
      </c>
      <c r="EG18">
        <v>1.7397100000000001</v>
      </c>
      <c r="EH18">
        <v>0.60005200000000003</v>
      </c>
      <c r="EI18">
        <v>0.53267200000000003</v>
      </c>
      <c r="EK18">
        <v>2.627586</v>
      </c>
      <c r="EM18">
        <v>1.8350299999999999</v>
      </c>
      <c r="EN18">
        <v>1.148946</v>
      </c>
      <c r="EO18">
        <v>1.0239240000000001</v>
      </c>
      <c r="EQ18">
        <v>0.75540800000000008</v>
      </c>
      <c r="ER18">
        <v>0.118204</v>
      </c>
      <c r="ES18">
        <v>3.6714560000000001</v>
      </c>
      <c r="EU18">
        <v>4.9658180000000014</v>
      </c>
      <c r="EV18">
        <v>1.6921299999999999</v>
      </c>
      <c r="EY18">
        <v>1.2889060000000001</v>
      </c>
      <c r="EZ18">
        <v>1.7619400000000001</v>
      </c>
      <c r="FC18">
        <v>2.5118860000000001</v>
      </c>
      <c r="FG18">
        <v>2.4189820000000002</v>
      </c>
      <c r="FN18">
        <v>2.6851533333333339</v>
      </c>
      <c r="FQ18">
        <v>0.97166000000000008</v>
      </c>
      <c r="FR18">
        <v>2.0654975000000002</v>
      </c>
      <c r="FT18">
        <v>0.97166000000000008</v>
      </c>
      <c r="FW18">
        <v>0.82888399999999995</v>
      </c>
      <c r="GB18">
        <v>2.0560299999999998</v>
      </c>
      <c r="GD18">
        <v>2.0280860000000001</v>
      </c>
      <c r="GE18">
        <v>1.318416</v>
      </c>
      <c r="GG18">
        <v>2.3627359999999999</v>
      </c>
      <c r="GI18">
        <v>2.7363499999999998</v>
      </c>
      <c r="GL18">
        <v>3.6714560000000001</v>
      </c>
      <c r="GN18">
        <v>1.751115</v>
      </c>
      <c r="GP18">
        <v>1.9439900000000001</v>
      </c>
      <c r="GQ18">
        <v>0.97166000000000008</v>
      </c>
      <c r="GR18">
        <v>0.97166000000000008</v>
      </c>
      <c r="GW18">
        <v>2.0000140000000002</v>
      </c>
      <c r="GX18">
        <v>2.0000140000000002</v>
      </c>
      <c r="GY18">
        <v>1.543922</v>
      </c>
      <c r="HA18">
        <v>0.46888000000000002</v>
      </c>
      <c r="HC18">
        <v>1.5761780000000001</v>
      </c>
      <c r="HE18">
        <v>0.67220400000000002</v>
      </c>
    </row>
    <row r="19" spans="1:213" x14ac:dyDescent="0.3">
      <c r="A19">
        <v>2014</v>
      </c>
      <c r="B19" t="s">
        <v>8347</v>
      </c>
      <c r="C19" s="1" t="s">
        <v>136</v>
      </c>
      <c r="D19">
        <v>3.1939799999999998</v>
      </c>
      <c r="E19">
        <v>4.09788</v>
      </c>
      <c r="F19">
        <v>1.2051719999999999</v>
      </c>
      <c r="H19">
        <v>0.33596599999999999</v>
      </c>
      <c r="I19">
        <v>0.33596599999999999</v>
      </c>
      <c r="J19">
        <v>2.5080740000000001</v>
      </c>
      <c r="K19">
        <v>2.436782</v>
      </c>
      <c r="L19">
        <v>2.7864</v>
      </c>
      <c r="M19">
        <v>1.8404</v>
      </c>
      <c r="N19">
        <v>2.8174939999999999</v>
      </c>
      <c r="P19">
        <v>5.3380619999999999</v>
      </c>
      <c r="Q19">
        <v>2.7864</v>
      </c>
      <c r="R19">
        <v>1.339078</v>
      </c>
      <c r="S19">
        <v>1.0796079999999999</v>
      </c>
      <c r="T19">
        <v>1.6855180000000001</v>
      </c>
      <c r="U19">
        <v>0.96285600000000016</v>
      </c>
      <c r="W19">
        <v>2.9435380000000002</v>
      </c>
      <c r="Z19">
        <v>0.33596599999999999</v>
      </c>
      <c r="AB19">
        <v>0.81535000000000002</v>
      </c>
      <c r="AC19">
        <v>2.7864</v>
      </c>
      <c r="AF19">
        <v>1.1328925000000001</v>
      </c>
      <c r="AG19">
        <v>2.723538</v>
      </c>
      <c r="AH19">
        <v>2.981646</v>
      </c>
      <c r="AI19">
        <v>1.1468640000000001</v>
      </c>
      <c r="AJ19">
        <v>4.5162180000000003</v>
      </c>
      <c r="AK19">
        <v>1.5737920000000001</v>
      </c>
      <c r="AL19">
        <v>0.81779600000000008</v>
      </c>
      <c r="AN19">
        <v>0.63614599999999999</v>
      </c>
      <c r="AO19">
        <v>3.7669839999999999</v>
      </c>
      <c r="AR19">
        <v>4.1407640000000008</v>
      </c>
      <c r="AT19">
        <v>3.814562</v>
      </c>
      <c r="AU19">
        <v>2.7481620000000002</v>
      </c>
      <c r="AV19">
        <v>3.5160979999999999</v>
      </c>
      <c r="AX19">
        <v>2.2907899999999999</v>
      </c>
      <c r="AY19">
        <v>2.7864</v>
      </c>
      <c r="AZ19">
        <v>1.5737920000000001</v>
      </c>
      <c r="BB19">
        <v>4.4137920000000008</v>
      </c>
      <c r="BC19">
        <v>0.98571600000000015</v>
      </c>
      <c r="BD19">
        <v>1.9170659999999999</v>
      </c>
      <c r="BE19">
        <v>1.9087000000000001</v>
      </c>
      <c r="BF19">
        <v>0.63618800000000009</v>
      </c>
      <c r="BG19">
        <v>2.924582</v>
      </c>
      <c r="BJ19">
        <v>0.48331200000000002</v>
      </c>
      <c r="BL19">
        <v>2.8174939999999999</v>
      </c>
      <c r="BP19">
        <v>6.4780000000000006</v>
      </c>
      <c r="BQ19">
        <v>0.61315400000000009</v>
      </c>
      <c r="BR19">
        <v>0.50601666666666667</v>
      </c>
      <c r="BV19">
        <v>1.1024428571428571</v>
      </c>
      <c r="BX19">
        <v>2.872144</v>
      </c>
      <c r="CB19">
        <v>3.8186059999999999</v>
      </c>
      <c r="CC19">
        <v>1.162218</v>
      </c>
      <c r="CE19">
        <v>1.5737920000000001</v>
      </c>
      <c r="CF19">
        <v>6.9777280000000008</v>
      </c>
      <c r="CG19">
        <v>1.526502</v>
      </c>
      <c r="CI19">
        <v>1.304022</v>
      </c>
      <c r="CJ19">
        <v>3.0550125000000001</v>
      </c>
      <c r="CK19">
        <v>11.03647</v>
      </c>
      <c r="CL19">
        <v>1.506116</v>
      </c>
      <c r="CM19">
        <v>3.852652</v>
      </c>
      <c r="CN19">
        <v>3.260084</v>
      </c>
      <c r="CO19">
        <v>3.4817200000000001</v>
      </c>
      <c r="CP19">
        <v>2.0062799999999998</v>
      </c>
      <c r="CT19">
        <v>0.65893200000000007</v>
      </c>
      <c r="CV19">
        <v>3.4154675000000001</v>
      </c>
      <c r="CW19">
        <v>4.5370000000000008</v>
      </c>
      <c r="CX19">
        <v>1.506116</v>
      </c>
      <c r="CY19">
        <v>2.3924099999999999</v>
      </c>
      <c r="DA19">
        <v>1.1810240000000001</v>
      </c>
      <c r="DB19">
        <v>1.6965520000000001</v>
      </c>
      <c r="DC19">
        <v>1.5021519999999999</v>
      </c>
      <c r="DF19">
        <v>0.40948000000000001</v>
      </c>
      <c r="DG19">
        <v>2.9984625</v>
      </c>
      <c r="DH19">
        <v>0.88147000000000009</v>
      </c>
      <c r="DJ19">
        <v>0.35327199999999997</v>
      </c>
      <c r="DL19">
        <v>0.91060399999999997</v>
      </c>
      <c r="DM19">
        <v>1.8018339999999999</v>
      </c>
      <c r="DO19">
        <v>1.21994</v>
      </c>
      <c r="DP19">
        <v>3.8186059999999999</v>
      </c>
      <c r="DR19">
        <v>0.46016000000000001</v>
      </c>
      <c r="DT19">
        <v>0.33596599999999999</v>
      </c>
      <c r="DU19">
        <v>1.4553119999999999</v>
      </c>
      <c r="DW19">
        <v>2.0006460000000001</v>
      </c>
      <c r="DX19">
        <v>2.631596</v>
      </c>
      <c r="EA19">
        <v>2.8683079999999999</v>
      </c>
      <c r="EC19">
        <v>1.5353000000000001</v>
      </c>
      <c r="EE19">
        <v>0.87341000000000002</v>
      </c>
      <c r="EF19">
        <v>2.6579920000000001</v>
      </c>
      <c r="EG19">
        <v>3.1133280000000001</v>
      </c>
      <c r="EK19">
        <v>4.3253320000000004</v>
      </c>
      <c r="EL19">
        <v>1.4778800000000001</v>
      </c>
      <c r="EM19">
        <v>0.98998600000000014</v>
      </c>
      <c r="EN19">
        <v>2.2434539999999998</v>
      </c>
      <c r="EO19">
        <v>1.646398</v>
      </c>
      <c r="EQ19">
        <v>1.3164819999999999</v>
      </c>
      <c r="ER19">
        <v>1.7415700000000001</v>
      </c>
      <c r="ES19">
        <v>4.078786</v>
      </c>
      <c r="EV19">
        <v>2.6810040000000011</v>
      </c>
      <c r="EX19">
        <v>1.135262</v>
      </c>
      <c r="EY19">
        <v>1.1935</v>
      </c>
      <c r="EZ19">
        <v>1.60541</v>
      </c>
      <c r="FA19">
        <v>2.2809219999999999</v>
      </c>
      <c r="FB19">
        <v>0.97744399999999998</v>
      </c>
      <c r="FC19">
        <v>1.669046</v>
      </c>
      <c r="FF19">
        <v>1.01386</v>
      </c>
      <c r="FJ19">
        <v>1.0447740000000001</v>
      </c>
      <c r="FN19">
        <v>0.75049800000000011</v>
      </c>
      <c r="FQ19">
        <v>0.33596599999999999</v>
      </c>
      <c r="FR19">
        <v>2.569026</v>
      </c>
      <c r="FT19">
        <v>0.33596599999999999</v>
      </c>
      <c r="FX19">
        <v>3.906806</v>
      </c>
      <c r="GA19">
        <v>3.3333300000000001</v>
      </c>
      <c r="GB19">
        <v>1.4469624999999999</v>
      </c>
      <c r="GD19">
        <v>5.0401059999999998</v>
      </c>
      <c r="GG19">
        <v>4.2019609999999998</v>
      </c>
      <c r="GI19">
        <v>1.86565</v>
      </c>
      <c r="GL19">
        <v>4.078786</v>
      </c>
      <c r="GM19">
        <v>1.7892600000000001</v>
      </c>
      <c r="GN19">
        <v>5.7076900000000004</v>
      </c>
      <c r="GO19">
        <v>0.89046500000000006</v>
      </c>
      <c r="GP19">
        <v>2.7864</v>
      </c>
      <c r="GQ19">
        <v>0.33596599999999999</v>
      </c>
      <c r="GR19">
        <v>0.33596599999999999</v>
      </c>
      <c r="GW19">
        <v>2.9984625</v>
      </c>
      <c r="GX19">
        <v>2.9984625</v>
      </c>
      <c r="GY19">
        <v>6.9777280000000008</v>
      </c>
      <c r="GZ19">
        <v>1.473738</v>
      </c>
      <c r="HA19">
        <v>0.96481600000000012</v>
      </c>
      <c r="HC19">
        <v>2.9071180000000001</v>
      </c>
      <c r="HE19">
        <v>1.0019659999999999</v>
      </c>
    </row>
    <row r="20" spans="1:213" x14ac:dyDescent="0.3">
      <c r="A20">
        <v>2014</v>
      </c>
      <c r="B20" t="s">
        <v>8347</v>
      </c>
      <c r="C20" s="1" t="s">
        <v>8349</v>
      </c>
      <c r="D20">
        <v>3.3445619999999998</v>
      </c>
      <c r="E20">
        <v>5.1685500000000006</v>
      </c>
      <c r="F20">
        <v>3.5172400000000001</v>
      </c>
      <c r="H20">
        <v>0.44482400000000011</v>
      </c>
      <c r="I20">
        <v>0.44482400000000011</v>
      </c>
      <c r="J20">
        <v>3.3276300000000001</v>
      </c>
      <c r="K20">
        <v>3.0496880000000002</v>
      </c>
      <c r="L20">
        <v>1.6672400000000001</v>
      </c>
      <c r="O20">
        <v>1.3623259999999999</v>
      </c>
      <c r="P20">
        <v>2.5349740000000001</v>
      </c>
      <c r="Q20">
        <v>1.6672400000000001</v>
      </c>
      <c r="R20">
        <v>1.4905619999999999</v>
      </c>
      <c r="S20">
        <v>0.86278800000000011</v>
      </c>
      <c r="T20">
        <v>2.3655520000000001</v>
      </c>
      <c r="U20">
        <v>0.64166000000000001</v>
      </c>
      <c r="W20">
        <v>8.8064880000000016</v>
      </c>
      <c r="Z20">
        <v>0.44482400000000011</v>
      </c>
      <c r="AA20">
        <v>1.028322</v>
      </c>
      <c r="AB20">
        <v>0.55325600000000008</v>
      </c>
      <c r="AC20">
        <v>1.6672400000000001</v>
      </c>
      <c r="AF20">
        <v>1.160698</v>
      </c>
      <c r="AH20">
        <v>3.9069319999999998</v>
      </c>
      <c r="AI20">
        <v>0.73395200000000005</v>
      </c>
      <c r="AJ20">
        <v>2.3717419999999998</v>
      </c>
      <c r="AK20">
        <v>0.98260600000000009</v>
      </c>
      <c r="AL20">
        <v>0.4039166666666667</v>
      </c>
      <c r="AO20">
        <v>12.76388</v>
      </c>
      <c r="AP20">
        <v>0.45170500000000002</v>
      </c>
      <c r="AR20">
        <v>2.2435274999999999</v>
      </c>
      <c r="AS20">
        <v>0.102202</v>
      </c>
      <c r="AT20">
        <v>4.5305059999999999</v>
      </c>
      <c r="AU20">
        <v>1.5365</v>
      </c>
      <c r="AV20">
        <v>0.9085660000000001</v>
      </c>
      <c r="AW20">
        <v>0.94237800000000016</v>
      </c>
      <c r="AX20">
        <v>2.2844159999999998</v>
      </c>
      <c r="AY20">
        <v>1.6672400000000001</v>
      </c>
      <c r="AZ20">
        <v>0.98260600000000009</v>
      </c>
      <c r="BB20">
        <v>0.896872</v>
      </c>
      <c r="BC20">
        <v>0.63463600000000009</v>
      </c>
      <c r="BD20">
        <v>1.3417239999999999</v>
      </c>
      <c r="BE20">
        <v>3.1305960000000002</v>
      </c>
      <c r="BF20">
        <v>0.83699600000000007</v>
      </c>
      <c r="BG20">
        <v>2.2849879999999998</v>
      </c>
      <c r="BJ20">
        <v>2.120892</v>
      </c>
      <c r="BK20">
        <v>1.3623259999999999</v>
      </c>
      <c r="BO20">
        <v>0.12441000000000001</v>
      </c>
      <c r="BP20">
        <v>55.193678000000013</v>
      </c>
      <c r="BQ20">
        <v>0.97181000000000006</v>
      </c>
      <c r="BR20">
        <v>0.58695200000000003</v>
      </c>
      <c r="BS20">
        <v>1.2419480000000001</v>
      </c>
      <c r="BV20">
        <v>2.8357228571428581</v>
      </c>
      <c r="BY20">
        <v>1.3623259999999999</v>
      </c>
      <c r="CA20">
        <v>1.790168</v>
      </c>
      <c r="CB20">
        <v>3.283833</v>
      </c>
      <c r="CC20">
        <v>3.626868</v>
      </c>
      <c r="CE20">
        <v>0.98260600000000009</v>
      </c>
      <c r="CF20">
        <v>7.5959480000000008</v>
      </c>
      <c r="CG20">
        <v>0.63604400000000005</v>
      </c>
      <c r="CI20">
        <v>0.91529400000000005</v>
      </c>
      <c r="CJ20">
        <v>2.7744724999999999</v>
      </c>
      <c r="CK20">
        <v>53.163004000000008</v>
      </c>
      <c r="CL20">
        <v>1.4413579999999999</v>
      </c>
      <c r="CM20">
        <v>9.9474250000000008</v>
      </c>
      <c r="CN20">
        <v>4.9788140000000007</v>
      </c>
      <c r="CO20">
        <v>0.91056400000000004</v>
      </c>
      <c r="CP20">
        <v>1.8055600000000001</v>
      </c>
      <c r="CS20">
        <v>1.1571400000000001</v>
      </c>
      <c r="CT20">
        <v>1</v>
      </c>
      <c r="CU20">
        <v>1.097226</v>
      </c>
      <c r="CV20">
        <v>6.8642640000000004</v>
      </c>
      <c r="CW20">
        <v>8.4079075000000003</v>
      </c>
      <c r="CX20">
        <v>1.4413579999999999</v>
      </c>
      <c r="CY20">
        <v>2.1159819999999998</v>
      </c>
      <c r="DA20">
        <v>4.5089740000000003</v>
      </c>
      <c r="DB20">
        <v>1.7500260000000001</v>
      </c>
      <c r="DC20">
        <v>1.0487340000000001</v>
      </c>
      <c r="DF20">
        <v>1.981776</v>
      </c>
      <c r="DG20">
        <v>3.906632000000001</v>
      </c>
      <c r="DH20">
        <v>0.92334600000000011</v>
      </c>
      <c r="DJ20">
        <v>0.40856749999999997</v>
      </c>
      <c r="DL20">
        <v>3.7386979999999999</v>
      </c>
      <c r="DM20">
        <v>1.448642</v>
      </c>
      <c r="DO20">
        <v>1.07708</v>
      </c>
      <c r="DP20">
        <v>4.5253420000000002</v>
      </c>
      <c r="DQ20">
        <v>1.3623259999999999</v>
      </c>
      <c r="DR20">
        <v>2.211185714285715</v>
      </c>
      <c r="DT20">
        <v>0.44482400000000011</v>
      </c>
      <c r="DU20">
        <v>1.3764620000000001</v>
      </c>
      <c r="DW20">
        <v>2.4808919999999999</v>
      </c>
      <c r="DX20">
        <v>3.9286279999999998</v>
      </c>
      <c r="DY20">
        <v>2.0315275000000002</v>
      </c>
      <c r="EC20">
        <v>1.25282</v>
      </c>
      <c r="ED20">
        <v>1.3623259999999999</v>
      </c>
      <c r="EG20">
        <v>17.053578000000002</v>
      </c>
      <c r="EI20">
        <v>1.0141279999999999</v>
      </c>
      <c r="EK20">
        <v>2.7120860000000002</v>
      </c>
      <c r="EL20">
        <v>48.728207500000003</v>
      </c>
      <c r="EM20">
        <v>0.84239800000000009</v>
      </c>
      <c r="EN20">
        <v>1.72218</v>
      </c>
      <c r="EO20">
        <v>1.0191319999999999</v>
      </c>
      <c r="EQ20">
        <v>0.65361000000000002</v>
      </c>
      <c r="ER20">
        <v>1.440404</v>
      </c>
      <c r="ES20">
        <v>1.604112</v>
      </c>
      <c r="ET20">
        <v>1.3623259999999999</v>
      </c>
      <c r="EU20">
        <v>1.5478080000000001</v>
      </c>
      <c r="EV20">
        <v>4.9537640000000014</v>
      </c>
      <c r="EW20">
        <v>1.3623259999999999</v>
      </c>
      <c r="EY20">
        <v>7.0359180000000006</v>
      </c>
      <c r="FA20">
        <v>2.3474400000000002</v>
      </c>
      <c r="FC20">
        <v>6.5947960000000014</v>
      </c>
      <c r="FF20">
        <v>1.250223333333333</v>
      </c>
      <c r="FG20">
        <v>0.35270333333333342</v>
      </c>
      <c r="FH20">
        <v>1.3623259999999999</v>
      </c>
      <c r="FL20">
        <v>2.3252700000000002</v>
      </c>
      <c r="FP20">
        <v>2.0047100000000002</v>
      </c>
      <c r="FQ20">
        <v>0.44482400000000011</v>
      </c>
      <c r="FR20">
        <v>1.7248300000000001</v>
      </c>
      <c r="FT20">
        <v>0.44482400000000011</v>
      </c>
      <c r="FW20">
        <v>0.98935600000000012</v>
      </c>
      <c r="FX20">
        <v>2.6606260000000002</v>
      </c>
      <c r="FZ20">
        <v>0.71649600000000013</v>
      </c>
      <c r="GA20">
        <v>2.3470719999999998</v>
      </c>
      <c r="GB20">
        <v>2.2828759999999999</v>
      </c>
      <c r="GD20">
        <v>4.5433780000000006</v>
      </c>
      <c r="GE20">
        <v>0.98333000000000004</v>
      </c>
      <c r="GG20">
        <v>3.27332</v>
      </c>
      <c r="GI20">
        <v>1.7632460000000001</v>
      </c>
      <c r="GL20">
        <v>1.604112</v>
      </c>
      <c r="GN20">
        <v>3.3135979999999998</v>
      </c>
      <c r="GP20">
        <v>1.6672400000000001</v>
      </c>
      <c r="GQ20">
        <v>0.44482400000000011</v>
      </c>
      <c r="GR20">
        <v>0.44482400000000011</v>
      </c>
      <c r="GU20">
        <v>1.3623259999999999</v>
      </c>
      <c r="GW20">
        <v>3.906632000000001</v>
      </c>
      <c r="GX20">
        <v>3.906632000000001</v>
      </c>
      <c r="GY20">
        <v>7.5959480000000008</v>
      </c>
      <c r="GZ20">
        <v>1.1529940000000001</v>
      </c>
      <c r="HA20">
        <v>1.5081420000000001</v>
      </c>
      <c r="HC20">
        <v>1.697276</v>
      </c>
      <c r="HE20">
        <v>0.19672999999999999</v>
      </c>
    </row>
    <row r="21" spans="1:213" x14ac:dyDescent="0.3">
      <c r="A21">
        <v>2014</v>
      </c>
      <c r="B21" t="s">
        <v>8347</v>
      </c>
      <c r="C21" s="1" t="s">
        <v>142</v>
      </c>
      <c r="D21">
        <v>0.92536900000000011</v>
      </c>
      <c r="E21">
        <v>0.85377950000000014</v>
      </c>
      <c r="F21">
        <v>1.3859360000000001</v>
      </c>
      <c r="H21">
        <v>0.39333000000000001</v>
      </c>
      <c r="I21">
        <v>0.39333000000000001</v>
      </c>
      <c r="J21">
        <v>0.85243233333333335</v>
      </c>
      <c r="K21">
        <v>0.52723000000000009</v>
      </c>
      <c r="L21">
        <v>1.0949500000000001</v>
      </c>
      <c r="N21">
        <v>0.44420999999999999</v>
      </c>
      <c r="P21">
        <v>0.64283800000000002</v>
      </c>
      <c r="Q21">
        <v>1.0949500000000001</v>
      </c>
      <c r="R21">
        <v>0.39942000000000011</v>
      </c>
      <c r="S21">
        <v>0.31575999999999999</v>
      </c>
      <c r="T21">
        <v>0.156444</v>
      </c>
      <c r="U21">
        <v>0.55667600000000006</v>
      </c>
      <c r="V21">
        <v>1.364922</v>
      </c>
      <c r="Z21">
        <v>0.39333000000000001</v>
      </c>
      <c r="AA21">
        <v>0.78839400000000004</v>
      </c>
      <c r="AB21">
        <v>0.18388199999999999</v>
      </c>
      <c r="AC21">
        <v>1.0949500000000001</v>
      </c>
      <c r="AF21">
        <v>0.22328999999999999</v>
      </c>
      <c r="AH21">
        <v>0.333596</v>
      </c>
      <c r="AI21">
        <v>0.26423249999999998</v>
      </c>
      <c r="AJ21">
        <v>0.56430800000000003</v>
      </c>
      <c r="AK21">
        <v>0.69670600000000016</v>
      </c>
      <c r="AL21">
        <v>0.41707000000000011</v>
      </c>
      <c r="AN21">
        <v>0.401592</v>
      </c>
      <c r="AO21">
        <v>0.67838366666666661</v>
      </c>
      <c r="AP21">
        <v>0.31021399999999999</v>
      </c>
      <c r="AR21">
        <v>1.061699333333334</v>
      </c>
      <c r="AS21">
        <v>0.53331000000000006</v>
      </c>
      <c r="AT21">
        <v>1.7881446666666669</v>
      </c>
      <c r="AU21">
        <v>0.44700800000000013</v>
      </c>
      <c r="AV21">
        <v>9.9818000000000004E-2</v>
      </c>
      <c r="AX21">
        <v>0.46547400000000011</v>
      </c>
      <c r="AY21">
        <v>1.0949500000000001</v>
      </c>
      <c r="AZ21">
        <v>0.69670600000000016</v>
      </c>
      <c r="BE21">
        <v>0.650254</v>
      </c>
      <c r="BF21">
        <v>0.10341</v>
      </c>
      <c r="BG21">
        <v>0.96709400000000001</v>
      </c>
      <c r="BJ21">
        <v>0.55807333333333331</v>
      </c>
      <c r="BL21">
        <v>0.44420999999999999</v>
      </c>
      <c r="BP21">
        <v>0.72454800000000008</v>
      </c>
      <c r="BS21">
        <v>0.98482600000000009</v>
      </c>
      <c r="BV21">
        <v>1.170743333333333</v>
      </c>
      <c r="BX21">
        <v>0.57423133333333343</v>
      </c>
      <c r="CA21">
        <v>0.74444250000000001</v>
      </c>
      <c r="CB21">
        <v>1.2637560000000001</v>
      </c>
      <c r="CE21">
        <v>0.69670600000000016</v>
      </c>
      <c r="CF21">
        <v>0.85022733333333333</v>
      </c>
      <c r="CG21">
        <v>0.5947150000000001</v>
      </c>
      <c r="CI21">
        <v>0.72123875000000004</v>
      </c>
      <c r="CJ21">
        <v>0.74430800000000008</v>
      </c>
      <c r="CL21">
        <v>1.0719639999999999</v>
      </c>
      <c r="CM21">
        <v>1.5877931249999999</v>
      </c>
      <c r="CN21">
        <v>0.72864733333333342</v>
      </c>
      <c r="CO21">
        <v>0.64010333333333336</v>
      </c>
      <c r="CP21">
        <v>0.54467533333333329</v>
      </c>
      <c r="CW21">
        <v>1.8459559999999999</v>
      </c>
      <c r="CX21">
        <v>1.0719639999999999</v>
      </c>
      <c r="CY21">
        <v>0.88263333333333349</v>
      </c>
      <c r="DA21">
        <v>0.81862883333333336</v>
      </c>
      <c r="DC21">
        <v>0.75453199999999998</v>
      </c>
      <c r="DF21">
        <v>0.92580600000000002</v>
      </c>
      <c r="DG21">
        <v>1.6445886249999999</v>
      </c>
      <c r="DH21">
        <v>0.36075000000000002</v>
      </c>
      <c r="DI21">
        <v>0.30445666666666671</v>
      </c>
      <c r="DJ21">
        <v>0.17450550000000001</v>
      </c>
      <c r="DL21">
        <v>0.153117</v>
      </c>
      <c r="DM21">
        <v>0.67415000000000003</v>
      </c>
      <c r="DP21">
        <v>1.4707105</v>
      </c>
      <c r="DR21">
        <v>0.74272428571428573</v>
      </c>
      <c r="DT21">
        <v>0.39333000000000001</v>
      </c>
      <c r="DU21">
        <v>0.43580475000000002</v>
      </c>
      <c r="DW21">
        <v>1.2297233333333339</v>
      </c>
      <c r="DX21">
        <v>0.74291450000000003</v>
      </c>
      <c r="DY21">
        <v>1.1554949999999999</v>
      </c>
      <c r="EC21">
        <v>0.32280750000000002</v>
      </c>
      <c r="EG21">
        <v>0.70628200000000008</v>
      </c>
      <c r="EH21">
        <v>0.265988</v>
      </c>
      <c r="EI21">
        <v>0.49928400000000012</v>
      </c>
      <c r="EK21">
        <v>0.75707866666666668</v>
      </c>
      <c r="EN21">
        <v>0.36456024999999997</v>
      </c>
      <c r="EO21">
        <v>0.87032399999999999</v>
      </c>
      <c r="EP21">
        <v>0.240846</v>
      </c>
      <c r="EQ21">
        <v>0.52579000000000009</v>
      </c>
      <c r="ER21">
        <v>0.59422400000000009</v>
      </c>
      <c r="ES21">
        <v>0.49595499999999998</v>
      </c>
      <c r="EU21">
        <v>0.20076250000000001</v>
      </c>
      <c r="EV21">
        <v>1.099323333333333</v>
      </c>
      <c r="EY21">
        <v>1.0804275000000001</v>
      </c>
      <c r="EZ21">
        <v>0.19200404761904771</v>
      </c>
      <c r="FA21">
        <v>0.260764</v>
      </c>
      <c r="FB21">
        <v>0.72574400000000006</v>
      </c>
      <c r="FC21">
        <v>1.12923</v>
      </c>
      <c r="FF21">
        <v>0.40398166666666668</v>
      </c>
      <c r="FJ21">
        <v>1.2952939999999999</v>
      </c>
      <c r="FL21">
        <v>1.47624</v>
      </c>
      <c r="FM21">
        <v>0.42221999999999998</v>
      </c>
      <c r="FN21">
        <v>0.79419000000000006</v>
      </c>
      <c r="FQ21">
        <v>0.39333000000000001</v>
      </c>
      <c r="FR21">
        <v>0.79602000000000006</v>
      </c>
      <c r="FT21">
        <v>0.39333000000000001</v>
      </c>
      <c r="FW21">
        <v>0.68149400000000016</v>
      </c>
      <c r="FX21">
        <v>0.38279200000000002</v>
      </c>
      <c r="FZ21">
        <v>9.3586000000000016E-2</v>
      </c>
      <c r="GB21">
        <v>0.64902933333333335</v>
      </c>
      <c r="GD21">
        <v>0.93031200000000003</v>
      </c>
      <c r="GG21">
        <v>1.1648866874999999</v>
      </c>
      <c r="GH21">
        <v>0.36219000000000001</v>
      </c>
      <c r="GI21">
        <v>0.99207616666666676</v>
      </c>
      <c r="GL21">
        <v>0.49595499999999998</v>
      </c>
      <c r="GM21">
        <v>0.32331599999999999</v>
      </c>
      <c r="GN21">
        <v>1.0104949999999999</v>
      </c>
      <c r="GP21">
        <v>1.0949500000000001</v>
      </c>
      <c r="GQ21">
        <v>0.39333000000000001</v>
      </c>
      <c r="GR21">
        <v>0.39333000000000001</v>
      </c>
      <c r="GW21">
        <v>1.6445886249999999</v>
      </c>
      <c r="GX21">
        <v>1.6445886249999999</v>
      </c>
      <c r="GY21">
        <v>0.85022733333333333</v>
      </c>
      <c r="GZ21">
        <v>0.30409950000000002</v>
      </c>
      <c r="HA21">
        <v>0.65238600000000002</v>
      </c>
      <c r="HC21">
        <v>0.44716</v>
      </c>
      <c r="HE21">
        <v>0.31551066666666672</v>
      </c>
    </row>
    <row r="22" spans="1:213" x14ac:dyDescent="0.3">
      <c r="A22">
        <v>2014</v>
      </c>
      <c r="B22" t="s">
        <v>8347</v>
      </c>
      <c r="C22" s="1" t="s">
        <v>145</v>
      </c>
      <c r="D22">
        <v>1.400876666666667</v>
      </c>
      <c r="E22">
        <v>2.0301</v>
      </c>
      <c r="F22">
        <v>2.7485739166666669</v>
      </c>
      <c r="G22">
        <v>0.91152800000000012</v>
      </c>
      <c r="H22">
        <v>0.49397683333333342</v>
      </c>
      <c r="I22">
        <v>0.49397683333333342</v>
      </c>
      <c r="J22">
        <v>1.741759333333333</v>
      </c>
      <c r="K22">
        <v>3.4331970833333338</v>
      </c>
      <c r="L22">
        <v>1.4394914999999999</v>
      </c>
      <c r="M22">
        <v>0.62978800000000013</v>
      </c>
      <c r="N22">
        <v>1.4661245000000001</v>
      </c>
      <c r="O22">
        <v>0.71339760000000008</v>
      </c>
      <c r="P22">
        <v>1.5704199999999999</v>
      </c>
      <c r="Q22">
        <v>1.4394914999999999</v>
      </c>
      <c r="R22">
        <v>1.43575925</v>
      </c>
      <c r="S22">
        <v>0.7007308888888889</v>
      </c>
      <c r="T22">
        <v>0.96915320000000005</v>
      </c>
      <c r="U22">
        <v>0.69145040000000013</v>
      </c>
      <c r="V22">
        <v>0.68412483333333329</v>
      </c>
      <c r="W22">
        <v>3.9325196</v>
      </c>
      <c r="X22">
        <v>0.931674</v>
      </c>
      <c r="Y22">
        <v>0.34524933333333341</v>
      </c>
      <c r="Z22">
        <v>0.49397683333333342</v>
      </c>
      <c r="AA22">
        <v>0.5454215</v>
      </c>
      <c r="AB22">
        <v>0.44347112500000002</v>
      </c>
      <c r="AC22">
        <v>1.4394914999999999</v>
      </c>
      <c r="AD22">
        <v>1.2595559999999999</v>
      </c>
      <c r="AE22">
        <v>1.709614</v>
      </c>
      <c r="AF22">
        <v>0.33121166666666668</v>
      </c>
      <c r="AG22">
        <v>1.2977878571428569</v>
      </c>
      <c r="AH22">
        <v>2.4192999999999998</v>
      </c>
      <c r="AI22">
        <v>0.69976175000000007</v>
      </c>
      <c r="AJ22">
        <v>1.459633</v>
      </c>
      <c r="AK22">
        <v>1.2219496666666669</v>
      </c>
      <c r="AL22">
        <v>0.83939399999999997</v>
      </c>
      <c r="AM22">
        <v>0.43204474999999998</v>
      </c>
      <c r="AN22">
        <v>0.72840199999999999</v>
      </c>
      <c r="AO22">
        <v>1.343685</v>
      </c>
      <c r="AP22">
        <v>0.60105400000000009</v>
      </c>
      <c r="AQ22">
        <v>0.93752400000000002</v>
      </c>
      <c r="AR22">
        <v>2.055768833333333</v>
      </c>
      <c r="AS22">
        <v>0.44389960000000012</v>
      </c>
      <c r="AT22">
        <v>1.78725175</v>
      </c>
      <c r="AU22">
        <v>1.1519896666666669</v>
      </c>
      <c r="AV22">
        <v>0.64177133333333336</v>
      </c>
      <c r="AW22">
        <v>1.0149326666666669</v>
      </c>
      <c r="AX22">
        <v>0.97777500000000006</v>
      </c>
      <c r="AY22">
        <v>1.4394914999999999</v>
      </c>
      <c r="AZ22">
        <v>1.2219496666666669</v>
      </c>
      <c r="BB22">
        <v>1.2689292000000001</v>
      </c>
      <c r="BC22">
        <v>0.749172375</v>
      </c>
      <c r="BD22">
        <v>0.79866100000000007</v>
      </c>
      <c r="BE22">
        <v>1.8504484000000001</v>
      </c>
      <c r="BF22">
        <v>0.44351499999999999</v>
      </c>
      <c r="BG22">
        <v>1.6767108571428571</v>
      </c>
      <c r="BH22">
        <v>0.54949599999999998</v>
      </c>
      <c r="BI22">
        <v>0.35389799999999999</v>
      </c>
      <c r="BJ22">
        <v>0.26837499999999997</v>
      </c>
      <c r="BK22">
        <v>0.71339760000000008</v>
      </c>
      <c r="BL22">
        <v>1.4661245000000001</v>
      </c>
      <c r="BM22">
        <v>1.11809</v>
      </c>
      <c r="BO22">
        <v>0.34175549999999999</v>
      </c>
      <c r="BP22">
        <v>9.5410240000000002</v>
      </c>
      <c r="BQ22">
        <v>1.268832</v>
      </c>
      <c r="BR22">
        <v>1.185311666666667</v>
      </c>
      <c r="BS22">
        <v>1.1231009999999999</v>
      </c>
      <c r="BT22">
        <v>0.61461600000000005</v>
      </c>
      <c r="BU22">
        <v>0.31258000000000002</v>
      </c>
      <c r="BV22">
        <v>1.1189310714285721</v>
      </c>
      <c r="BX22">
        <v>1.327583333333334</v>
      </c>
      <c r="BY22">
        <v>0.71339760000000008</v>
      </c>
      <c r="BZ22">
        <v>0.57570800000000011</v>
      </c>
      <c r="CA22">
        <v>2.0587840000000002</v>
      </c>
      <c r="CB22">
        <v>2.1338686666666669</v>
      </c>
      <c r="CC22">
        <v>1.7596689999999999</v>
      </c>
      <c r="CD22">
        <v>1.0293494999999999</v>
      </c>
      <c r="CE22">
        <v>1.2219496666666669</v>
      </c>
      <c r="CF22">
        <v>2.4875654374999998</v>
      </c>
      <c r="CG22">
        <v>1.220798</v>
      </c>
      <c r="CH22">
        <v>0.25478499999999998</v>
      </c>
      <c r="CI22">
        <v>1.1676660000000001</v>
      </c>
      <c r="CJ22">
        <v>1.824369714285714</v>
      </c>
      <c r="CL22">
        <v>1.173423642857143</v>
      </c>
      <c r="CM22">
        <v>2.4947410714285709</v>
      </c>
      <c r="CN22">
        <v>1.9657597142857151</v>
      </c>
      <c r="CO22">
        <v>0.84934600000000005</v>
      </c>
      <c r="CP22">
        <v>1.2036770000000001</v>
      </c>
      <c r="CQ22">
        <v>0.63980750000000008</v>
      </c>
      <c r="CR22">
        <v>1.2955080000000001</v>
      </c>
      <c r="CS22">
        <v>0.65956400000000004</v>
      </c>
      <c r="CT22">
        <v>0.74999300000000002</v>
      </c>
      <c r="CU22">
        <v>0.83016550000000011</v>
      </c>
      <c r="CV22">
        <v>2.3179626999999998</v>
      </c>
      <c r="CW22">
        <v>4.8335480833333344</v>
      </c>
      <c r="CX22">
        <v>1.173423642857143</v>
      </c>
      <c r="CY22">
        <v>1.9886092</v>
      </c>
      <c r="CZ22">
        <v>0.51482800000000006</v>
      </c>
      <c r="DA22">
        <v>1.5503228571428569</v>
      </c>
      <c r="DB22">
        <v>1.7067570000000001</v>
      </c>
      <c r="DC22">
        <v>0.92702250000000008</v>
      </c>
      <c r="DD22">
        <v>0.44481700000000007</v>
      </c>
      <c r="DE22">
        <v>0.87087600000000009</v>
      </c>
      <c r="DF22">
        <v>1.595188625</v>
      </c>
      <c r="DG22">
        <v>2.1330787500000001</v>
      </c>
      <c r="DH22">
        <v>0.87137969999999998</v>
      </c>
      <c r="DI22">
        <v>2.8339059999999998</v>
      </c>
      <c r="DJ22">
        <v>0.68721911111111122</v>
      </c>
      <c r="DL22">
        <v>1.304111666666667</v>
      </c>
      <c r="DM22">
        <v>1.0777231</v>
      </c>
      <c r="DN22">
        <v>1.334822</v>
      </c>
      <c r="DO22">
        <v>0.98440000000000005</v>
      </c>
      <c r="DP22">
        <v>1.7864169999999999</v>
      </c>
      <c r="DQ22">
        <v>0.71339760000000008</v>
      </c>
      <c r="DR22">
        <v>1.374365476190476</v>
      </c>
      <c r="DS22">
        <v>0.54949599999999998</v>
      </c>
      <c r="DT22">
        <v>0.49397683333333342</v>
      </c>
      <c r="DU22">
        <v>0.95872199999999996</v>
      </c>
      <c r="DV22">
        <v>0.25478499999999998</v>
      </c>
      <c r="DW22">
        <v>1.2323459000000001</v>
      </c>
      <c r="DX22">
        <v>1.8442605000000001</v>
      </c>
      <c r="DY22">
        <v>1.434521583333334</v>
      </c>
      <c r="DZ22">
        <v>0.30860025000000002</v>
      </c>
      <c r="EA22">
        <v>0.82979900000000018</v>
      </c>
      <c r="EB22">
        <v>1.183532</v>
      </c>
      <c r="EC22">
        <v>1.226966</v>
      </c>
      <c r="ED22">
        <v>0.71339760000000008</v>
      </c>
      <c r="EE22">
        <v>0.54792400000000008</v>
      </c>
      <c r="EF22">
        <v>3.0137707499999999</v>
      </c>
      <c r="EG22">
        <v>1.201511</v>
      </c>
      <c r="EH22">
        <v>0.8736870000000001</v>
      </c>
      <c r="EI22">
        <v>0.80508480000000004</v>
      </c>
      <c r="EJ22">
        <v>0.66506500000000002</v>
      </c>
      <c r="EK22">
        <v>1.6744775000000001</v>
      </c>
      <c r="EL22">
        <v>1.913279066666667</v>
      </c>
      <c r="EM22">
        <v>1.162720333333334</v>
      </c>
      <c r="EN22">
        <v>1.58269175</v>
      </c>
      <c r="EO22">
        <v>0.78757650000000012</v>
      </c>
      <c r="EP22">
        <v>0.92246583333333343</v>
      </c>
      <c r="EQ22">
        <v>0.84995714285714286</v>
      </c>
      <c r="ER22">
        <v>1.0689283999999999</v>
      </c>
      <c r="ES22">
        <v>2.549964222222223</v>
      </c>
      <c r="ET22">
        <v>0.71339760000000008</v>
      </c>
      <c r="EU22">
        <v>0.9085740000000001</v>
      </c>
      <c r="EV22">
        <v>2.3056257142857142</v>
      </c>
      <c r="EW22">
        <v>0.71339760000000008</v>
      </c>
      <c r="EX22">
        <v>0.65771866666666678</v>
      </c>
      <c r="EY22">
        <v>1.354177714285715</v>
      </c>
      <c r="EZ22">
        <v>0.87429333333333348</v>
      </c>
      <c r="FA22">
        <v>1.982629</v>
      </c>
      <c r="FB22">
        <v>0.92627300000000012</v>
      </c>
      <c r="FC22">
        <v>1.9034211999999999</v>
      </c>
      <c r="FD22">
        <v>1.5691075000000001</v>
      </c>
      <c r="FE22">
        <v>0.48919000000000001</v>
      </c>
      <c r="FF22">
        <v>1.235251333333333</v>
      </c>
      <c r="FG22">
        <v>1.9323950000000001</v>
      </c>
      <c r="FH22">
        <v>0.71339760000000008</v>
      </c>
      <c r="FI22">
        <v>0.41606399999999999</v>
      </c>
      <c r="FJ22">
        <v>1.6317035</v>
      </c>
      <c r="FK22">
        <v>0.89550200000000002</v>
      </c>
      <c r="FL22">
        <v>1.8607320000000001</v>
      </c>
      <c r="FM22">
        <v>1.1926300000000001</v>
      </c>
      <c r="FN22">
        <v>0.4932388333333334</v>
      </c>
      <c r="FP22">
        <v>1.442097</v>
      </c>
      <c r="FQ22">
        <v>0.49397683333333342</v>
      </c>
      <c r="FR22">
        <v>1.3374611666666669</v>
      </c>
      <c r="FS22">
        <v>0.64633250000000009</v>
      </c>
      <c r="FT22">
        <v>0.49397683333333342</v>
      </c>
      <c r="FU22">
        <v>1.0128325</v>
      </c>
      <c r="FV22">
        <v>0.50173000000000001</v>
      </c>
      <c r="FW22">
        <v>1.3849573333333329</v>
      </c>
      <c r="FX22">
        <v>4.8158760000000003</v>
      </c>
      <c r="FZ22">
        <v>0.28695399999999999</v>
      </c>
      <c r="GA22">
        <v>3.6919059999999999</v>
      </c>
      <c r="GB22">
        <v>1.5203741111111111</v>
      </c>
      <c r="GC22">
        <v>0.52642350000000004</v>
      </c>
      <c r="GD22">
        <v>1.48875475</v>
      </c>
      <c r="GE22">
        <v>0.4429994166666667</v>
      </c>
      <c r="GF22">
        <v>0.74580600000000008</v>
      </c>
      <c r="GG22">
        <v>1.6327112307692311</v>
      </c>
      <c r="GH22">
        <v>1.1993348333333329</v>
      </c>
      <c r="GI22">
        <v>1.4894339999999999</v>
      </c>
      <c r="GJ22">
        <v>0.64135600000000004</v>
      </c>
      <c r="GL22">
        <v>2.549964222222223</v>
      </c>
      <c r="GM22">
        <v>2.2937392499999998</v>
      </c>
      <c r="GN22">
        <v>5.6184336250000007</v>
      </c>
      <c r="GO22">
        <v>1.022956833333333</v>
      </c>
      <c r="GP22">
        <v>1.4394914999999999</v>
      </c>
      <c r="GQ22">
        <v>0.49397683333333342</v>
      </c>
      <c r="GR22">
        <v>0.49397683333333342</v>
      </c>
      <c r="GS22">
        <v>1.5444059999999999</v>
      </c>
      <c r="GT22">
        <v>1.6311899999999999</v>
      </c>
      <c r="GU22">
        <v>0.71339760000000008</v>
      </c>
      <c r="GV22">
        <v>8.3826000000000012E-2</v>
      </c>
      <c r="GW22">
        <v>2.1330787500000001</v>
      </c>
      <c r="GX22">
        <v>2.1330787500000001</v>
      </c>
      <c r="GY22">
        <v>2.4875654374999998</v>
      </c>
      <c r="GZ22">
        <v>1.436704</v>
      </c>
      <c r="HA22">
        <v>0.70640910000000001</v>
      </c>
      <c r="HC22">
        <v>0.90863600000000011</v>
      </c>
      <c r="HD22">
        <v>0.730742</v>
      </c>
      <c r="HE22">
        <v>0.61068980000000006</v>
      </c>
    </row>
    <row r="23" spans="1:213" x14ac:dyDescent="0.3">
      <c r="A23">
        <v>2014</v>
      </c>
      <c r="B23" t="s">
        <v>8347</v>
      </c>
      <c r="C23" s="1" t="s">
        <v>159</v>
      </c>
      <c r="D23">
        <v>0.97218266666666675</v>
      </c>
      <c r="E23">
        <v>1.7613114999999999</v>
      </c>
      <c r="H23">
        <v>0.46926649999999998</v>
      </c>
      <c r="I23">
        <v>0.46926649999999998</v>
      </c>
      <c r="L23">
        <v>1.1399779999999999</v>
      </c>
      <c r="M23">
        <v>1.000299</v>
      </c>
      <c r="N23">
        <v>1.1950229999999999</v>
      </c>
      <c r="O23">
        <v>0.97694950000000014</v>
      </c>
      <c r="P23">
        <v>3.3943120000000002</v>
      </c>
      <c r="Q23">
        <v>1.1399779999999999</v>
      </c>
      <c r="T23">
        <v>1.4396530000000001</v>
      </c>
      <c r="U23">
        <v>0.99365800000000015</v>
      </c>
      <c r="V23">
        <v>1.069115833333333</v>
      </c>
      <c r="X23">
        <v>0.70876550000000005</v>
      </c>
      <c r="Y23">
        <v>0.94311487500000002</v>
      </c>
      <c r="Z23">
        <v>0.46926649999999998</v>
      </c>
      <c r="AA23">
        <v>0.79518999999999995</v>
      </c>
      <c r="AB23">
        <v>0.4955673333333333</v>
      </c>
      <c r="AC23">
        <v>1.1399779999999999</v>
      </c>
      <c r="AD23">
        <v>1.213066666666667</v>
      </c>
      <c r="AE23">
        <v>1.288157</v>
      </c>
      <c r="AF23">
        <v>0.48545720000000009</v>
      </c>
      <c r="AG23">
        <v>1.2773680000000001</v>
      </c>
      <c r="AI23">
        <v>1.0715564</v>
      </c>
      <c r="AK23">
        <v>1.368096</v>
      </c>
      <c r="AL23">
        <v>0.57345720000000011</v>
      </c>
      <c r="AM23">
        <v>0.60262933333333335</v>
      </c>
      <c r="AN23">
        <v>0.73111749999999998</v>
      </c>
      <c r="AP23">
        <v>0.57668240000000004</v>
      </c>
      <c r="AQ23">
        <v>2.2336046666666669</v>
      </c>
      <c r="AR23">
        <v>1.0320419999999999</v>
      </c>
      <c r="AS23">
        <v>0.95756160000000023</v>
      </c>
      <c r="AT23">
        <v>1.7544415</v>
      </c>
      <c r="AU23">
        <v>1.0098640000000001</v>
      </c>
      <c r="AV23">
        <v>1.0034639999999999</v>
      </c>
      <c r="AW23">
        <v>0.74974699999999994</v>
      </c>
      <c r="AX23">
        <v>1.53950075</v>
      </c>
      <c r="AY23">
        <v>1.1399779999999999</v>
      </c>
      <c r="AZ23">
        <v>1.368096</v>
      </c>
      <c r="BC23">
        <v>1.018945916666667</v>
      </c>
      <c r="BD23">
        <v>0.70049630000000007</v>
      </c>
      <c r="BF23">
        <v>0.27602333333333329</v>
      </c>
      <c r="BG23">
        <v>2.357202</v>
      </c>
      <c r="BH23">
        <v>0.37447933333333339</v>
      </c>
      <c r="BI23">
        <v>0.32795999999999997</v>
      </c>
      <c r="BJ23">
        <v>1.865056333333333</v>
      </c>
      <c r="BK23">
        <v>0.97694950000000014</v>
      </c>
      <c r="BL23">
        <v>1.1950229999999999</v>
      </c>
      <c r="BM23">
        <v>0.81300075000000005</v>
      </c>
      <c r="BO23">
        <v>0.48844150000000008</v>
      </c>
      <c r="BQ23">
        <v>0.46852349999999998</v>
      </c>
      <c r="BS23">
        <v>0.9369824000000001</v>
      </c>
      <c r="BT23">
        <v>0.37384000000000001</v>
      </c>
      <c r="BU23">
        <v>0.69692575000000001</v>
      </c>
      <c r="BV23">
        <v>1.06259005952381</v>
      </c>
      <c r="BW23">
        <v>0.46717866666666669</v>
      </c>
      <c r="BX23">
        <v>0.37486874999999997</v>
      </c>
      <c r="BY23">
        <v>0.97694950000000014</v>
      </c>
      <c r="BZ23">
        <v>0.70676777777777788</v>
      </c>
      <c r="CA23">
        <v>2.1176879999999998</v>
      </c>
      <c r="CB23">
        <v>1.6562808</v>
      </c>
      <c r="CC23">
        <v>0.65867399999999998</v>
      </c>
      <c r="CD23">
        <v>0.49007637500000001</v>
      </c>
      <c r="CE23">
        <v>1.368096</v>
      </c>
      <c r="CF23">
        <v>0.995502</v>
      </c>
      <c r="CG23">
        <v>2.290035</v>
      </c>
      <c r="CH23">
        <v>0.28339066666666668</v>
      </c>
      <c r="CL23">
        <v>1.7508246249999999</v>
      </c>
      <c r="CN23">
        <v>1.8242659999999999</v>
      </c>
      <c r="CO23">
        <v>1.03553925</v>
      </c>
      <c r="CQ23">
        <v>1.3535459999999999</v>
      </c>
      <c r="CR23">
        <v>0.55653000000000008</v>
      </c>
      <c r="CS23">
        <v>0.55605000000000004</v>
      </c>
      <c r="CT23">
        <v>0.72276000000000007</v>
      </c>
      <c r="CU23">
        <v>1.3447640000000001</v>
      </c>
      <c r="CV23">
        <v>1.503172</v>
      </c>
      <c r="CW23">
        <v>0.72357600000000011</v>
      </c>
      <c r="CX23">
        <v>1.7508246249999999</v>
      </c>
      <c r="CZ23">
        <v>1.7532300000000001</v>
      </c>
      <c r="DA23">
        <v>1.804794</v>
      </c>
      <c r="DB23">
        <v>0.52063666666666675</v>
      </c>
      <c r="DC23">
        <v>1.039469</v>
      </c>
      <c r="DD23">
        <v>0.90441250000000006</v>
      </c>
      <c r="DG23">
        <v>1.3529582499999999</v>
      </c>
      <c r="DJ23">
        <v>0.71072466666666667</v>
      </c>
      <c r="DM23">
        <v>1.802373333333334</v>
      </c>
      <c r="DN23">
        <v>1.0726</v>
      </c>
      <c r="DP23">
        <v>1.7543610000000001</v>
      </c>
      <c r="DQ23">
        <v>0.97694950000000014</v>
      </c>
      <c r="DR23">
        <v>0.84040857142857139</v>
      </c>
      <c r="DS23">
        <v>0.37447933333333339</v>
      </c>
      <c r="DT23">
        <v>0.46926649999999998</v>
      </c>
      <c r="DU23">
        <v>1.213789833333333</v>
      </c>
      <c r="DV23">
        <v>0.28339066666666668</v>
      </c>
      <c r="DW23">
        <v>2.1108790000000002</v>
      </c>
      <c r="DX23">
        <v>2.5580365</v>
      </c>
      <c r="DY23">
        <v>1.1113364999999999</v>
      </c>
      <c r="DZ23">
        <v>0.69807033333333335</v>
      </c>
      <c r="EA23">
        <v>0.85101250000000006</v>
      </c>
      <c r="EB23">
        <v>0.25064049999999999</v>
      </c>
      <c r="EC23">
        <v>1.8304400000000001</v>
      </c>
      <c r="ED23">
        <v>0.97694950000000014</v>
      </c>
      <c r="EE23">
        <v>0.61914737500000006</v>
      </c>
      <c r="EF23">
        <v>0.95916030000000008</v>
      </c>
      <c r="EH23">
        <v>0.512826</v>
      </c>
      <c r="EJ23">
        <v>0.74472749999999999</v>
      </c>
      <c r="EK23">
        <v>1.117238</v>
      </c>
      <c r="EM23">
        <v>1.1663665000000001</v>
      </c>
      <c r="EN23">
        <v>1.054496125</v>
      </c>
      <c r="EO23">
        <v>1.4129082500000001</v>
      </c>
      <c r="EP23">
        <v>1.0843783</v>
      </c>
      <c r="EQ23">
        <v>0.61491720000000005</v>
      </c>
      <c r="ER23">
        <v>1.4765790000000001</v>
      </c>
      <c r="ES23">
        <v>1.6689879999999999</v>
      </c>
      <c r="ET23">
        <v>0.97694950000000014</v>
      </c>
      <c r="EU23">
        <v>0.65683883333333337</v>
      </c>
      <c r="EV23">
        <v>2.7713021666666671</v>
      </c>
      <c r="EW23">
        <v>0.97694950000000014</v>
      </c>
      <c r="EX23">
        <v>1.21295975</v>
      </c>
      <c r="EZ23">
        <v>1.97479</v>
      </c>
      <c r="FB23">
        <v>0.84741345833333337</v>
      </c>
      <c r="FD23">
        <v>1.4636134999999999</v>
      </c>
      <c r="FE23">
        <v>1.2396020000000001</v>
      </c>
      <c r="FF23">
        <v>0.97379100000000007</v>
      </c>
      <c r="FG23">
        <v>0.65250333333333332</v>
      </c>
      <c r="FH23">
        <v>0.97694950000000014</v>
      </c>
      <c r="FI23">
        <v>0.59514400000000012</v>
      </c>
      <c r="FJ23">
        <v>2.0247753333333338</v>
      </c>
      <c r="FK23">
        <v>0.97514100000000004</v>
      </c>
      <c r="FL23">
        <v>1.806438666666667</v>
      </c>
      <c r="FM23">
        <v>0.54808500000000004</v>
      </c>
      <c r="FN23">
        <v>0.4262886666666667</v>
      </c>
      <c r="FP23">
        <v>1.0021893333333329</v>
      </c>
      <c r="FQ23">
        <v>0.46926649999999998</v>
      </c>
      <c r="FS23">
        <v>0.445772</v>
      </c>
      <c r="FT23">
        <v>0.46926649999999998</v>
      </c>
      <c r="FU23">
        <v>0.69040316666666679</v>
      </c>
      <c r="FV23">
        <v>0.53040180000000015</v>
      </c>
      <c r="FW23">
        <v>1.5683126666666669</v>
      </c>
      <c r="FY23">
        <v>1.3329580000000001</v>
      </c>
      <c r="FZ23">
        <v>0.33443666666666672</v>
      </c>
      <c r="GC23">
        <v>1.0998512</v>
      </c>
      <c r="GD23">
        <v>1.50258</v>
      </c>
      <c r="GE23">
        <v>0.7099795000000001</v>
      </c>
      <c r="GG23">
        <v>1.904621857142857</v>
      </c>
      <c r="GH23">
        <v>0.47125250000000002</v>
      </c>
      <c r="GJ23">
        <v>0.41760800000000009</v>
      </c>
      <c r="GL23">
        <v>1.6689879999999999</v>
      </c>
      <c r="GM23">
        <v>0.93979600000000019</v>
      </c>
      <c r="GO23">
        <v>0.85549350000000013</v>
      </c>
      <c r="GP23">
        <v>1.1399779999999999</v>
      </c>
      <c r="GQ23">
        <v>0.46926649999999998</v>
      </c>
      <c r="GR23">
        <v>0.46926649999999998</v>
      </c>
      <c r="GS23">
        <v>1.3790739999999999</v>
      </c>
      <c r="GT23">
        <v>0.82008200000000009</v>
      </c>
      <c r="GU23">
        <v>0.97694950000000014</v>
      </c>
      <c r="GV23">
        <v>0.73531916666666675</v>
      </c>
      <c r="GW23">
        <v>1.3529582499999999</v>
      </c>
      <c r="GX23">
        <v>1.3529582499999999</v>
      </c>
      <c r="GY23">
        <v>0.995502</v>
      </c>
      <c r="GZ23">
        <v>2.424547142857143</v>
      </c>
      <c r="HA23">
        <v>0.87907800000000014</v>
      </c>
      <c r="HC23">
        <v>0.301236</v>
      </c>
      <c r="HD23">
        <v>0.51225300000000007</v>
      </c>
      <c r="HE23">
        <v>0.57480000000000009</v>
      </c>
    </row>
    <row r="24" spans="1:213" x14ac:dyDescent="0.3">
      <c r="A24">
        <v>2014</v>
      </c>
      <c r="B24" t="s">
        <v>8347</v>
      </c>
      <c r="C24" s="1" t="s">
        <v>164</v>
      </c>
      <c r="D24">
        <v>0.29504000000000002</v>
      </c>
      <c r="E24">
        <v>0.23615800000000001</v>
      </c>
      <c r="L24">
        <v>1.0591440000000001</v>
      </c>
      <c r="M24">
        <v>6.8138000000000004E-2</v>
      </c>
      <c r="O24">
        <v>0.60004800000000003</v>
      </c>
      <c r="Q24">
        <v>1.0591440000000001</v>
      </c>
      <c r="T24">
        <v>0.80597800000000008</v>
      </c>
      <c r="U24">
        <v>0.84254600000000013</v>
      </c>
      <c r="V24">
        <v>8.8082000000000021E-2</v>
      </c>
      <c r="Y24">
        <v>8.1618999999999997E-2</v>
      </c>
      <c r="AA24">
        <v>0.17397599999999999</v>
      </c>
      <c r="AC24">
        <v>1.0591440000000001</v>
      </c>
      <c r="AD24">
        <v>0.5634300000000001</v>
      </c>
      <c r="AE24">
        <v>0.78633200000000003</v>
      </c>
      <c r="AI24">
        <v>0.133576</v>
      </c>
      <c r="AK24">
        <v>0.31551200000000001</v>
      </c>
      <c r="AN24">
        <v>0.34956999999999999</v>
      </c>
      <c r="AP24">
        <v>0.263266</v>
      </c>
      <c r="AQ24">
        <v>0.20718</v>
      </c>
      <c r="AS24">
        <v>0.28284799999999999</v>
      </c>
      <c r="AT24">
        <v>0.51826375000000002</v>
      </c>
      <c r="AU24">
        <v>0.58099699999999999</v>
      </c>
      <c r="AV24">
        <v>0.84098600000000012</v>
      </c>
      <c r="AW24">
        <v>0.38385599999999998</v>
      </c>
      <c r="AX24">
        <v>0.32144200000000012</v>
      </c>
      <c r="AY24">
        <v>1.0591440000000001</v>
      </c>
      <c r="AZ24">
        <v>0.31551200000000001</v>
      </c>
      <c r="BC24">
        <v>0.26983600000000002</v>
      </c>
      <c r="BD24">
        <v>0.24452699999999999</v>
      </c>
      <c r="BF24">
        <v>0.60570600000000008</v>
      </c>
      <c r="BK24">
        <v>0.60004800000000003</v>
      </c>
      <c r="BM24">
        <v>0.29431200000000002</v>
      </c>
      <c r="BQ24">
        <v>0.352572</v>
      </c>
      <c r="BS24">
        <v>0.29524299999999998</v>
      </c>
      <c r="BT24">
        <v>0.1698325</v>
      </c>
      <c r="BU24">
        <v>0.24973799999999999</v>
      </c>
      <c r="BV24">
        <v>0.2351785714285714</v>
      </c>
      <c r="BW24">
        <v>0.16769200000000001</v>
      </c>
      <c r="BX24">
        <v>0.54646400000000006</v>
      </c>
      <c r="BY24">
        <v>0.60004800000000003</v>
      </c>
      <c r="BZ24">
        <v>0.22315499999999999</v>
      </c>
      <c r="CA24">
        <v>0.80545333333333335</v>
      </c>
      <c r="CB24">
        <v>0.52334974999999995</v>
      </c>
      <c r="CC24">
        <v>0.50648100000000007</v>
      </c>
      <c r="CD24">
        <v>0.31661400000000012</v>
      </c>
      <c r="CE24">
        <v>0.31551200000000001</v>
      </c>
      <c r="CG24">
        <v>0.30421700000000002</v>
      </c>
      <c r="CH24">
        <v>0.42657400000000012</v>
      </c>
      <c r="CL24">
        <v>0.49196600000000001</v>
      </c>
      <c r="CO24">
        <v>0.13569000000000001</v>
      </c>
      <c r="CQ24">
        <v>0.54177600000000004</v>
      </c>
      <c r="CR24">
        <v>0.85616400000000004</v>
      </c>
      <c r="CS24">
        <v>0.28361249999999999</v>
      </c>
      <c r="CT24">
        <v>0.5</v>
      </c>
      <c r="CX24">
        <v>0.49196600000000001</v>
      </c>
      <c r="DB24">
        <v>0.49900000000000011</v>
      </c>
      <c r="DC24">
        <v>0.27382499999999999</v>
      </c>
      <c r="DD24">
        <v>0.25609999999999999</v>
      </c>
      <c r="DJ24">
        <v>0.13445099999999999</v>
      </c>
      <c r="DK24">
        <v>0.31546600000000002</v>
      </c>
      <c r="DM24">
        <v>0.16301199999999999</v>
      </c>
      <c r="DN24">
        <v>1.3343160000000001</v>
      </c>
      <c r="DP24">
        <v>0.52334974999999995</v>
      </c>
      <c r="DQ24">
        <v>0.60004800000000003</v>
      </c>
      <c r="DR24">
        <v>0.2017585714285714</v>
      </c>
      <c r="DU24">
        <v>0.29704599999999998</v>
      </c>
      <c r="DV24">
        <v>0.42657400000000012</v>
      </c>
      <c r="DW24">
        <v>0.21584500000000001</v>
      </c>
      <c r="DX24">
        <v>0.57169800000000004</v>
      </c>
      <c r="DY24">
        <v>0.41036499999999998</v>
      </c>
      <c r="DZ24">
        <v>0.20469799999999999</v>
      </c>
      <c r="EB24">
        <v>0.61309750000000007</v>
      </c>
      <c r="ED24">
        <v>0.60004800000000003</v>
      </c>
      <c r="EE24">
        <v>0.41111500000000001</v>
      </c>
      <c r="EF24">
        <v>0.44387599999999999</v>
      </c>
      <c r="EH24">
        <v>0.19389000000000001</v>
      </c>
      <c r="EI24">
        <v>0.82430600000000009</v>
      </c>
      <c r="EJ24">
        <v>7.8820000000000001E-2</v>
      </c>
      <c r="EM24">
        <v>0.35780800000000013</v>
      </c>
      <c r="EN24">
        <v>0.92740599999999995</v>
      </c>
      <c r="EO24">
        <v>0.38313199999999997</v>
      </c>
      <c r="EP24">
        <v>0.60345599999999999</v>
      </c>
      <c r="EQ24">
        <v>0.46853200000000012</v>
      </c>
      <c r="ER24">
        <v>0.67322800000000005</v>
      </c>
      <c r="ET24">
        <v>0.60004800000000003</v>
      </c>
      <c r="EU24">
        <v>0.68980399999999997</v>
      </c>
      <c r="EW24">
        <v>0.60004800000000003</v>
      </c>
      <c r="EZ24">
        <v>0.43239571428571433</v>
      </c>
      <c r="FD24">
        <v>0.31579000000000002</v>
      </c>
      <c r="FE24">
        <v>0.488066</v>
      </c>
      <c r="FG24">
        <v>0.83673000000000008</v>
      </c>
      <c r="FH24">
        <v>0.60004800000000003</v>
      </c>
      <c r="FI24">
        <v>9.6278000000000002E-2</v>
      </c>
      <c r="FJ24">
        <v>0.178562</v>
      </c>
      <c r="FK24">
        <v>0.313778</v>
      </c>
      <c r="FL24">
        <v>1.0018100000000001</v>
      </c>
      <c r="FN24">
        <v>0.407412</v>
      </c>
      <c r="FP24">
        <v>0.99259925000000004</v>
      </c>
      <c r="FV24">
        <v>0.2360795</v>
      </c>
      <c r="FW24">
        <v>0.33290799999999998</v>
      </c>
      <c r="FY24">
        <v>0.70739000000000007</v>
      </c>
      <c r="FZ24">
        <v>7.3600000000000013E-2</v>
      </c>
      <c r="GC24">
        <v>1.613032</v>
      </c>
      <c r="GE24">
        <v>0.6068340000000001</v>
      </c>
      <c r="GF24">
        <v>9.6005000000000007E-2</v>
      </c>
      <c r="GG24">
        <v>0.69325850000000011</v>
      </c>
      <c r="GH24">
        <v>0.140182</v>
      </c>
      <c r="GK24">
        <v>0.31546600000000002</v>
      </c>
      <c r="GO24">
        <v>0.37424000000000002</v>
      </c>
      <c r="GP24">
        <v>1.0591440000000001</v>
      </c>
      <c r="GS24">
        <v>0.514544</v>
      </c>
      <c r="GT24">
        <v>0.39862999999999998</v>
      </c>
      <c r="GU24">
        <v>0.60004800000000003</v>
      </c>
      <c r="GV24">
        <v>0.65485400000000005</v>
      </c>
    </row>
    <row r="25" spans="1:213" x14ac:dyDescent="0.3">
      <c r="A25">
        <v>2014</v>
      </c>
      <c r="B25" t="s">
        <v>8347</v>
      </c>
      <c r="C25" s="1" t="s">
        <v>167</v>
      </c>
      <c r="D25">
        <v>0.18382562499999999</v>
      </c>
      <c r="E25">
        <v>0.14113500000000001</v>
      </c>
      <c r="F25">
        <v>0.14124999999999999</v>
      </c>
      <c r="G25">
        <v>0.27346025000000013</v>
      </c>
      <c r="J25">
        <v>1.1925602500000001</v>
      </c>
      <c r="K25">
        <v>0.23900450000000001</v>
      </c>
      <c r="N25">
        <v>0.20719599999999999</v>
      </c>
      <c r="P25">
        <v>0.19369149999999999</v>
      </c>
      <c r="R25">
        <v>0.15511800000000001</v>
      </c>
      <c r="S25">
        <v>0.26483550000000011</v>
      </c>
      <c r="U25">
        <v>1.09602</v>
      </c>
      <c r="V25">
        <v>0.10230300000000001</v>
      </c>
      <c r="W25">
        <v>0.20585200000000001</v>
      </c>
      <c r="Y25">
        <v>3.3356999999999998E-2</v>
      </c>
      <c r="AB25">
        <v>0.14235600000000001</v>
      </c>
      <c r="AD25">
        <v>0.13622200000000001</v>
      </c>
      <c r="AF25">
        <v>0.48908866666666673</v>
      </c>
      <c r="AH25">
        <v>0.19155466666666671</v>
      </c>
      <c r="AK25">
        <v>7.1917000000000009E-2</v>
      </c>
      <c r="AO25">
        <v>0.13327</v>
      </c>
      <c r="AP25">
        <v>7.2524666666666668E-2</v>
      </c>
      <c r="AR25">
        <v>0.20835799999999999</v>
      </c>
      <c r="AS25">
        <v>8.7976500000000013E-2</v>
      </c>
      <c r="AT25">
        <v>0.36621100000000001</v>
      </c>
      <c r="AU25">
        <v>0.30238799999999999</v>
      </c>
      <c r="AV25">
        <v>7.9530000000000003E-2</v>
      </c>
      <c r="AZ25">
        <v>7.1917000000000009E-2</v>
      </c>
      <c r="BE25">
        <v>0.12603200000000001</v>
      </c>
      <c r="BG25">
        <v>0.61948000000000003</v>
      </c>
      <c r="BJ25">
        <v>0.10788200000000001</v>
      </c>
      <c r="BL25">
        <v>0.20719599999999999</v>
      </c>
      <c r="BR25">
        <v>0.17895849999999999</v>
      </c>
      <c r="BS25">
        <v>2.1343000000000001E-2</v>
      </c>
      <c r="BU25">
        <v>0.27865800000000002</v>
      </c>
      <c r="BX25">
        <v>0.55767800000000012</v>
      </c>
      <c r="CB25">
        <v>0.35355057142857138</v>
      </c>
      <c r="CE25">
        <v>7.1917000000000009E-2</v>
      </c>
      <c r="CF25">
        <v>2.0983044999999998</v>
      </c>
      <c r="CG25">
        <v>0.12640825</v>
      </c>
      <c r="CH25">
        <v>0.29831700000000011</v>
      </c>
      <c r="CI25">
        <v>0.15566137499999999</v>
      </c>
      <c r="CJ25">
        <v>0.13681599999999999</v>
      </c>
      <c r="CM25">
        <v>0.55340222222222224</v>
      </c>
      <c r="CN25">
        <v>0.10098799999999999</v>
      </c>
      <c r="CO25">
        <v>0.5664340000000001</v>
      </c>
      <c r="CP25">
        <v>0.2266408</v>
      </c>
      <c r="CQ25">
        <v>0.16653999999999999</v>
      </c>
      <c r="CR25">
        <v>6.5592500000000012E-2</v>
      </c>
      <c r="CU25">
        <v>0.17738300000000001</v>
      </c>
      <c r="CV25">
        <v>0.19991466666666671</v>
      </c>
      <c r="CY25">
        <v>0.22625000000000001</v>
      </c>
      <c r="DA25">
        <v>0.52009066666666659</v>
      </c>
      <c r="DC25">
        <v>0.225936</v>
      </c>
      <c r="DD25">
        <v>9.6070000000000003E-2</v>
      </c>
      <c r="DF25">
        <v>5.6950000000000008E-2</v>
      </c>
      <c r="DG25">
        <v>0.2342993333333333</v>
      </c>
      <c r="DH25">
        <v>0.19933799999999999</v>
      </c>
      <c r="DI25">
        <v>0.16935749999999999</v>
      </c>
      <c r="DJ25">
        <v>0.24244399999999999</v>
      </c>
      <c r="DL25">
        <v>0.13551016666666671</v>
      </c>
      <c r="DM25">
        <v>8.8328000000000004E-2</v>
      </c>
      <c r="DN25">
        <v>0.240202</v>
      </c>
      <c r="DO25">
        <v>0.181172</v>
      </c>
      <c r="DP25">
        <v>0.35355057142857138</v>
      </c>
      <c r="DU25">
        <v>0.14804</v>
      </c>
      <c r="DV25">
        <v>0.29831700000000011</v>
      </c>
      <c r="DW25">
        <v>9.7752000000000019E-2</v>
      </c>
      <c r="DX25">
        <v>0.132880625</v>
      </c>
      <c r="DY25">
        <v>0.1503225</v>
      </c>
      <c r="EE25">
        <v>0.15798100000000001</v>
      </c>
      <c r="EH25">
        <v>0.2329135</v>
      </c>
      <c r="EK25">
        <v>0.18634200000000001</v>
      </c>
      <c r="EN25">
        <v>0.36005466666666669</v>
      </c>
      <c r="EP25">
        <v>5.6436000000000007E-2</v>
      </c>
      <c r="EQ25">
        <v>0.32864599999999999</v>
      </c>
      <c r="ER25">
        <v>0.37266125000000011</v>
      </c>
      <c r="ES25">
        <v>0.34468019999999999</v>
      </c>
      <c r="EV25">
        <v>0.27969600000000011</v>
      </c>
      <c r="FA25">
        <v>0.19808799999999999</v>
      </c>
      <c r="FC25">
        <v>0.15682499999999999</v>
      </c>
      <c r="FD25">
        <v>9.9947500000000009E-2</v>
      </c>
      <c r="FI25">
        <v>2.9432E-2</v>
      </c>
      <c r="FJ25">
        <v>0.14036999999999999</v>
      </c>
      <c r="FR25">
        <v>0.24714649999999999</v>
      </c>
      <c r="FS25">
        <v>0.13431799999999999</v>
      </c>
      <c r="FW25">
        <v>0.14796699999999999</v>
      </c>
      <c r="FX25">
        <v>0.1217975</v>
      </c>
      <c r="GA25">
        <v>0.103523</v>
      </c>
      <c r="GB25">
        <v>5.1966500000000013E-2</v>
      </c>
      <c r="GD25">
        <v>0.27628908333333341</v>
      </c>
      <c r="GG25">
        <v>0.34405524999999998</v>
      </c>
      <c r="GH25">
        <v>0.42453800000000008</v>
      </c>
      <c r="GI25">
        <v>0.23497036666666671</v>
      </c>
      <c r="GL25">
        <v>0.34468019999999999</v>
      </c>
      <c r="GN25">
        <v>0.3750252</v>
      </c>
      <c r="GS25">
        <v>0.17193600000000001</v>
      </c>
      <c r="GW25">
        <v>0.2342993333333333</v>
      </c>
      <c r="GX25">
        <v>0.2342993333333333</v>
      </c>
      <c r="GY25">
        <v>2.0983044999999998</v>
      </c>
      <c r="GZ25">
        <v>0.25024299999999999</v>
      </c>
      <c r="HA25">
        <v>0.185588</v>
      </c>
      <c r="HC25">
        <v>0.34989399999999998</v>
      </c>
      <c r="HE25">
        <v>0.133937</v>
      </c>
    </row>
    <row r="26" spans="1:213" x14ac:dyDescent="0.3">
      <c r="A26">
        <v>2014</v>
      </c>
      <c r="B26" t="s">
        <v>8347</v>
      </c>
      <c r="C26" s="1" t="s">
        <v>8350</v>
      </c>
      <c r="D26">
        <v>1.3362849999999999</v>
      </c>
      <c r="E26">
        <v>3.794486</v>
      </c>
      <c r="F26">
        <v>1.7129019999999999</v>
      </c>
      <c r="H26">
        <v>0.80157400000000001</v>
      </c>
      <c r="I26">
        <v>0.80157400000000001</v>
      </c>
      <c r="L26">
        <v>1.2841063333333329</v>
      </c>
      <c r="M26">
        <v>2.4365039999999998</v>
      </c>
      <c r="N26">
        <v>2.0954839999999999</v>
      </c>
      <c r="O26">
        <v>2.0019269999999998</v>
      </c>
      <c r="P26">
        <v>2.1947019999999999</v>
      </c>
      <c r="Q26">
        <v>1.2841063333333329</v>
      </c>
      <c r="T26">
        <v>0.58471708333333339</v>
      </c>
      <c r="U26">
        <v>1.48183</v>
      </c>
      <c r="V26">
        <v>2.536905</v>
      </c>
      <c r="X26">
        <v>0.62987499999999996</v>
      </c>
      <c r="Y26">
        <v>0.49690250000000002</v>
      </c>
      <c r="Z26">
        <v>0.80157400000000001</v>
      </c>
      <c r="AA26">
        <v>0.32325799999999999</v>
      </c>
      <c r="AB26">
        <v>1.002259</v>
      </c>
      <c r="AC26">
        <v>1.2841063333333329</v>
      </c>
      <c r="AD26">
        <v>1.438574</v>
      </c>
      <c r="AE26">
        <v>1.5622535</v>
      </c>
      <c r="AF26">
        <v>6.6644019999999999</v>
      </c>
      <c r="AI26">
        <v>2.625273</v>
      </c>
      <c r="AK26">
        <v>5.9113540000000011</v>
      </c>
      <c r="AL26">
        <v>0.41181899999999999</v>
      </c>
      <c r="AM26">
        <v>0.45058300000000001</v>
      </c>
      <c r="AN26">
        <v>0.72190600000000005</v>
      </c>
      <c r="AP26">
        <v>2.3899689999999998</v>
      </c>
      <c r="AQ26">
        <v>0.38958199999999998</v>
      </c>
      <c r="AS26">
        <v>1.342209</v>
      </c>
      <c r="AT26">
        <v>2.877282000000001</v>
      </c>
      <c r="AU26">
        <v>1.672836</v>
      </c>
      <c r="AV26">
        <v>3.1549320000000001</v>
      </c>
      <c r="AW26">
        <v>0.99189600000000011</v>
      </c>
      <c r="AX26">
        <v>3.2730760000000001</v>
      </c>
      <c r="AY26">
        <v>1.2841063333333329</v>
      </c>
      <c r="AZ26">
        <v>5.9113540000000011</v>
      </c>
      <c r="BC26">
        <v>1.3263609999999999</v>
      </c>
      <c r="BD26">
        <v>2.745851</v>
      </c>
      <c r="BE26">
        <v>2.3608380000000002</v>
      </c>
      <c r="BF26">
        <v>2.0589209999999998</v>
      </c>
      <c r="BG26">
        <v>4.5574960000000004</v>
      </c>
      <c r="BJ26">
        <v>0.84181400000000006</v>
      </c>
      <c r="BK26">
        <v>2.0019269999999998</v>
      </c>
      <c r="BL26">
        <v>2.0954839999999999</v>
      </c>
      <c r="BM26">
        <v>0.29133900000000001</v>
      </c>
      <c r="BO26">
        <v>0.67601700000000009</v>
      </c>
      <c r="BQ26">
        <v>0.563554</v>
      </c>
      <c r="BS26">
        <v>1.055156</v>
      </c>
      <c r="BU26">
        <v>0.51157374999999994</v>
      </c>
      <c r="BV26">
        <v>1.8251057142857141</v>
      </c>
      <c r="BW26">
        <v>0.48675800000000002</v>
      </c>
      <c r="BX26">
        <v>3.097668000000001</v>
      </c>
      <c r="BY26">
        <v>2.0019269999999998</v>
      </c>
      <c r="BZ26">
        <v>0.74781000000000009</v>
      </c>
      <c r="CA26">
        <v>2.5737480000000001</v>
      </c>
      <c r="CB26">
        <v>2.8563239999999999</v>
      </c>
      <c r="CC26">
        <v>2.6563219999999998</v>
      </c>
      <c r="CD26">
        <v>0.571909</v>
      </c>
      <c r="CE26">
        <v>5.9113540000000011</v>
      </c>
      <c r="CF26">
        <v>5.04122</v>
      </c>
      <c r="CG26">
        <v>3.5488900000000001</v>
      </c>
      <c r="CH26">
        <v>2.834876</v>
      </c>
      <c r="CJ26">
        <v>2.8606799999999999</v>
      </c>
      <c r="CL26">
        <v>1.29815875</v>
      </c>
      <c r="CM26">
        <v>3.244882</v>
      </c>
      <c r="CN26">
        <v>0.33733999999999997</v>
      </c>
      <c r="CO26">
        <v>1.7544580000000001</v>
      </c>
      <c r="CQ26">
        <v>0.44997199999999998</v>
      </c>
      <c r="CR26">
        <v>0.51675800000000005</v>
      </c>
      <c r="CS26">
        <v>0.56303000000000003</v>
      </c>
      <c r="CX26">
        <v>1.29815875</v>
      </c>
      <c r="CZ26">
        <v>1.864824</v>
      </c>
      <c r="DA26">
        <v>3.07498</v>
      </c>
      <c r="DB26">
        <v>3.2763119999999999</v>
      </c>
      <c r="DC26">
        <v>1.142272</v>
      </c>
      <c r="DD26">
        <v>0.6518425000000001</v>
      </c>
      <c r="DG26">
        <v>3.9094600000000002</v>
      </c>
      <c r="DJ26">
        <v>0.54289000000000009</v>
      </c>
      <c r="DM26">
        <v>4.01525</v>
      </c>
      <c r="DN26">
        <v>1.31612</v>
      </c>
      <c r="DP26">
        <v>2.8563239999999999</v>
      </c>
      <c r="DQ26">
        <v>2.0019269999999998</v>
      </c>
      <c r="DR26">
        <v>2.4229228571428569</v>
      </c>
      <c r="DT26">
        <v>0.80157400000000001</v>
      </c>
      <c r="DU26">
        <v>2.051752</v>
      </c>
      <c r="DV26">
        <v>2.834876</v>
      </c>
      <c r="DW26">
        <v>1.8258179999999999</v>
      </c>
      <c r="DX26">
        <v>2.88551</v>
      </c>
      <c r="DY26">
        <v>1.1064179999999999</v>
      </c>
      <c r="DZ26">
        <v>0.75650399999999995</v>
      </c>
      <c r="EB26">
        <v>0.28526099999999999</v>
      </c>
      <c r="ED26">
        <v>2.0019269999999998</v>
      </c>
      <c r="EE26">
        <v>0.94851000000000019</v>
      </c>
      <c r="EF26">
        <v>3.1673960000000001</v>
      </c>
      <c r="EH26">
        <v>1.553148</v>
      </c>
      <c r="EJ26">
        <v>0.20019000000000001</v>
      </c>
      <c r="EL26">
        <v>1.4094675000000001</v>
      </c>
      <c r="EM26">
        <v>2.3971392499999999</v>
      </c>
      <c r="EN26">
        <v>1.258820666666667</v>
      </c>
      <c r="EO26">
        <v>0.707372</v>
      </c>
      <c r="EP26">
        <v>1.629148</v>
      </c>
      <c r="EQ26">
        <v>1.72584</v>
      </c>
      <c r="ER26">
        <v>0.44026799999999999</v>
      </c>
      <c r="ES26">
        <v>1.8555919999999999</v>
      </c>
      <c r="ET26">
        <v>2.0019269999999998</v>
      </c>
      <c r="EU26">
        <v>3.1247850000000001</v>
      </c>
      <c r="EV26">
        <v>3.5255420000000011</v>
      </c>
      <c r="EW26">
        <v>2.0019269999999998</v>
      </c>
      <c r="EX26">
        <v>0.8028280000000001</v>
      </c>
      <c r="EZ26">
        <v>0.50973142857142861</v>
      </c>
      <c r="FB26">
        <v>0.49392100000000011</v>
      </c>
      <c r="FC26">
        <v>4.7805050000000007</v>
      </c>
      <c r="FD26">
        <v>0.23966999999999999</v>
      </c>
      <c r="FE26">
        <v>2.05708</v>
      </c>
      <c r="FF26">
        <v>2.8144233333333339</v>
      </c>
      <c r="FH26">
        <v>2.0019269999999998</v>
      </c>
      <c r="FI26">
        <v>0.54744599999999999</v>
      </c>
      <c r="FJ26">
        <v>2.4545080000000001</v>
      </c>
      <c r="FK26">
        <v>1.7047000000000001</v>
      </c>
      <c r="FL26">
        <v>3.5946030000000002</v>
      </c>
      <c r="FN26">
        <v>1.387910833333333</v>
      </c>
      <c r="FP26">
        <v>1.2832969999999999</v>
      </c>
      <c r="FQ26">
        <v>0.80157400000000001</v>
      </c>
      <c r="FR26">
        <v>5.3480000000000008</v>
      </c>
      <c r="FS26">
        <v>0.60252600000000001</v>
      </c>
      <c r="FT26">
        <v>0.80157400000000001</v>
      </c>
      <c r="FV26">
        <v>1.2037739999999999</v>
      </c>
      <c r="FW26">
        <v>1.654655</v>
      </c>
      <c r="FY26">
        <v>0.3</v>
      </c>
      <c r="FZ26">
        <v>0.25508199999999998</v>
      </c>
      <c r="GC26">
        <v>0.58804500000000004</v>
      </c>
      <c r="GD26">
        <v>4.6553720000000007</v>
      </c>
      <c r="GE26">
        <v>0.34500649999999999</v>
      </c>
      <c r="GF26">
        <v>1.8406800000000001</v>
      </c>
      <c r="GG26">
        <v>2.5498349999999999</v>
      </c>
      <c r="GH26">
        <v>0.41297800000000012</v>
      </c>
      <c r="GJ26">
        <v>0.46806999999999999</v>
      </c>
      <c r="GL26">
        <v>1.8555919999999999</v>
      </c>
      <c r="GO26">
        <v>1.3599570000000001</v>
      </c>
      <c r="GP26">
        <v>1.2841063333333329</v>
      </c>
      <c r="GQ26">
        <v>0.80157400000000001</v>
      </c>
      <c r="GR26">
        <v>0.80157400000000001</v>
      </c>
      <c r="GS26">
        <v>1.63157</v>
      </c>
      <c r="GT26">
        <v>1.0331920000000001</v>
      </c>
      <c r="GU26">
        <v>2.0019269999999998</v>
      </c>
      <c r="GV26">
        <v>0.50358400000000003</v>
      </c>
      <c r="GW26">
        <v>3.9094600000000002</v>
      </c>
      <c r="GX26">
        <v>3.9094600000000002</v>
      </c>
      <c r="GY26">
        <v>5.04122</v>
      </c>
      <c r="HA26">
        <v>1.266904</v>
      </c>
      <c r="HC26">
        <v>5.3087780000000011</v>
      </c>
      <c r="HD26">
        <v>0.39950600000000003</v>
      </c>
      <c r="HE26">
        <v>0.649976</v>
      </c>
    </row>
    <row r="27" spans="1:213" x14ac:dyDescent="0.3">
      <c r="A27">
        <v>2014</v>
      </c>
      <c r="B27" t="s">
        <v>8347</v>
      </c>
      <c r="C27" s="1" t="s">
        <v>175</v>
      </c>
      <c r="D27">
        <v>1.0171296000000001</v>
      </c>
      <c r="E27">
        <v>0.91013862500000009</v>
      </c>
      <c r="F27">
        <v>0.87191466666666673</v>
      </c>
      <c r="G27">
        <v>0.41099200000000002</v>
      </c>
      <c r="H27">
        <v>0.84764525000000013</v>
      </c>
      <c r="I27">
        <v>0.84764525000000013</v>
      </c>
      <c r="J27">
        <v>1.9820610000000001</v>
      </c>
      <c r="K27">
        <v>0.46526600000000001</v>
      </c>
      <c r="L27">
        <v>1.579210666666667</v>
      </c>
      <c r="M27">
        <v>1.1815351190476191</v>
      </c>
      <c r="N27">
        <v>0.91499150000000007</v>
      </c>
      <c r="O27">
        <v>0.85250266666666674</v>
      </c>
      <c r="P27">
        <v>1.3988221249999999</v>
      </c>
      <c r="Q27">
        <v>1.579210666666667</v>
      </c>
      <c r="R27">
        <v>0.56122400000000006</v>
      </c>
      <c r="S27">
        <v>0.64726525000000001</v>
      </c>
      <c r="T27">
        <v>0.46743750000000012</v>
      </c>
      <c r="U27">
        <v>1.080406</v>
      </c>
      <c r="V27">
        <v>0.8717100000000001</v>
      </c>
      <c r="W27">
        <v>0.50736999999999999</v>
      </c>
      <c r="Y27">
        <v>2.2674978333333331</v>
      </c>
      <c r="Z27">
        <v>0.84764525000000013</v>
      </c>
      <c r="AA27">
        <v>0.87214800000000015</v>
      </c>
      <c r="AB27">
        <v>0.83400400000000008</v>
      </c>
      <c r="AC27">
        <v>1.579210666666667</v>
      </c>
      <c r="AD27">
        <v>2.0203280000000001</v>
      </c>
      <c r="AE27">
        <v>1.5131490000000001</v>
      </c>
      <c r="AF27">
        <v>0.63235688888888897</v>
      </c>
      <c r="AG27">
        <v>9.8705000000000015E-2</v>
      </c>
      <c r="AI27">
        <v>1.252389</v>
      </c>
      <c r="AK27">
        <v>4.6920276666666672</v>
      </c>
      <c r="AL27">
        <v>1.638563555555556</v>
      </c>
      <c r="AM27">
        <v>0.54244766666666677</v>
      </c>
      <c r="AN27">
        <v>0.64671600000000007</v>
      </c>
      <c r="AP27">
        <v>2.1646386666666659</v>
      </c>
      <c r="AQ27">
        <v>0.57240733333333338</v>
      </c>
      <c r="AR27">
        <v>0.30255599999999999</v>
      </c>
      <c r="AS27">
        <v>1.0322066000000001</v>
      </c>
      <c r="AT27">
        <v>1.0515576</v>
      </c>
      <c r="AU27">
        <v>1.7205973000000001</v>
      </c>
      <c r="AV27">
        <v>2.2609400000000002</v>
      </c>
      <c r="AW27">
        <v>1.0387688333333329</v>
      </c>
      <c r="AX27">
        <v>1.2591019999999999</v>
      </c>
      <c r="AY27">
        <v>1.579210666666667</v>
      </c>
      <c r="AZ27">
        <v>4.6920276666666672</v>
      </c>
      <c r="BB27">
        <v>0.38766299999999998</v>
      </c>
      <c r="BC27">
        <v>0.86719666666666662</v>
      </c>
      <c r="BD27">
        <v>2.3445779999999998</v>
      </c>
      <c r="BE27">
        <v>0.37280000000000002</v>
      </c>
      <c r="BF27">
        <v>1.0447226249999999</v>
      </c>
      <c r="BG27">
        <v>1.635092</v>
      </c>
      <c r="BH27">
        <v>0.24654000000000001</v>
      </c>
      <c r="BJ27">
        <v>0.88433716666666673</v>
      </c>
      <c r="BK27">
        <v>0.85250266666666674</v>
      </c>
      <c r="BL27">
        <v>0.91499150000000007</v>
      </c>
      <c r="BO27">
        <v>0.68640200000000007</v>
      </c>
      <c r="BQ27">
        <v>0.81951266666666678</v>
      </c>
      <c r="BS27">
        <v>2.5273406666666669</v>
      </c>
      <c r="BT27">
        <v>0.54397000000000006</v>
      </c>
      <c r="BU27">
        <v>0.30978</v>
      </c>
      <c r="BV27">
        <v>1.228180952380953</v>
      </c>
      <c r="BX27">
        <v>1.6808953333333341</v>
      </c>
      <c r="BY27">
        <v>0.85250266666666674</v>
      </c>
      <c r="BZ27">
        <v>0.63145925000000003</v>
      </c>
      <c r="CA27">
        <v>1.0132220000000001</v>
      </c>
      <c r="CB27">
        <v>1.124752</v>
      </c>
      <c r="CC27">
        <v>2.081843333333333</v>
      </c>
      <c r="CD27">
        <v>0.83465400000000001</v>
      </c>
      <c r="CE27">
        <v>4.6920276666666672</v>
      </c>
      <c r="CF27">
        <v>1.3283224</v>
      </c>
      <c r="CG27">
        <v>0.82257666666666684</v>
      </c>
      <c r="CH27">
        <v>0.55623600000000006</v>
      </c>
      <c r="CI27">
        <v>0.54827200000000009</v>
      </c>
      <c r="CJ27">
        <v>0.54806733333333335</v>
      </c>
      <c r="CL27">
        <v>1.0178946666666671</v>
      </c>
      <c r="CM27">
        <v>0.51231599999999999</v>
      </c>
      <c r="CN27">
        <v>1.475357111111111</v>
      </c>
      <c r="CO27">
        <v>1.3503683333333329</v>
      </c>
      <c r="CQ27">
        <v>1.1851799999999999</v>
      </c>
      <c r="CT27">
        <v>1.3414980000000001</v>
      </c>
      <c r="CV27">
        <v>3.3771659999999999</v>
      </c>
      <c r="CW27">
        <v>2.3120370000000001</v>
      </c>
      <c r="CX27">
        <v>1.0178946666666671</v>
      </c>
      <c r="CZ27">
        <v>1.0878030000000001</v>
      </c>
      <c r="DA27">
        <v>0.92808900000000016</v>
      </c>
      <c r="DB27">
        <v>0.91613500000000003</v>
      </c>
      <c r="DC27">
        <v>0.80193600000000009</v>
      </c>
      <c r="DD27">
        <v>0.55423600000000006</v>
      </c>
      <c r="DF27">
        <v>0.44300099999999998</v>
      </c>
      <c r="DG27">
        <v>0.68146112500000011</v>
      </c>
      <c r="DI27">
        <v>0.32016800000000001</v>
      </c>
      <c r="DJ27">
        <v>0.6925596666666668</v>
      </c>
      <c r="DL27">
        <v>1.5874900000000001</v>
      </c>
      <c r="DM27">
        <v>1.399716</v>
      </c>
      <c r="DN27">
        <v>0.72228800000000004</v>
      </c>
      <c r="DP27">
        <v>1.124752</v>
      </c>
      <c r="DQ27">
        <v>0.85250266666666674</v>
      </c>
      <c r="DR27">
        <v>1.557530476190476</v>
      </c>
      <c r="DS27">
        <v>0.24654000000000001</v>
      </c>
      <c r="DT27">
        <v>0.84764525000000013</v>
      </c>
      <c r="DU27">
        <v>2.6814140000000011</v>
      </c>
      <c r="DV27">
        <v>0.55623600000000006</v>
      </c>
      <c r="DW27">
        <v>2.900066666666667</v>
      </c>
      <c r="DX27">
        <v>1.45991</v>
      </c>
      <c r="DY27">
        <v>1.172973166666667</v>
      </c>
      <c r="DZ27">
        <v>0.61909600000000009</v>
      </c>
      <c r="EA27">
        <v>0.51700750000000006</v>
      </c>
      <c r="EB27">
        <v>0.82245600000000008</v>
      </c>
      <c r="EC27">
        <v>0.39036575000000012</v>
      </c>
      <c r="ED27">
        <v>0.85250266666666674</v>
      </c>
      <c r="EE27">
        <v>0.73626900000000006</v>
      </c>
      <c r="EF27">
        <v>1.494286</v>
      </c>
      <c r="EH27">
        <v>1.0868139999999999</v>
      </c>
      <c r="EK27">
        <v>0.5697525</v>
      </c>
      <c r="EL27">
        <v>0.89054175000000013</v>
      </c>
      <c r="EM27">
        <v>2.3936273333333329</v>
      </c>
      <c r="EN27">
        <v>1.2068672</v>
      </c>
      <c r="EO27">
        <v>1.6409590000000001</v>
      </c>
      <c r="EP27">
        <v>1.9689825000000001</v>
      </c>
      <c r="EQ27">
        <v>1.5884633333333329</v>
      </c>
      <c r="ER27">
        <v>0.65074466666666664</v>
      </c>
      <c r="ES27">
        <v>1.516356</v>
      </c>
      <c r="ET27">
        <v>0.85250266666666674</v>
      </c>
      <c r="EU27">
        <v>1.1690966666666669</v>
      </c>
      <c r="EV27">
        <v>1.317323</v>
      </c>
      <c r="EW27">
        <v>0.85250266666666674</v>
      </c>
      <c r="EX27">
        <v>0.83866233333333329</v>
      </c>
      <c r="EY27">
        <v>0.64496700000000007</v>
      </c>
      <c r="EZ27">
        <v>0.84924190476190475</v>
      </c>
      <c r="FB27">
        <v>0.62188800000000011</v>
      </c>
      <c r="FC27">
        <v>1.2680076666666671</v>
      </c>
      <c r="FE27">
        <v>1.2628911666666669</v>
      </c>
      <c r="FF27">
        <v>1.2482074999999999</v>
      </c>
      <c r="FH27">
        <v>0.85250266666666674</v>
      </c>
      <c r="FI27">
        <v>0.343302</v>
      </c>
      <c r="FJ27">
        <v>0.67004800000000009</v>
      </c>
      <c r="FK27">
        <v>0.42113600000000012</v>
      </c>
      <c r="FL27">
        <v>1.565233333333333</v>
      </c>
      <c r="FM27">
        <v>0.38750000000000001</v>
      </c>
      <c r="FP27">
        <v>1.2454434999999999</v>
      </c>
      <c r="FQ27">
        <v>0.84764525000000013</v>
      </c>
      <c r="FR27">
        <v>0.7422740000000001</v>
      </c>
      <c r="FS27">
        <v>1.1358904999999999</v>
      </c>
      <c r="FT27">
        <v>0.84764525000000013</v>
      </c>
      <c r="FU27">
        <v>0.31496000000000002</v>
      </c>
      <c r="FV27">
        <v>0.80088400000000004</v>
      </c>
      <c r="FW27">
        <v>1.6252629999999999</v>
      </c>
      <c r="FX27">
        <v>0.38533400000000012</v>
      </c>
      <c r="FZ27">
        <v>1.1741306666666671</v>
      </c>
      <c r="GB27">
        <v>0.536188</v>
      </c>
      <c r="GD27">
        <v>0.71470400000000012</v>
      </c>
      <c r="GE27">
        <v>0.87351733333333348</v>
      </c>
      <c r="GG27">
        <v>1.6340734285714289</v>
      </c>
      <c r="GH27">
        <v>1.759919</v>
      </c>
      <c r="GJ27">
        <v>0.84897200000000006</v>
      </c>
      <c r="GL27">
        <v>1.516356</v>
      </c>
      <c r="GN27">
        <v>2.119364</v>
      </c>
      <c r="GO27">
        <v>0.68818800000000013</v>
      </c>
      <c r="GP27">
        <v>1.579210666666667</v>
      </c>
      <c r="GQ27">
        <v>0.84764525000000013</v>
      </c>
      <c r="GR27">
        <v>0.84764525000000013</v>
      </c>
      <c r="GS27">
        <v>1.189489666666667</v>
      </c>
      <c r="GU27">
        <v>0.85250266666666674</v>
      </c>
      <c r="GV27">
        <v>3.149935666666666</v>
      </c>
      <c r="GW27">
        <v>0.68146112500000011</v>
      </c>
      <c r="GX27">
        <v>0.68146112500000011</v>
      </c>
      <c r="GY27">
        <v>1.3283224</v>
      </c>
      <c r="HA27">
        <v>0.97429266666666681</v>
      </c>
      <c r="HC27">
        <v>0.99732200000000015</v>
      </c>
      <c r="HD27">
        <v>0.75021000000000004</v>
      </c>
      <c r="HE27">
        <v>0.51481333333333346</v>
      </c>
    </row>
    <row r="28" spans="1:213" x14ac:dyDescent="0.3">
      <c r="A28">
        <v>2014</v>
      </c>
      <c r="B28" t="s">
        <v>8347</v>
      </c>
      <c r="C28" s="1" t="s">
        <v>178</v>
      </c>
      <c r="D28">
        <v>1.5815764000000001</v>
      </c>
      <c r="E28">
        <v>1.9974232000000001</v>
      </c>
      <c r="F28">
        <v>1.4965234999999999</v>
      </c>
      <c r="G28">
        <v>0.8077375</v>
      </c>
      <c r="H28">
        <v>0.44625199999999998</v>
      </c>
      <c r="I28">
        <v>0.44625199999999998</v>
      </c>
      <c r="J28">
        <v>2.0927259999999999</v>
      </c>
      <c r="L28">
        <v>1.2183060000000001</v>
      </c>
      <c r="M28">
        <v>0.98237000000000008</v>
      </c>
      <c r="N28">
        <v>2.2438440000000002</v>
      </c>
      <c r="O28">
        <v>0.47056999999999999</v>
      </c>
      <c r="P28">
        <v>1.7661544</v>
      </c>
      <c r="Q28">
        <v>1.2183060000000001</v>
      </c>
      <c r="R28">
        <v>1.2379742499999999</v>
      </c>
      <c r="S28">
        <v>1.1266995555555559</v>
      </c>
      <c r="U28">
        <v>0.61227200000000004</v>
      </c>
      <c r="V28">
        <v>0.86169687500000003</v>
      </c>
      <c r="W28">
        <v>1.103388</v>
      </c>
      <c r="Y28">
        <v>0.28544799999999998</v>
      </c>
      <c r="Z28">
        <v>0.44625199999999998</v>
      </c>
      <c r="AA28">
        <v>0.56155500000000003</v>
      </c>
      <c r="AB28">
        <v>0.81298650000000006</v>
      </c>
      <c r="AC28">
        <v>1.2183060000000001</v>
      </c>
      <c r="AD28">
        <v>2.1545155</v>
      </c>
      <c r="AE28">
        <v>2.4057348749999998</v>
      </c>
      <c r="AF28">
        <v>0.60782300000000011</v>
      </c>
      <c r="AG28">
        <v>0.83017800000000008</v>
      </c>
      <c r="AI28">
        <v>1.0732809999999999</v>
      </c>
      <c r="AK28">
        <v>3.4426040000000011</v>
      </c>
      <c r="AL28">
        <v>1.5272773333333329</v>
      </c>
      <c r="AM28">
        <v>0.56136649999999999</v>
      </c>
      <c r="AN28">
        <v>0.86414550000000001</v>
      </c>
      <c r="AP28">
        <v>1.0280526666666669</v>
      </c>
      <c r="AQ28">
        <v>0.79013600000000006</v>
      </c>
      <c r="AR28">
        <v>1.5505139999999999</v>
      </c>
      <c r="AT28">
        <v>2.3780260000000002</v>
      </c>
      <c r="AU28">
        <v>1.4970585000000001</v>
      </c>
      <c r="AV28">
        <v>1.319172</v>
      </c>
      <c r="AW28">
        <v>0.79534720000000003</v>
      </c>
      <c r="AY28">
        <v>1.2183060000000001</v>
      </c>
      <c r="AZ28">
        <v>3.4426040000000011</v>
      </c>
      <c r="BB28">
        <v>0.55558466666666673</v>
      </c>
      <c r="BC28">
        <v>0.79691300000000009</v>
      </c>
      <c r="BD28">
        <v>1.321828666666667</v>
      </c>
      <c r="BE28">
        <v>1.5210956</v>
      </c>
      <c r="BF28">
        <v>0.49962839999999997</v>
      </c>
      <c r="BG28">
        <v>1.9344504</v>
      </c>
      <c r="BJ28">
        <v>0.73792400000000002</v>
      </c>
      <c r="BK28">
        <v>0.47056999999999999</v>
      </c>
      <c r="BL28">
        <v>2.2438440000000002</v>
      </c>
      <c r="BO28">
        <v>0.53458400000000006</v>
      </c>
      <c r="BQ28">
        <v>1.0098609999999999</v>
      </c>
      <c r="BR28">
        <v>0.35246866666666671</v>
      </c>
      <c r="BS28">
        <v>2.2223860000000002</v>
      </c>
      <c r="BU28">
        <v>0.96590100000000012</v>
      </c>
      <c r="BV28">
        <v>0.86866714285714297</v>
      </c>
      <c r="BX28">
        <v>1.7021599999999999</v>
      </c>
      <c r="BY28">
        <v>0.47056999999999999</v>
      </c>
      <c r="BZ28">
        <v>0.55162599999999995</v>
      </c>
      <c r="CA28">
        <v>0.44048349999999997</v>
      </c>
      <c r="CB28">
        <v>2.3308963999999999</v>
      </c>
      <c r="CC28">
        <v>1.2409865</v>
      </c>
      <c r="CD28">
        <v>0.52485250000000006</v>
      </c>
      <c r="CE28">
        <v>3.4426040000000011</v>
      </c>
      <c r="CF28">
        <v>2.9457475999999998</v>
      </c>
      <c r="CG28">
        <v>1.388428</v>
      </c>
      <c r="CH28">
        <v>0.83865750000000006</v>
      </c>
      <c r="CI28">
        <v>0.59427525000000014</v>
      </c>
      <c r="CJ28">
        <v>1.8851587999999999</v>
      </c>
      <c r="CL28">
        <v>1.3772869999999999</v>
      </c>
      <c r="CM28">
        <v>1.3771168</v>
      </c>
      <c r="CN28">
        <v>1.687961</v>
      </c>
      <c r="CO28">
        <v>1.1990711000000001</v>
      </c>
      <c r="CP28">
        <v>1.155</v>
      </c>
      <c r="CQ28">
        <v>0.82624866666666674</v>
      </c>
      <c r="CV28">
        <v>1.83856</v>
      </c>
      <c r="CW28">
        <v>2.1098810000000001</v>
      </c>
      <c r="CX28">
        <v>1.3772869999999999</v>
      </c>
      <c r="CY28">
        <v>1.3</v>
      </c>
      <c r="CZ28">
        <v>0.72320750000000011</v>
      </c>
      <c r="DA28">
        <v>2.3676455000000001</v>
      </c>
      <c r="DB28">
        <v>0.89683533333333332</v>
      </c>
      <c r="DC28">
        <v>8.3302000000000015E-2</v>
      </c>
      <c r="DD28">
        <v>0.35793399999999997</v>
      </c>
      <c r="DF28">
        <v>1.0228280000000001</v>
      </c>
      <c r="DG28">
        <v>1.237922</v>
      </c>
      <c r="DI28">
        <v>1.475986</v>
      </c>
      <c r="DJ28">
        <v>0.60279283333333333</v>
      </c>
      <c r="DM28">
        <v>1.0906328750000001</v>
      </c>
      <c r="DP28">
        <v>2.3308963999999999</v>
      </c>
      <c r="DQ28">
        <v>0.47056999999999999</v>
      </c>
      <c r="DR28">
        <v>0.56694708333333343</v>
      </c>
      <c r="DT28">
        <v>0.44625199999999998</v>
      </c>
      <c r="DU28">
        <v>0.33525199999999999</v>
      </c>
      <c r="DV28">
        <v>0.83865750000000006</v>
      </c>
      <c r="DW28">
        <v>0.70150800000000002</v>
      </c>
      <c r="DX28">
        <v>1.3825428</v>
      </c>
      <c r="DY28">
        <v>0.68897437500000003</v>
      </c>
      <c r="DZ28">
        <v>0.46840700000000007</v>
      </c>
      <c r="EA28">
        <v>0.84164600000000012</v>
      </c>
      <c r="EB28">
        <v>0.81453700000000007</v>
      </c>
      <c r="ED28">
        <v>0.47056999999999999</v>
      </c>
      <c r="EE28">
        <v>0.48053200000000001</v>
      </c>
      <c r="EF28">
        <v>0.37922899999999998</v>
      </c>
      <c r="EH28">
        <v>0.89233200000000013</v>
      </c>
      <c r="EJ28">
        <v>0.39369399999999999</v>
      </c>
      <c r="EK28">
        <v>1.4801728000000001</v>
      </c>
      <c r="EL28">
        <v>0.51356500000000005</v>
      </c>
      <c r="EM28">
        <v>1.0726500000000001</v>
      </c>
      <c r="EN28">
        <v>1.4992935999999999</v>
      </c>
      <c r="EO28">
        <v>1.8166936666666671</v>
      </c>
      <c r="EQ28">
        <v>0.41519760000000011</v>
      </c>
      <c r="ER28">
        <v>1.0778966666666669</v>
      </c>
      <c r="ES28">
        <v>3.1557759999999999</v>
      </c>
      <c r="ET28">
        <v>0.47056999999999999</v>
      </c>
      <c r="EU28">
        <v>1.367365333333334</v>
      </c>
      <c r="EV28">
        <v>2.3768368</v>
      </c>
      <c r="EW28">
        <v>0.47056999999999999</v>
      </c>
      <c r="EX28">
        <v>2.949198</v>
      </c>
      <c r="EY28">
        <v>0.26326400000000011</v>
      </c>
      <c r="EZ28">
        <v>1.783244761904762</v>
      </c>
      <c r="FA28">
        <v>0.35935</v>
      </c>
      <c r="FB28">
        <v>0.31943074999999999</v>
      </c>
      <c r="FC28">
        <v>1.4368099999999999</v>
      </c>
      <c r="FE28">
        <v>1.2916570000000001</v>
      </c>
      <c r="FF28">
        <v>1.238750238095238</v>
      </c>
      <c r="FH28">
        <v>0.47056999999999999</v>
      </c>
      <c r="FI28">
        <v>0.56926800000000011</v>
      </c>
      <c r="FJ28">
        <v>0.73044200000000004</v>
      </c>
      <c r="FK28">
        <v>0.60036666666666672</v>
      </c>
      <c r="FL28">
        <v>1.4115135000000001</v>
      </c>
      <c r="FM28">
        <v>0.84444500000000011</v>
      </c>
      <c r="FP28">
        <v>1.755528</v>
      </c>
      <c r="FQ28">
        <v>0.44625199999999998</v>
      </c>
      <c r="FR28">
        <v>2.5387469999999999</v>
      </c>
      <c r="FS28">
        <v>0.65685000000000016</v>
      </c>
      <c r="FT28">
        <v>0.44625199999999998</v>
      </c>
      <c r="FV28">
        <v>0.45827600000000002</v>
      </c>
      <c r="FW28">
        <v>1.0774108</v>
      </c>
      <c r="FX28">
        <v>1.397629</v>
      </c>
      <c r="FZ28">
        <v>0.86107000000000011</v>
      </c>
      <c r="GB28">
        <v>1.3229983000000001</v>
      </c>
      <c r="GC28">
        <v>0.31400050000000002</v>
      </c>
      <c r="GD28">
        <v>2.6833171999999998</v>
      </c>
      <c r="GE28">
        <v>0.64592450000000001</v>
      </c>
      <c r="GG28">
        <v>2.1329528</v>
      </c>
      <c r="GH28">
        <v>0.64239466666666678</v>
      </c>
      <c r="GL28">
        <v>3.1557759999999999</v>
      </c>
      <c r="GM28">
        <v>1.68915975</v>
      </c>
      <c r="GN28">
        <v>1.1948859999999999</v>
      </c>
      <c r="GO28">
        <v>0.8583400000000001</v>
      </c>
      <c r="GP28">
        <v>1.2183060000000001</v>
      </c>
      <c r="GQ28">
        <v>0.44625199999999998</v>
      </c>
      <c r="GR28">
        <v>0.44625199999999998</v>
      </c>
      <c r="GS28">
        <v>1.1927129999999999</v>
      </c>
      <c r="GU28">
        <v>0.47056999999999999</v>
      </c>
      <c r="GV28">
        <v>0.48623400000000011</v>
      </c>
      <c r="GW28">
        <v>1.237922</v>
      </c>
      <c r="GX28">
        <v>1.237922</v>
      </c>
      <c r="GY28">
        <v>2.9457475999999998</v>
      </c>
      <c r="HA28">
        <v>1.1608909999999999</v>
      </c>
      <c r="HC28">
        <v>3.0575969999999999</v>
      </c>
      <c r="HD28">
        <v>0.42077199999999998</v>
      </c>
      <c r="HE28">
        <v>0.7020936000000001</v>
      </c>
    </row>
    <row r="29" spans="1:213" x14ac:dyDescent="0.3">
      <c r="A29">
        <v>2014</v>
      </c>
      <c r="B29" t="s">
        <v>8347</v>
      </c>
      <c r="C29" s="1" t="s">
        <v>181</v>
      </c>
      <c r="D29">
        <v>1.018216</v>
      </c>
      <c r="E29">
        <v>0.75919800000000004</v>
      </c>
      <c r="F29">
        <v>0.24581800000000001</v>
      </c>
      <c r="G29">
        <v>0.86776600000000015</v>
      </c>
      <c r="J29">
        <v>2.12886</v>
      </c>
      <c r="K29">
        <v>1.5493300000000001</v>
      </c>
      <c r="L29">
        <v>1.673578</v>
      </c>
      <c r="N29">
        <v>1.1977679999999999</v>
      </c>
      <c r="P29">
        <v>1.105402</v>
      </c>
      <c r="Q29">
        <v>1.673578</v>
      </c>
      <c r="R29">
        <v>1.1484080000000001</v>
      </c>
      <c r="S29">
        <v>0.52333200000000002</v>
      </c>
      <c r="W29">
        <v>0.30263400000000001</v>
      </c>
      <c r="AB29">
        <v>0.65560000000000007</v>
      </c>
      <c r="AC29">
        <v>1.673578</v>
      </c>
      <c r="AD29">
        <v>1.798632</v>
      </c>
      <c r="AH29">
        <v>0.40958250000000002</v>
      </c>
      <c r="AJ29">
        <v>0.80835200000000007</v>
      </c>
      <c r="AO29">
        <v>0.8374680000000001</v>
      </c>
      <c r="AR29">
        <v>1.4158280000000001</v>
      </c>
      <c r="AT29">
        <v>1.59788</v>
      </c>
      <c r="AU29">
        <v>1.1815040000000001</v>
      </c>
      <c r="AW29">
        <v>1.2699879999999999</v>
      </c>
      <c r="AY29">
        <v>1.673578</v>
      </c>
      <c r="BE29">
        <v>0.73193600000000014</v>
      </c>
      <c r="BF29">
        <v>0.63401800000000008</v>
      </c>
      <c r="BG29">
        <v>2.1064539999999998</v>
      </c>
      <c r="BJ29">
        <v>0.24488199999999999</v>
      </c>
      <c r="BL29">
        <v>1.1977679999999999</v>
      </c>
      <c r="BP29">
        <v>0.125668</v>
      </c>
      <c r="BR29">
        <v>0.358796</v>
      </c>
      <c r="BX29">
        <v>0.73930200000000001</v>
      </c>
      <c r="CB29">
        <v>1.606174</v>
      </c>
      <c r="CC29">
        <v>0.50107400000000002</v>
      </c>
      <c r="CF29">
        <v>1.0877840000000001</v>
      </c>
      <c r="CG29">
        <v>2.0654033333333341</v>
      </c>
      <c r="CI29">
        <v>2.0361440000000002</v>
      </c>
      <c r="CJ29">
        <v>1.1152120000000001</v>
      </c>
      <c r="CM29">
        <v>0.92748000000000008</v>
      </c>
      <c r="CN29">
        <v>1.06138</v>
      </c>
      <c r="CP29">
        <v>0.122668</v>
      </c>
      <c r="CV29">
        <v>1.519104</v>
      </c>
      <c r="CW29">
        <v>0.647142</v>
      </c>
      <c r="CY29">
        <v>0.55746800000000007</v>
      </c>
      <c r="DA29">
        <v>0.87999600000000011</v>
      </c>
      <c r="DF29">
        <v>0.39914000000000011</v>
      </c>
      <c r="DG29">
        <v>0.80358200000000002</v>
      </c>
      <c r="DH29">
        <v>0.42827599999999999</v>
      </c>
      <c r="DI29">
        <v>1.10636</v>
      </c>
      <c r="DJ29">
        <v>0.51284800000000008</v>
      </c>
      <c r="DL29">
        <v>1.164846</v>
      </c>
      <c r="DP29">
        <v>1.606174</v>
      </c>
      <c r="DW29">
        <v>0.55932000000000004</v>
      </c>
      <c r="DX29">
        <v>1.2134400000000001</v>
      </c>
      <c r="EA29">
        <v>0.39448000000000011</v>
      </c>
      <c r="EK29">
        <v>0.96632600000000013</v>
      </c>
      <c r="EN29">
        <v>1.936574</v>
      </c>
      <c r="EQ29">
        <v>4.4664000000000002E-2</v>
      </c>
      <c r="ER29">
        <v>0.42492400000000002</v>
      </c>
      <c r="ES29">
        <v>1.7444759999999999</v>
      </c>
      <c r="EV29">
        <v>0.92515400000000003</v>
      </c>
      <c r="EX29">
        <v>0.55407200000000001</v>
      </c>
      <c r="EY29">
        <v>0.28512199999999999</v>
      </c>
      <c r="EZ29">
        <v>0.88761857142857148</v>
      </c>
      <c r="FA29">
        <v>0.81346600000000013</v>
      </c>
      <c r="FC29">
        <v>1.0813120000000001</v>
      </c>
      <c r="FR29">
        <v>0.60704750000000007</v>
      </c>
      <c r="FW29">
        <v>1.754548</v>
      </c>
      <c r="FX29">
        <v>0.44051400000000013</v>
      </c>
      <c r="GA29">
        <v>1.3046739999999999</v>
      </c>
      <c r="GB29">
        <v>0.60308800000000007</v>
      </c>
      <c r="GD29">
        <v>0.89305600000000018</v>
      </c>
      <c r="GG29">
        <v>2.4259240000000002</v>
      </c>
      <c r="GH29">
        <v>0.39863599999999999</v>
      </c>
      <c r="GI29">
        <v>0.77468400000000004</v>
      </c>
      <c r="GL29">
        <v>1.7444759999999999</v>
      </c>
      <c r="GM29">
        <v>1.441962</v>
      </c>
      <c r="GN29">
        <v>1.0729880000000001</v>
      </c>
      <c r="GP29">
        <v>1.673578</v>
      </c>
      <c r="GS29">
        <v>2.3544559999999999</v>
      </c>
      <c r="GW29">
        <v>0.80358200000000002</v>
      </c>
      <c r="GX29">
        <v>0.80358200000000002</v>
      </c>
      <c r="GY29">
        <v>1.0877840000000001</v>
      </c>
      <c r="GZ29">
        <v>0.67869250000000003</v>
      </c>
      <c r="HA29">
        <v>1.1474359999999999</v>
      </c>
      <c r="HC29">
        <v>1.5819274999999999</v>
      </c>
      <c r="HE29">
        <v>0.80690000000000006</v>
      </c>
    </row>
    <row r="30" spans="1:213" x14ac:dyDescent="0.3">
      <c r="A30">
        <v>2014</v>
      </c>
      <c r="B30" t="s">
        <v>8347</v>
      </c>
      <c r="C30" s="1" t="s">
        <v>184</v>
      </c>
      <c r="D30">
        <v>2.7724506666666668</v>
      </c>
      <c r="E30">
        <v>2.875874</v>
      </c>
      <c r="F30">
        <v>2.1339190000000001</v>
      </c>
      <c r="G30">
        <v>1.055914</v>
      </c>
      <c r="H30">
        <v>0.97446700000000008</v>
      </c>
      <c r="I30">
        <v>0.97446700000000008</v>
      </c>
      <c r="J30">
        <v>3.065630000000001</v>
      </c>
      <c r="K30">
        <v>3.6395599999999999</v>
      </c>
      <c r="L30">
        <v>1.9876573333333341</v>
      </c>
      <c r="N30">
        <v>1.401137166666667</v>
      </c>
      <c r="O30">
        <v>1.282572</v>
      </c>
      <c r="P30">
        <v>2.8841753333333342</v>
      </c>
      <c r="Q30">
        <v>1.9876573333333341</v>
      </c>
      <c r="R30">
        <v>1.397446</v>
      </c>
      <c r="S30">
        <v>1.55193</v>
      </c>
      <c r="T30">
        <v>2.1268099999999999</v>
      </c>
      <c r="U30">
        <v>1.2409300000000001</v>
      </c>
      <c r="W30">
        <v>4.6916539999999998</v>
      </c>
      <c r="Z30">
        <v>0.97446700000000008</v>
      </c>
      <c r="AA30">
        <v>1.5280180000000001</v>
      </c>
      <c r="AB30">
        <v>1.1827270000000001</v>
      </c>
      <c r="AC30">
        <v>1.9876573333333341</v>
      </c>
      <c r="AD30">
        <v>3.304593333333333</v>
      </c>
      <c r="AE30">
        <v>1.5887</v>
      </c>
      <c r="AF30">
        <v>1.5957600000000001</v>
      </c>
      <c r="AG30">
        <v>7.9111942857142861</v>
      </c>
      <c r="AI30">
        <v>3.0951521666666668</v>
      </c>
      <c r="AJ30">
        <v>3.1802899999999998</v>
      </c>
      <c r="AK30">
        <v>3.736154</v>
      </c>
      <c r="AL30">
        <v>1.689422</v>
      </c>
      <c r="AN30">
        <v>1.6713325000000001</v>
      </c>
      <c r="AO30">
        <v>0.34184999999999999</v>
      </c>
      <c r="AP30">
        <v>0.24130399999999999</v>
      </c>
      <c r="AQ30">
        <v>1.5467340000000001</v>
      </c>
      <c r="AR30">
        <v>1.591395944444445</v>
      </c>
      <c r="AS30">
        <v>1.5928880000000001</v>
      </c>
      <c r="AT30">
        <v>4.5872633333333326</v>
      </c>
      <c r="AU30">
        <v>2.065196666666667</v>
      </c>
      <c r="AV30">
        <v>5.5901326666666664</v>
      </c>
      <c r="AW30">
        <v>1.4318713333333331</v>
      </c>
      <c r="AX30">
        <v>1.89968</v>
      </c>
      <c r="AY30">
        <v>1.9876573333333341</v>
      </c>
      <c r="AZ30">
        <v>3.736154</v>
      </c>
      <c r="BB30">
        <v>2.016648</v>
      </c>
      <c r="BC30">
        <v>1.4574892500000001</v>
      </c>
      <c r="BD30">
        <v>21.458689166666669</v>
      </c>
      <c r="BE30">
        <v>2.6753480000000001</v>
      </c>
      <c r="BF30">
        <v>1.2862046666666671</v>
      </c>
      <c r="BG30">
        <v>2.8209170000000001</v>
      </c>
      <c r="BH30">
        <v>6.2696000000000016E-2</v>
      </c>
      <c r="BJ30">
        <v>1.5701620000000001</v>
      </c>
      <c r="BK30">
        <v>1.282572</v>
      </c>
      <c r="BL30">
        <v>1.401137166666667</v>
      </c>
      <c r="BQ30">
        <v>1.44807</v>
      </c>
      <c r="BR30">
        <v>1.741349</v>
      </c>
      <c r="BS30">
        <v>0.37606400000000012</v>
      </c>
      <c r="BU30">
        <v>1.0099225000000001</v>
      </c>
      <c r="BV30">
        <v>1.615553571428572</v>
      </c>
      <c r="BX30">
        <v>2.7751313333333338</v>
      </c>
      <c r="BY30">
        <v>1.282572</v>
      </c>
      <c r="BZ30">
        <v>0.92879000000000012</v>
      </c>
      <c r="CA30">
        <v>3.0024190000000002</v>
      </c>
      <c r="CB30">
        <v>4.3288553333333333</v>
      </c>
      <c r="CC30">
        <v>3.3223553333333342</v>
      </c>
      <c r="CD30">
        <v>1.6687749999999999</v>
      </c>
      <c r="CE30">
        <v>3.736154</v>
      </c>
      <c r="CF30">
        <v>1.058835333333334</v>
      </c>
      <c r="CG30">
        <v>2.7488316666666668</v>
      </c>
      <c r="CH30">
        <v>0.54256400000000005</v>
      </c>
      <c r="CI30">
        <v>1.1833359999999999</v>
      </c>
      <c r="CJ30">
        <v>1.7379426666666671</v>
      </c>
      <c r="CL30">
        <v>1.6682846666666671</v>
      </c>
      <c r="CM30">
        <v>3.8572989999999998</v>
      </c>
      <c r="CN30">
        <v>2.7325740000000009</v>
      </c>
      <c r="CO30">
        <v>1.813744</v>
      </c>
      <c r="CP30">
        <v>2.175414</v>
      </c>
      <c r="CT30">
        <v>1.260726</v>
      </c>
      <c r="CU30">
        <v>1.3695539999999999</v>
      </c>
      <c r="CV30">
        <v>3.6546370000000001</v>
      </c>
      <c r="CW30">
        <v>3.143875</v>
      </c>
      <c r="CX30">
        <v>1.6682846666666671</v>
      </c>
      <c r="CY30">
        <v>1.9931110000000001</v>
      </c>
      <c r="CZ30">
        <v>1.3924375555555559</v>
      </c>
      <c r="DA30">
        <v>2.682607</v>
      </c>
      <c r="DB30">
        <v>2.0129320000000002</v>
      </c>
      <c r="DF30">
        <v>1.4220189999999999</v>
      </c>
      <c r="DG30">
        <v>2.943070000000001</v>
      </c>
      <c r="DH30">
        <v>0.6446090000000001</v>
      </c>
      <c r="DI30">
        <v>3.3576260000000011</v>
      </c>
      <c r="DL30">
        <v>2.1496659999999999</v>
      </c>
      <c r="DM30">
        <v>1.511622</v>
      </c>
      <c r="DP30">
        <v>4.3288553333333333</v>
      </c>
      <c r="DQ30">
        <v>1.282572</v>
      </c>
      <c r="DR30">
        <v>1.0907714285714289</v>
      </c>
      <c r="DS30">
        <v>6.2696000000000016E-2</v>
      </c>
      <c r="DT30">
        <v>0.97446700000000008</v>
      </c>
      <c r="DV30">
        <v>0.54256400000000005</v>
      </c>
      <c r="DW30">
        <v>2.3991199999999999</v>
      </c>
      <c r="DX30">
        <v>3.433555333333334</v>
      </c>
      <c r="DY30">
        <v>1.749034</v>
      </c>
      <c r="DZ30">
        <v>1.0059659999999999</v>
      </c>
      <c r="EA30">
        <v>1.0802229999999999</v>
      </c>
      <c r="EB30">
        <v>1.2150860000000001</v>
      </c>
      <c r="EC30">
        <v>1.627429</v>
      </c>
      <c r="ED30">
        <v>1.282572</v>
      </c>
      <c r="EE30">
        <v>0.83706600000000009</v>
      </c>
      <c r="EH30">
        <v>1.5485660000000001</v>
      </c>
      <c r="EI30">
        <v>1.8806860000000001</v>
      </c>
      <c r="EK30">
        <v>1.2337929999999999</v>
      </c>
      <c r="EL30">
        <v>2.5789735</v>
      </c>
      <c r="EM30">
        <v>1.997108888888889</v>
      </c>
      <c r="EN30">
        <v>1.9858003333333341</v>
      </c>
      <c r="EO30">
        <v>1.2228209999999999</v>
      </c>
      <c r="EQ30">
        <v>1.5665513333333341</v>
      </c>
      <c r="ER30">
        <v>1.0370619999999999</v>
      </c>
      <c r="ES30">
        <v>2.840706</v>
      </c>
      <c r="ET30">
        <v>1.282572</v>
      </c>
      <c r="EU30">
        <v>2.547485</v>
      </c>
      <c r="EV30">
        <v>3.8961730000000001</v>
      </c>
      <c r="EW30">
        <v>1.282572</v>
      </c>
      <c r="EX30">
        <v>0.64129066666666679</v>
      </c>
      <c r="EY30">
        <v>1.0069250000000001</v>
      </c>
      <c r="EZ30">
        <v>1.029422857142857</v>
      </c>
      <c r="FA30">
        <v>1.042778</v>
      </c>
      <c r="FB30">
        <v>2.2182339999999998</v>
      </c>
      <c r="FC30">
        <v>1.9838126666666669</v>
      </c>
      <c r="FD30">
        <v>1.6288590000000001</v>
      </c>
      <c r="FF30">
        <v>2.1428566666666669</v>
      </c>
      <c r="FH30">
        <v>1.282572</v>
      </c>
      <c r="FJ30">
        <v>0.79466599999999998</v>
      </c>
      <c r="FK30">
        <v>0.96879000000000004</v>
      </c>
      <c r="FL30">
        <v>1.95354275</v>
      </c>
      <c r="FM30">
        <v>2.2667999999999999</v>
      </c>
      <c r="FP30">
        <v>2.879392666666666</v>
      </c>
      <c r="FQ30">
        <v>0.97446700000000008</v>
      </c>
      <c r="FR30">
        <v>1.740686</v>
      </c>
      <c r="FT30">
        <v>0.97446700000000008</v>
      </c>
      <c r="FW30">
        <v>2.3516940000000002</v>
      </c>
      <c r="FX30">
        <v>2.5918800000000002</v>
      </c>
      <c r="FZ30">
        <v>2.2991674999999998</v>
      </c>
      <c r="GA30">
        <v>1.3448340000000001</v>
      </c>
      <c r="GB30">
        <v>2.7658860000000001</v>
      </c>
      <c r="GC30">
        <v>0.787632</v>
      </c>
      <c r="GD30">
        <v>3.046827</v>
      </c>
      <c r="GE30">
        <v>1.0672980000000001</v>
      </c>
      <c r="GG30">
        <v>3.5138756666666668</v>
      </c>
      <c r="GH30">
        <v>1.003676</v>
      </c>
      <c r="GI30">
        <v>0.84452499999999997</v>
      </c>
      <c r="GL30">
        <v>2.840706</v>
      </c>
      <c r="GM30">
        <v>1.734901</v>
      </c>
      <c r="GN30">
        <v>2.862304</v>
      </c>
      <c r="GP30">
        <v>1.9876573333333341</v>
      </c>
      <c r="GQ30">
        <v>0.97446700000000008</v>
      </c>
      <c r="GR30">
        <v>0.97446700000000008</v>
      </c>
      <c r="GS30">
        <v>1.6034120000000001</v>
      </c>
      <c r="GU30">
        <v>1.282572</v>
      </c>
      <c r="GV30">
        <v>1.42544</v>
      </c>
      <c r="GW30">
        <v>2.943070000000001</v>
      </c>
      <c r="GX30">
        <v>2.943070000000001</v>
      </c>
      <c r="GY30">
        <v>1.058835333333334</v>
      </c>
      <c r="GZ30">
        <v>2.60853</v>
      </c>
      <c r="HA30">
        <v>1.35608</v>
      </c>
      <c r="HC30">
        <v>1.148366</v>
      </c>
      <c r="HE30">
        <v>0.91780800000000007</v>
      </c>
    </row>
    <row r="31" spans="1:213" x14ac:dyDescent="0.3">
      <c r="A31">
        <v>2014</v>
      </c>
      <c r="B31" t="s">
        <v>8347</v>
      </c>
      <c r="C31" s="1" t="s">
        <v>8351</v>
      </c>
      <c r="D31">
        <v>1.5752379999999999</v>
      </c>
      <c r="E31">
        <v>2.10656</v>
      </c>
      <c r="G31">
        <v>0.73104800000000014</v>
      </c>
      <c r="J31">
        <v>1.853056</v>
      </c>
      <c r="K31">
        <v>1.020912</v>
      </c>
      <c r="N31">
        <v>2.855124</v>
      </c>
      <c r="P31">
        <v>1.5943000000000001</v>
      </c>
      <c r="R31">
        <v>0.9095120000000001</v>
      </c>
      <c r="S31">
        <v>0.69708000000000003</v>
      </c>
      <c r="AB31">
        <v>0.38715800000000011</v>
      </c>
      <c r="AD31">
        <v>3.4442759999999999</v>
      </c>
      <c r="AF31">
        <v>0.79768500000000009</v>
      </c>
      <c r="AH31">
        <v>0.69526200000000005</v>
      </c>
      <c r="AJ31">
        <v>2.3684440000000002</v>
      </c>
      <c r="AO31">
        <v>5.8899880000000007</v>
      </c>
      <c r="AR31">
        <v>4.5753780000000006</v>
      </c>
      <c r="AT31">
        <v>1.6959200000000001</v>
      </c>
      <c r="AU31">
        <v>1.037868</v>
      </c>
      <c r="BE31">
        <v>0.88425200000000004</v>
      </c>
      <c r="BF31">
        <v>0.53094800000000009</v>
      </c>
      <c r="BG31">
        <v>2.4050799999999999</v>
      </c>
      <c r="BL31">
        <v>2.855124</v>
      </c>
      <c r="BP31">
        <v>1.919988</v>
      </c>
      <c r="BQ31">
        <v>0.43683400000000011</v>
      </c>
      <c r="BR31">
        <v>0.36190800000000012</v>
      </c>
      <c r="BX31">
        <v>0.35527399999999998</v>
      </c>
      <c r="CB31">
        <v>1.6958519999999999</v>
      </c>
      <c r="CC31">
        <v>0.21055199999999999</v>
      </c>
      <c r="CF31">
        <v>4.0642640000000014</v>
      </c>
      <c r="CG31">
        <v>0.6810925000000001</v>
      </c>
      <c r="CI31">
        <v>0.30954799999999999</v>
      </c>
      <c r="CJ31">
        <v>1.436002</v>
      </c>
      <c r="CM31">
        <v>1.5650299999999999</v>
      </c>
      <c r="CN31">
        <v>2.0952125000000001</v>
      </c>
      <c r="CO31">
        <v>0.768702</v>
      </c>
      <c r="CP31">
        <v>0.53711000000000009</v>
      </c>
      <c r="CU31">
        <v>1.042934</v>
      </c>
      <c r="CV31">
        <v>1.4308879999999999</v>
      </c>
      <c r="CY31">
        <v>0.43555400000000011</v>
      </c>
      <c r="DA31">
        <v>1.3105119999999999</v>
      </c>
      <c r="DF31">
        <v>3.752116</v>
      </c>
      <c r="DG31">
        <v>1.496694</v>
      </c>
      <c r="DH31">
        <v>0.55075800000000008</v>
      </c>
      <c r="DI31">
        <v>1.690164</v>
      </c>
      <c r="DJ31">
        <v>0.1548725</v>
      </c>
      <c r="DL31">
        <v>0.92002600000000012</v>
      </c>
      <c r="DP31">
        <v>1.6958519999999999</v>
      </c>
      <c r="DW31">
        <v>0.40038000000000001</v>
      </c>
      <c r="DX31">
        <v>1.1013299999999999</v>
      </c>
      <c r="EG31">
        <v>0.77250200000000002</v>
      </c>
      <c r="EH31">
        <v>0.83575600000000017</v>
      </c>
      <c r="EK31">
        <v>5.0766360000000006</v>
      </c>
      <c r="EN31">
        <v>1.5813820000000001</v>
      </c>
      <c r="ER31">
        <v>0.54905999999999999</v>
      </c>
      <c r="ES31">
        <v>3.4343360000000001</v>
      </c>
      <c r="EV31">
        <v>0.51281600000000005</v>
      </c>
      <c r="EX31">
        <v>0.7940060000000001</v>
      </c>
      <c r="EZ31">
        <v>0.87899571428571444</v>
      </c>
      <c r="FA31">
        <v>0.72978200000000004</v>
      </c>
      <c r="FP31">
        <v>0.66639400000000004</v>
      </c>
      <c r="FR31">
        <v>0.65792000000000006</v>
      </c>
      <c r="FX31">
        <v>0.49315599999999998</v>
      </c>
      <c r="GA31">
        <v>1.0691539999999999</v>
      </c>
      <c r="GB31">
        <v>0.50971</v>
      </c>
      <c r="GD31">
        <v>1.6180000000000001</v>
      </c>
      <c r="GG31">
        <v>1.288135</v>
      </c>
      <c r="GI31">
        <v>1.0153540000000001</v>
      </c>
      <c r="GL31">
        <v>3.4343360000000001</v>
      </c>
      <c r="GM31">
        <v>1.7301880000000001</v>
      </c>
      <c r="GN31">
        <v>1.0258240000000001</v>
      </c>
      <c r="GO31">
        <v>0.51104800000000006</v>
      </c>
      <c r="GW31">
        <v>1.496694</v>
      </c>
      <c r="GX31">
        <v>1.496694</v>
      </c>
      <c r="GY31">
        <v>4.0642640000000014</v>
      </c>
      <c r="GZ31">
        <v>1.2692399999999999</v>
      </c>
      <c r="HA31">
        <v>0.86130600000000013</v>
      </c>
      <c r="HC31">
        <v>3.5912139999999999</v>
      </c>
      <c r="HE31">
        <v>0.900752</v>
      </c>
    </row>
    <row r="32" spans="1:213" x14ac:dyDescent="0.3">
      <c r="A32">
        <v>2014</v>
      </c>
      <c r="B32" t="s">
        <v>8347</v>
      </c>
      <c r="C32" s="1" t="s">
        <v>8352</v>
      </c>
      <c r="D32">
        <v>1.56128</v>
      </c>
      <c r="E32">
        <v>1.9852920000000001</v>
      </c>
      <c r="G32">
        <v>1.0256540000000001</v>
      </c>
      <c r="J32">
        <v>1.5216879999999999</v>
      </c>
      <c r="K32">
        <v>0.82780600000000015</v>
      </c>
      <c r="N32">
        <v>3.268786</v>
      </c>
      <c r="P32">
        <v>1.835866</v>
      </c>
      <c r="R32">
        <v>0.84518199999999999</v>
      </c>
      <c r="S32">
        <v>0.88803750000000004</v>
      </c>
      <c r="AB32">
        <v>0.49030600000000002</v>
      </c>
      <c r="AD32">
        <v>1.234078</v>
      </c>
      <c r="AF32">
        <v>1.1099479999999999</v>
      </c>
      <c r="AH32">
        <v>0.68887399999999999</v>
      </c>
      <c r="AJ32">
        <v>1.128374</v>
      </c>
      <c r="AO32">
        <v>6.1292180000000007</v>
      </c>
      <c r="AR32">
        <v>3.1976840000000011</v>
      </c>
      <c r="AT32">
        <v>1.521914</v>
      </c>
      <c r="AU32">
        <v>1.2762819999999999</v>
      </c>
      <c r="BB32">
        <v>0.60009800000000013</v>
      </c>
      <c r="BE32">
        <v>0.76694600000000013</v>
      </c>
      <c r="BF32">
        <v>0.35155799999999998</v>
      </c>
      <c r="BG32">
        <v>1.4322239999999999</v>
      </c>
      <c r="BL32">
        <v>3.268786</v>
      </c>
      <c r="BP32">
        <v>1.8174939999999999</v>
      </c>
      <c r="BR32">
        <v>0.74523600000000012</v>
      </c>
      <c r="CB32">
        <v>1.5263100000000001</v>
      </c>
      <c r="CF32">
        <v>1.9555119999999999</v>
      </c>
      <c r="CG32">
        <v>0.75062000000000006</v>
      </c>
      <c r="CI32">
        <v>0.62456800000000012</v>
      </c>
      <c r="CJ32">
        <v>1.2894939999999999</v>
      </c>
      <c r="CM32">
        <v>0.76770600000000011</v>
      </c>
      <c r="CN32">
        <v>1.9938579999999999</v>
      </c>
      <c r="CO32">
        <v>1.3826725</v>
      </c>
      <c r="CP32">
        <v>0.21399199999999999</v>
      </c>
      <c r="CU32">
        <v>1.021012</v>
      </c>
      <c r="CV32">
        <v>1.8768860000000001</v>
      </c>
      <c r="CY32">
        <v>0.63840000000000008</v>
      </c>
      <c r="DA32">
        <v>1.235158</v>
      </c>
      <c r="DF32">
        <v>0.45921000000000012</v>
      </c>
      <c r="DG32">
        <v>1.08358</v>
      </c>
      <c r="DH32">
        <v>0.51623000000000008</v>
      </c>
      <c r="DI32">
        <v>8.3862740000000002</v>
      </c>
      <c r="DJ32">
        <v>0.15235799999999999</v>
      </c>
      <c r="DL32">
        <v>0.30187999999999998</v>
      </c>
      <c r="DP32">
        <v>1.5263100000000001</v>
      </c>
      <c r="DX32">
        <v>0.60601250000000007</v>
      </c>
      <c r="EG32">
        <v>0.44513999999999998</v>
      </c>
      <c r="EH32">
        <v>1.0584640000000001</v>
      </c>
      <c r="EK32">
        <v>4.90571</v>
      </c>
      <c r="EN32">
        <v>0.83293000000000006</v>
      </c>
      <c r="ER32">
        <v>0.96959400000000007</v>
      </c>
      <c r="ES32">
        <v>3.7644139999999999</v>
      </c>
      <c r="EV32">
        <v>0.36666199999999999</v>
      </c>
      <c r="EX32">
        <v>0.65003600000000006</v>
      </c>
      <c r="FA32">
        <v>0.68877800000000011</v>
      </c>
      <c r="FR32">
        <v>0.52381400000000011</v>
      </c>
      <c r="GB32">
        <v>0.52387333333333341</v>
      </c>
      <c r="GD32">
        <v>1.89659</v>
      </c>
      <c r="GG32">
        <v>1.9075340000000001</v>
      </c>
      <c r="GH32">
        <v>0.76057600000000014</v>
      </c>
      <c r="GI32">
        <v>1.17167</v>
      </c>
      <c r="GL32">
        <v>3.7644139999999999</v>
      </c>
      <c r="GM32">
        <v>1.6861980000000001</v>
      </c>
      <c r="GN32">
        <v>1.0596779999999999</v>
      </c>
      <c r="GO32">
        <v>1.017952</v>
      </c>
      <c r="GW32">
        <v>1.08358</v>
      </c>
      <c r="GX32">
        <v>1.08358</v>
      </c>
      <c r="GY32">
        <v>1.9555119999999999</v>
      </c>
      <c r="GZ32">
        <v>0.64374000000000009</v>
      </c>
      <c r="HA32">
        <v>0.473082</v>
      </c>
      <c r="HC32">
        <v>3.1662340000000011</v>
      </c>
      <c r="HE32">
        <v>0.16438</v>
      </c>
    </row>
    <row r="33" spans="1:213" x14ac:dyDescent="0.3">
      <c r="A33">
        <v>2014</v>
      </c>
      <c r="B33" t="s">
        <v>8347</v>
      </c>
      <c r="C33" s="1" t="s">
        <v>8353</v>
      </c>
      <c r="D33">
        <v>0.83404400000000001</v>
      </c>
      <c r="E33">
        <v>0.72670800000000013</v>
      </c>
      <c r="J33">
        <v>5.0298120000000006</v>
      </c>
      <c r="K33">
        <v>0.52515600000000007</v>
      </c>
      <c r="N33">
        <v>0.84939200000000004</v>
      </c>
      <c r="R33">
        <v>0.78837800000000013</v>
      </c>
      <c r="S33">
        <v>1.156182</v>
      </c>
      <c r="AB33">
        <v>0.56700250000000008</v>
      </c>
      <c r="AD33">
        <v>0.48742200000000002</v>
      </c>
      <c r="AH33">
        <v>0.18333250000000001</v>
      </c>
      <c r="AO33">
        <v>10.558856</v>
      </c>
      <c r="AR33">
        <v>0.15820200000000001</v>
      </c>
      <c r="AT33">
        <v>0.40495399999999998</v>
      </c>
      <c r="BE33">
        <v>0.41706799999999999</v>
      </c>
      <c r="BG33">
        <v>0.80396800000000013</v>
      </c>
      <c r="BL33">
        <v>0.84939200000000004</v>
      </c>
      <c r="BR33">
        <v>0.61484000000000005</v>
      </c>
      <c r="CB33">
        <v>0.40495399999999998</v>
      </c>
      <c r="CF33">
        <v>2.9956</v>
      </c>
      <c r="CI33">
        <v>0.55239800000000006</v>
      </c>
      <c r="CJ33">
        <v>1.0946800000000001</v>
      </c>
      <c r="CM33">
        <v>0.56641000000000008</v>
      </c>
      <c r="CN33">
        <v>0.62238599999999999</v>
      </c>
      <c r="CP33">
        <v>0.72000000000000008</v>
      </c>
      <c r="CY33">
        <v>0.46250000000000002</v>
      </c>
      <c r="DG33">
        <v>1.1592199999999999</v>
      </c>
      <c r="DH33">
        <v>0.43032799999999999</v>
      </c>
      <c r="DL33">
        <v>1.025296666666667</v>
      </c>
      <c r="DP33">
        <v>0.40495399999999998</v>
      </c>
      <c r="DX33">
        <v>0.77892600000000012</v>
      </c>
      <c r="EK33">
        <v>1.21238</v>
      </c>
      <c r="EN33">
        <v>0.87489000000000006</v>
      </c>
      <c r="EV33">
        <v>0.37442999999999999</v>
      </c>
      <c r="FA33">
        <v>0.89200000000000013</v>
      </c>
      <c r="FR33">
        <v>0.75255600000000011</v>
      </c>
      <c r="GB33">
        <v>0.8602200000000001</v>
      </c>
      <c r="GD33">
        <v>2.309434</v>
      </c>
      <c r="GG33">
        <v>0.40495399999999998</v>
      </c>
      <c r="GI33">
        <v>1.070724</v>
      </c>
      <c r="GM33">
        <v>2.0971340000000001</v>
      </c>
      <c r="GN33">
        <v>1.276894</v>
      </c>
      <c r="GW33">
        <v>1.1592199999999999</v>
      </c>
      <c r="GX33">
        <v>1.1592199999999999</v>
      </c>
      <c r="GY33">
        <v>2.9956</v>
      </c>
      <c r="GZ33">
        <v>0.67652500000000004</v>
      </c>
      <c r="HA33">
        <v>0.56888800000000006</v>
      </c>
      <c r="HC33">
        <v>0.45014599999999999</v>
      </c>
    </row>
    <row r="34" spans="1:213" x14ac:dyDescent="0.3">
      <c r="A34">
        <v>2014</v>
      </c>
      <c r="B34" t="s">
        <v>8347</v>
      </c>
      <c r="C34" s="1" t="s">
        <v>8354</v>
      </c>
      <c r="D34">
        <v>0.67258399999999996</v>
      </c>
      <c r="E34">
        <v>0.92300400000000005</v>
      </c>
      <c r="G34">
        <v>0.9232260000000001</v>
      </c>
      <c r="J34">
        <v>1.34598</v>
      </c>
      <c r="K34">
        <v>0.68126000000000009</v>
      </c>
      <c r="N34">
        <v>1.116816</v>
      </c>
      <c r="P34">
        <v>0.196184</v>
      </c>
      <c r="R34">
        <v>0.82471600000000012</v>
      </c>
      <c r="S34">
        <v>0.96534800000000009</v>
      </c>
      <c r="AF34">
        <v>0.69067400000000001</v>
      </c>
      <c r="AJ34">
        <v>0.60345400000000005</v>
      </c>
      <c r="AO34">
        <v>1.3101560000000001</v>
      </c>
      <c r="AR34">
        <v>1.0193639999999999</v>
      </c>
      <c r="AS34">
        <v>0.49250250000000012</v>
      </c>
      <c r="AT34">
        <v>0.30275999999999997</v>
      </c>
      <c r="BE34">
        <v>0.55894800000000011</v>
      </c>
      <c r="BF34">
        <v>0.48109200000000002</v>
      </c>
      <c r="BG34">
        <v>1.53024</v>
      </c>
      <c r="BL34">
        <v>1.116816</v>
      </c>
      <c r="BR34">
        <v>0.10831200000000001</v>
      </c>
      <c r="CB34">
        <v>0.40982000000000002</v>
      </c>
      <c r="CF34">
        <v>1.120725</v>
      </c>
      <c r="CG34">
        <v>0.28280400000000011</v>
      </c>
      <c r="CI34">
        <v>0.46051999999999998</v>
      </c>
      <c r="CJ34">
        <v>0.67369800000000013</v>
      </c>
      <c r="CM34">
        <v>0.85734200000000005</v>
      </c>
      <c r="CN34">
        <v>0.63814800000000005</v>
      </c>
      <c r="CO34">
        <v>0.50193600000000005</v>
      </c>
      <c r="CP34">
        <v>0.30498799999999998</v>
      </c>
      <c r="CY34">
        <v>0.49545800000000012</v>
      </c>
      <c r="DA34">
        <v>0.48883800000000011</v>
      </c>
      <c r="DF34">
        <v>0.54946600000000001</v>
      </c>
      <c r="DG34">
        <v>0.91312500000000008</v>
      </c>
      <c r="DH34">
        <v>0.33848800000000012</v>
      </c>
      <c r="DJ34">
        <v>0.83625800000000006</v>
      </c>
      <c r="DL34">
        <v>0.8882580000000001</v>
      </c>
      <c r="DP34">
        <v>0.40982000000000002</v>
      </c>
      <c r="DX34">
        <v>0.43706400000000012</v>
      </c>
      <c r="EH34">
        <v>0.62728600000000001</v>
      </c>
      <c r="EK34">
        <v>0.75390600000000008</v>
      </c>
      <c r="EN34">
        <v>0.30265199999999998</v>
      </c>
      <c r="ER34">
        <v>0.63661400000000001</v>
      </c>
      <c r="ES34">
        <v>1.258478</v>
      </c>
      <c r="EV34">
        <v>0.24657799999999999</v>
      </c>
      <c r="FA34">
        <v>0.52695400000000003</v>
      </c>
      <c r="FR34">
        <v>0.44646400000000003</v>
      </c>
      <c r="FX34">
        <v>0.258662</v>
      </c>
      <c r="GA34">
        <v>1.2884599999999999</v>
      </c>
      <c r="GB34">
        <v>0.41682999999999998</v>
      </c>
      <c r="GD34">
        <v>0.58435750000000009</v>
      </c>
      <c r="GG34">
        <v>0.58432200000000001</v>
      </c>
      <c r="GI34">
        <v>1.0030140000000001</v>
      </c>
      <c r="GL34">
        <v>1.258478</v>
      </c>
      <c r="GN34">
        <v>1.02017</v>
      </c>
      <c r="GW34">
        <v>0.91312500000000008</v>
      </c>
      <c r="GX34">
        <v>0.91312500000000008</v>
      </c>
      <c r="GY34">
        <v>1.120725</v>
      </c>
      <c r="GZ34">
        <v>0.57646800000000009</v>
      </c>
      <c r="HA34">
        <v>0.22245599999999999</v>
      </c>
      <c r="HC34">
        <v>0.91315000000000013</v>
      </c>
      <c r="HE34">
        <v>0.206844</v>
      </c>
    </row>
    <row r="35" spans="1:213" x14ac:dyDescent="0.3">
      <c r="A35">
        <v>2014</v>
      </c>
      <c r="B35" t="s">
        <v>8347</v>
      </c>
      <c r="C35" s="1" t="s">
        <v>8355</v>
      </c>
      <c r="D35">
        <v>0.58245000000000002</v>
      </c>
      <c r="E35">
        <v>0.49489000000000011</v>
      </c>
      <c r="J35">
        <v>0.56872</v>
      </c>
      <c r="K35">
        <v>0.49168499999999998</v>
      </c>
      <c r="R35">
        <v>0.68167600000000006</v>
      </c>
      <c r="S35">
        <v>0.44473200000000002</v>
      </c>
      <c r="AB35">
        <v>0.12772800000000001</v>
      </c>
      <c r="AH35">
        <v>0.33598400000000012</v>
      </c>
      <c r="AJ35">
        <v>0.48425499999999999</v>
      </c>
      <c r="AR35">
        <v>0.96305399999999997</v>
      </c>
      <c r="CJ35">
        <v>0.54903199999999996</v>
      </c>
      <c r="CY35">
        <v>0.54166750000000008</v>
      </c>
      <c r="DH35">
        <v>0.30745800000000001</v>
      </c>
      <c r="DL35">
        <v>0.58470600000000006</v>
      </c>
      <c r="EN35">
        <v>0.56936600000000004</v>
      </c>
      <c r="ES35">
        <v>0.7713000000000001</v>
      </c>
      <c r="FA35">
        <v>0.53360000000000007</v>
      </c>
      <c r="GD35">
        <v>0.84616200000000008</v>
      </c>
      <c r="GI35">
        <v>0.88283600000000018</v>
      </c>
      <c r="GL35">
        <v>0.7713000000000001</v>
      </c>
      <c r="GN35">
        <v>0.93353000000000008</v>
      </c>
      <c r="GZ35">
        <v>0.491122</v>
      </c>
    </row>
    <row r="36" spans="1:213" x14ac:dyDescent="0.3">
      <c r="A36">
        <v>2014</v>
      </c>
      <c r="B36" t="s">
        <v>8347</v>
      </c>
      <c r="C36" s="1" t="s">
        <v>8356</v>
      </c>
      <c r="D36">
        <v>0.5412840000000001</v>
      </c>
      <c r="E36">
        <v>0.440942</v>
      </c>
      <c r="J36">
        <v>1.0162500000000001</v>
      </c>
      <c r="K36">
        <v>0.72286000000000006</v>
      </c>
      <c r="N36">
        <v>0.36624000000000001</v>
      </c>
      <c r="P36">
        <v>0.60611000000000004</v>
      </c>
      <c r="R36">
        <v>0.41985600000000001</v>
      </c>
      <c r="S36">
        <v>0.66137200000000007</v>
      </c>
      <c r="AB36">
        <v>0.21810399999999999</v>
      </c>
      <c r="AH36">
        <v>0.73166600000000015</v>
      </c>
      <c r="AJ36">
        <v>0.73236600000000007</v>
      </c>
      <c r="AO36">
        <v>1.732332</v>
      </c>
      <c r="AR36">
        <v>0.61181600000000003</v>
      </c>
      <c r="AT36">
        <v>0.41531000000000001</v>
      </c>
      <c r="BE36">
        <v>0.2079</v>
      </c>
      <c r="BL36">
        <v>0.36624000000000001</v>
      </c>
      <c r="BP36">
        <v>0.37822000000000011</v>
      </c>
      <c r="BR36">
        <v>0.337752</v>
      </c>
      <c r="CA36">
        <v>0.97120400000000007</v>
      </c>
      <c r="CB36">
        <v>0.41531000000000001</v>
      </c>
      <c r="CF36">
        <v>0.65974600000000017</v>
      </c>
      <c r="CG36">
        <v>0.29968</v>
      </c>
      <c r="CJ36">
        <v>0.81878000000000006</v>
      </c>
      <c r="CM36">
        <v>0.53261400000000003</v>
      </c>
      <c r="CN36">
        <v>0.42658400000000007</v>
      </c>
      <c r="CP36">
        <v>0.32999800000000012</v>
      </c>
      <c r="CY36">
        <v>0.63616000000000006</v>
      </c>
      <c r="DA36">
        <v>0.36197200000000002</v>
      </c>
      <c r="DG36">
        <v>0.54161250000000005</v>
      </c>
      <c r="DH36">
        <v>0.32684400000000002</v>
      </c>
      <c r="DI36">
        <v>0.28528599999999998</v>
      </c>
      <c r="DL36">
        <v>0.106396</v>
      </c>
      <c r="DP36">
        <v>0.41531000000000001</v>
      </c>
      <c r="DX36">
        <v>0.2322775</v>
      </c>
      <c r="EG36">
        <v>0.33923399999999998</v>
      </c>
      <c r="EK36">
        <v>0.32281599999999999</v>
      </c>
      <c r="EN36">
        <v>0.29630600000000001</v>
      </c>
      <c r="ER36">
        <v>0.193326</v>
      </c>
      <c r="ES36">
        <v>0.90689000000000008</v>
      </c>
      <c r="EV36">
        <v>0.59148800000000012</v>
      </c>
      <c r="FA36">
        <v>0.45839800000000008</v>
      </c>
      <c r="FL36">
        <v>2.6858919999999999</v>
      </c>
      <c r="FR36">
        <v>0.22112399999999999</v>
      </c>
      <c r="GB36">
        <v>0.51323333333333343</v>
      </c>
      <c r="GD36">
        <v>0.61859000000000008</v>
      </c>
      <c r="GG36">
        <v>0.41531000000000001</v>
      </c>
      <c r="GI36">
        <v>0.59865000000000002</v>
      </c>
      <c r="GL36">
        <v>0.90689000000000008</v>
      </c>
      <c r="GN36">
        <v>0.90988200000000008</v>
      </c>
      <c r="GW36">
        <v>0.54161250000000005</v>
      </c>
      <c r="GX36">
        <v>0.54161250000000005</v>
      </c>
      <c r="GY36">
        <v>0.65974600000000017</v>
      </c>
      <c r="GZ36">
        <v>0.40206799999999998</v>
      </c>
      <c r="HC36">
        <v>0.22481799999999999</v>
      </c>
    </row>
    <row r="37" spans="1:213" x14ac:dyDescent="0.3">
      <c r="A37">
        <v>2014</v>
      </c>
      <c r="B37" t="s">
        <v>8347</v>
      </c>
      <c r="C37" s="1" t="s">
        <v>8357</v>
      </c>
      <c r="D37">
        <v>1.3917660000000001</v>
      </c>
      <c r="E37">
        <v>1.6475439999999999</v>
      </c>
      <c r="G37">
        <v>0.82999600000000018</v>
      </c>
      <c r="J37">
        <v>1.350014</v>
      </c>
      <c r="K37">
        <v>1.159786</v>
      </c>
      <c r="L37">
        <v>2.2840875</v>
      </c>
      <c r="N37">
        <v>1.2515240000000001</v>
      </c>
      <c r="P37">
        <v>0.68618600000000007</v>
      </c>
      <c r="Q37">
        <v>2.2840875</v>
      </c>
      <c r="R37">
        <v>0.73706000000000005</v>
      </c>
      <c r="S37">
        <v>0.93856600000000012</v>
      </c>
      <c r="AB37">
        <v>0.60590800000000011</v>
      </c>
      <c r="AC37">
        <v>2.2840875</v>
      </c>
      <c r="AD37">
        <v>1.155626</v>
      </c>
      <c r="AF37">
        <v>0.73156399999999999</v>
      </c>
      <c r="AJ37">
        <v>0.93113800000000013</v>
      </c>
      <c r="AO37">
        <v>1.70577</v>
      </c>
      <c r="AR37">
        <v>1.906002</v>
      </c>
      <c r="AS37">
        <v>0.62490000000000001</v>
      </c>
      <c r="AT37">
        <v>1.5479860000000001</v>
      </c>
      <c r="AU37">
        <v>1.393572</v>
      </c>
      <c r="AY37">
        <v>2.2840875</v>
      </c>
      <c r="BE37">
        <v>0.77949000000000002</v>
      </c>
      <c r="BF37">
        <v>0.35730400000000012</v>
      </c>
      <c r="BG37">
        <v>1.0442279999999999</v>
      </c>
      <c r="BJ37">
        <v>0.54791600000000007</v>
      </c>
      <c r="BL37">
        <v>1.2515240000000001</v>
      </c>
      <c r="BR37">
        <v>0.50949600000000006</v>
      </c>
      <c r="BX37">
        <v>1.199924</v>
      </c>
      <c r="CB37">
        <v>1.547002</v>
      </c>
      <c r="CF37">
        <v>2.4004799999999999</v>
      </c>
      <c r="CG37">
        <v>0.66781400000000002</v>
      </c>
      <c r="CI37">
        <v>0.50799000000000005</v>
      </c>
      <c r="CJ37">
        <v>1.3483799999999999</v>
      </c>
      <c r="CM37">
        <v>1.4838260000000001</v>
      </c>
      <c r="CN37">
        <v>1.355664</v>
      </c>
      <c r="CO37">
        <v>0.80915800000000004</v>
      </c>
      <c r="CP37">
        <v>0.53838000000000008</v>
      </c>
      <c r="CU37">
        <v>0.55296800000000013</v>
      </c>
      <c r="CV37">
        <v>1.1109739999999999</v>
      </c>
      <c r="CY37">
        <v>0.48737599999999998</v>
      </c>
      <c r="DA37">
        <v>1.03864</v>
      </c>
      <c r="DF37">
        <v>0.78537000000000001</v>
      </c>
      <c r="DG37">
        <v>1.288654</v>
      </c>
      <c r="DH37">
        <v>0.24021200000000001</v>
      </c>
      <c r="DI37">
        <v>1.487382</v>
      </c>
      <c r="DJ37">
        <v>0.28550999999999999</v>
      </c>
      <c r="DL37">
        <v>0.77262600000000015</v>
      </c>
      <c r="DP37">
        <v>1.547002</v>
      </c>
      <c r="DW37">
        <v>0.72464000000000006</v>
      </c>
      <c r="DX37">
        <v>0.50571400000000011</v>
      </c>
      <c r="EH37">
        <v>0.68329200000000001</v>
      </c>
      <c r="EK37">
        <v>0.57341200000000003</v>
      </c>
      <c r="EN37">
        <v>0.91698000000000013</v>
      </c>
      <c r="ER37">
        <v>0.40005600000000002</v>
      </c>
      <c r="ES37">
        <v>1.999806</v>
      </c>
      <c r="EV37">
        <v>0.574762</v>
      </c>
      <c r="EX37">
        <v>0.67199600000000015</v>
      </c>
      <c r="EZ37">
        <v>0.90914714285714293</v>
      </c>
      <c r="FA37">
        <v>0.57008000000000003</v>
      </c>
      <c r="FC37">
        <v>1.682315</v>
      </c>
      <c r="FR37">
        <v>0.77353000000000005</v>
      </c>
      <c r="FX37">
        <v>0.24179400000000001</v>
      </c>
      <c r="GA37">
        <v>1.45</v>
      </c>
      <c r="GB37">
        <v>0.81247400000000003</v>
      </c>
      <c r="GD37">
        <v>1.3534980000000001</v>
      </c>
      <c r="GG37">
        <v>1.389534</v>
      </c>
      <c r="GI37">
        <v>0.51139000000000001</v>
      </c>
      <c r="GL37">
        <v>1.999806</v>
      </c>
      <c r="GM37">
        <v>1.1014999999999999</v>
      </c>
      <c r="GN37">
        <v>1.01597</v>
      </c>
      <c r="GP37">
        <v>2.2840875</v>
      </c>
      <c r="GW37">
        <v>1.288654</v>
      </c>
      <c r="GX37">
        <v>1.288654</v>
      </c>
      <c r="GY37">
        <v>2.4004799999999999</v>
      </c>
      <c r="GZ37">
        <v>0.81255800000000011</v>
      </c>
      <c r="HA37">
        <v>0.50975199999999998</v>
      </c>
      <c r="HC37">
        <v>1.6829240000000001</v>
      </c>
      <c r="HE37">
        <v>0.47915400000000008</v>
      </c>
    </row>
    <row r="38" spans="1:213" x14ac:dyDescent="0.3">
      <c r="A38">
        <v>2014</v>
      </c>
      <c r="B38" t="s">
        <v>8347</v>
      </c>
      <c r="C38" s="1" t="s">
        <v>8358</v>
      </c>
      <c r="D38">
        <v>0.44246600000000003</v>
      </c>
      <c r="E38">
        <v>0.86876000000000009</v>
      </c>
      <c r="G38">
        <v>0.85950800000000005</v>
      </c>
      <c r="J38">
        <v>1.498154</v>
      </c>
      <c r="K38">
        <v>0.90808750000000005</v>
      </c>
      <c r="N38">
        <v>0.87246500000000005</v>
      </c>
      <c r="P38">
        <v>0.65407199999999999</v>
      </c>
      <c r="R38">
        <v>0.6301000000000001</v>
      </c>
      <c r="S38">
        <v>0.45697800000000011</v>
      </c>
      <c r="AB38">
        <v>0.63635800000000009</v>
      </c>
      <c r="AF38">
        <v>0.98702400000000001</v>
      </c>
      <c r="AH38">
        <v>0.14314250000000001</v>
      </c>
      <c r="AJ38">
        <v>0.61055599999999999</v>
      </c>
      <c r="AO38">
        <v>2.4075519999999999</v>
      </c>
      <c r="AR38">
        <v>1.6962600000000001</v>
      </c>
      <c r="AS38">
        <v>0.46429999999999999</v>
      </c>
      <c r="AT38">
        <v>0.33382400000000012</v>
      </c>
      <c r="AU38">
        <v>0.93935200000000008</v>
      </c>
      <c r="BE38">
        <v>0.52519400000000005</v>
      </c>
      <c r="BF38">
        <v>0.69357000000000002</v>
      </c>
      <c r="BG38">
        <v>1.3176049999999999</v>
      </c>
      <c r="BL38">
        <v>0.87246500000000005</v>
      </c>
      <c r="BP38">
        <v>1.3509279999999999</v>
      </c>
      <c r="BQ38">
        <v>0.36313600000000001</v>
      </c>
      <c r="BR38">
        <v>0.334422</v>
      </c>
      <c r="CB38">
        <v>0.33457799999999999</v>
      </c>
      <c r="CF38">
        <v>1.4795799999999999</v>
      </c>
      <c r="CG38">
        <v>0.80384200000000006</v>
      </c>
      <c r="CI38">
        <v>0.60185200000000005</v>
      </c>
      <c r="CJ38">
        <v>0.81960800000000011</v>
      </c>
      <c r="CM38">
        <v>0.67308200000000007</v>
      </c>
      <c r="CN38">
        <v>0.74357800000000007</v>
      </c>
      <c r="CO38">
        <v>1.1636059999999999</v>
      </c>
      <c r="CP38">
        <v>0.62</v>
      </c>
      <c r="CV38">
        <v>0.9079600000000001</v>
      </c>
      <c r="CY38">
        <v>0.470642</v>
      </c>
      <c r="DA38">
        <v>1.15804</v>
      </c>
      <c r="DF38">
        <v>0.5405875</v>
      </c>
      <c r="DG38">
        <v>0.79864000000000002</v>
      </c>
      <c r="DH38">
        <v>0.31892599999999999</v>
      </c>
      <c r="DI38">
        <v>3.0870380000000002</v>
      </c>
      <c r="DJ38">
        <v>0.47661199999999998</v>
      </c>
      <c r="DL38">
        <v>0.47632400000000008</v>
      </c>
      <c r="DP38">
        <v>0.33457799999999999</v>
      </c>
      <c r="DW38">
        <v>0.6227640000000001</v>
      </c>
      <c r="DX38">
        <v>0.45728600000000003</v>
      </c>
      <c r="EG38">
        <v>0.32385399999999998</v>
      </c>
      <c r="EH38">
        <v>0.68399200000000004</v>
      </c>
      <c r="EK38">
        <v>0.54897200000000002</v>
      </c>
      <c r="EN38">
        <v>0.44527000000000011</v>
      </c>
      <c r="ER38">
        <v>0.80782000000000009</v>
      </c>
      <c r="ES38">
        <v>1.4640519999999999</v>
      </c>
      <c r="EV38">
        <v>0.34065000000000001</v>
      </c>
      <c r="EX38">
        <v>0.60848000000000002</v>
      </c>
      <c r="FA38">
        <v>0.39088000000000001</v>
      </c>
      <c r="FR38">
        <v>0.73872800000000005</v>
      </c>
      <c r="FS38">
        <v>0.54847000000000001</v>
      </c>
      <c r="FX38">
        <v>3.8522000000000001E-2</v>
      </c>
      <c r="GA38">
        <v>1.86111</v>
      </c>
      <c r="GB38">
        <v>0.46698800000000013</v>
      </c>
      <c r="GD38">
        <v>1.5030275</v>
      </c>
      <c r="GG38">
        <v>0.61148800000000003</v>
      </c>
      <c r="GH38">
        <v>0.66280800000000006</v>
      </c>
      <c r="GI38">
        <v>0.81723400000000002</v>
      </c>
      <c r="GL38">
        <v>1.4640519999999999</v>
      </c>
      <c r="GM38">
        <v>0.96928200000000009</v>
      </c>
      <c r="GN38">
        <v>0.91378200000000009</v>
      </c>
      <c r="GW38">
        <v>0.79864000000000002</v>
      </c>
      <c r="GX38">
        <v>0.79864000000000002</v>
      </c>
      <c r="GY38">
        <v>1.4795799999999999</v>
      </c>
      <c r="GZ38">
        <v>0.340806</v>
      </c>
      <c r="HA38">
        <v>0.38986749999999998</v>
      </c>
      <c r="HC38">
        <v>0.913632</v>
      </c>
      <c r="HE38">
        <v>0.31786399999999998</v>
      </c>
    </row>
    <row r="39" spans="1:213" x14ac:dyDescent="0.3">
      <c r="A39">
        <v>2014</v>
      </c>
      <c r="B39" t="s">
        <v>8347</v>
      </c>
      <c r="C39" s="1" t="s">
        <v>188</v>
      </c>
      <c r="D39">
        <v>0.85187432142857145</v>
      </c>
      <c r="E39">
        <v>0.8497054615384616</v>
      </c>
      <c r="F39">
        <v>1.549868</v>
      </c>
      <c r="G39">
        <v>0.74322933333333341</v>
      </c>
      <c r="H39">
        <v>0.72655199999999998</v>
      </c>
      <c r="I39">
        <v>0.72655199999999998</v>
      </c>
      <c r="J39">
        <v>3.7377210000000001</v>
      </c>
      <c r="K39">
        <v>0.49542266666666668</v>
      </c>
      <c r="L39">
        <v>1.547841333333333</v>
      </c>
      <c r="M39">
        <v>0.47572999999999999</v>
      </c>
      <c r="N39">
        <v>3.0026099999999998</v>
      </c>
      <c r="O39">
        <v>0.44569500000000012</v>
      </c>
      <c r="P39">
        <v>0.77134987500000007</v>
      </c>
      <c r="Q39">
        <v>1.547841333333333</v>
      </c>
      <c r="R39">
        <v>0.7438733333333335</v>
      </c>
      <c r="S39">
        <v>0.59067133333333333</v>
      </c>
      <c r="T39">
        <v>0.975047</v>
      </c>
      <c r="U39">
        <v>0.87087083333333337</v>
      </c>
      <c r="V39">
        <v>0.54293225000000001</v>
      </c>
      <c r="W39">
        <v>0.76998600000000017</v>
      </c>
      <c r="X39">
        <v>0.50354800000000011</v>
      </c>
      <c r="Y39">
        <v>0.37679800000000008</v>
      </c>
      <c r="Z39">
        <v>0.72655199999999998</v>
      </c>
      <c r="AA39">
        <v>0.46210400000000013</v>
      </c>
      <c r="AB39">
        <v>0.42903425000000012</v>
      </c>
      <c r="AC39">
        <v>1.547841333333333</v>
      </c>
      <c r="AD39">
        <v>1.84184975</v>
      </c>
      <c r="AE39">
        <v>0.69905600000000012</v>
      </c>
      <c r="AF39">
        <v>1.2534335000000001</v>
      </c>
      <c r="AG39">
        <v>0.30556200000000011</v>
      </c>
      <c r="AH39">
        <v>0.52984799999999999</v>
      </c>
      <c r="AI39">
        <v>0.49901600000000002</v>
      </c>
      <c r="AJ39">
        <v>0.85963600000000007</v>
      </c>
      <c r="AK39">
        <v>1.26731825</v>
      </c>
      <c r="AL39">
        <v>0.77824000000000004</v>
      </c>
      <c r="AN39">
        <v>0.50134250000000002</v>
      </c>
      <c r="AO39">
        <v>1.4819297499999999</v>
      </c>
      <c r="AP39">
        <v>0.32656000000000007</v>
      </c>
      <c r="AQ39">
        <v>0.120222</v>
      </c>
      <c r="AR39">
        <v>1.209639071428571</v>
      </c>
      <c r="AS39">
        <v>0.5413825000000001</v>
      </c>
      <c r="AT39">
        <v>0.98449050000000005</v>
      </c>
      <c r="AU39">
        <v>1.919855333333333</v>
      </c>
      <c r="AV39">
        <v>1.533399</v>
      </c>
      <c r="AW39">
        <v>1.103003</v>
      </c>
      <c r="AX39">
        <v>0.39035750000000002</v>
      </c>
      <c r="AY39">
        <v>1.547841333333333</v>
      </c>
      <c r="AZ39">
        <v>1.26731825</v>
      </c>
      <c r="BB39">
        <v>0.74539800000000012</v>
      </c>
      <c r="BC39">
        <v>1.0284329999999999</v>
      </c>
      <c r="BD39">
        <v>1.1151249999999999</v>
      </c>
      <c r="BE39">
        <v>0.63026700000000002</v>
      </c>
      <c r="BF39">
        <v>0.79734700000000014</v>
      </c>
      <c r="BG39">
        <v>1.7270947999999999</v>
      </c>
      <c r="BH39">
        <v>0.401592</v>
      </c>
      <c r="BI39">
        <v>0.70237000000000005</v>
      </c>
      <c r="BJ39">
        <v>0.86168375000000008</v>
      </c>
      <c r="BK39">
        <v>0.44569500000000012</v>
      </c>
      <c r="BL39">
        <v>3.0026099999999998</v>
      </c>
      <c r="BM39">
        <v>0.40949400000000002</v>
      </c>
      <c r="BO39">
        <v>0.21651599999999999</v>
      </c>
      <c r="BP39">
        <v>1.0868835999999999</v>
      </c>
      <c r="BQ39">
        <v>0.48882100000000012</v>
      </c>
      <c r="BR39">
        <v>0.67548088888888902</v>
      </c>
      <c r="BS39">
        <v>0.42754399999999998</v>
      </c>
      <c r="BT39">
        <v>0.50157600000000002</v>
      </c>
      <c r="BU39">
        <v>0.62319800000000003</v>
      </c>
      <c r="BV39">
        <v>0.3336014285714286</v>
      </c>
      <c r="BX39">
        <v>1.2366109999999999</v>
      </c>
      <c r="BY39">
        <v>0.44569500000000012</v>
      </c>
      <c r="BZ39">
        <v>0.73366000000000009</v>
      </c>
      <c r="CA39">
        <v>0.39811999999999997</v>
      </c>
      <c r="CB39">
        <v>1.0309271874999999</v>
      </c>
      <c r="CC39">
        <v>1.2585459999999999</v>
      </c>
      <c r="CD39">
        <v>0.52228500000000011</v>
      </c>
      <c r="CE39">
        <v>1.26731825</v>
      </c>
      <c r="CF39">
        <v>1.7985955</v>
      </c>
      <c r="CG39">
        <v>0.67705700000000002</v>
      </c>
      <c r="CH39">
        <v>1.012896</v>
      </c>
      <c r="CI39">
        <v>1.867332</v>
      </c>
      <c r="CJ39">
        <v>1.1217648571428569</v>
      </c>
      <c r="CL39">
        <v>1.764812</v>
      </c>
      <c r="CM39">
        <v>1.959783666666667</v>
      </c>
      <c r="CN39">
        <v>1.1423409</v>
      </c>
      <c r="CO39">
        <v>0.80131100000000011</v>
      </c>
      <c r="CP39">
        <v>0.60107114285714291</v>
      </c>
      <c r="CQ39">
        <v>0.61848199999999998</v>
      </c>
      <c r="CR39">
        <v>1.7846340000000001</v>
      </c>
      <c r="CS39">
        <v>0.48305799999999999</v>
      </c>
      <c r="CT39">
        <v>0.70083399999999996</v>
      </c>
      <c r="CU39">
        <v>0.51418600000000003</v>
      </c>
      <c r="CV39">
        <v>1.565547875</v>
      </c>
      <c r="CW39">
        <v>3.4367345</v>
      </c>
      <c r="CX39">
        <v>1.764812</v>
      </c>
      <c r="CY39">
        <v>0.56426000000000009</v>
      </c>
      <c r="CZ39">
        <v>0.64107700000000001</v>
      </c>
      <c r="DA39">
        <v>0.94308900000000007</v>
      </c>
      <c r="DB39">
        <v>0.78035600000000005</v>
      </c>
      <c r="DC39">
        <v>0.60078000000000009</v>
      </c>
      <c r="DD39">
        <v>0.55103600000000008</v>
      </c>
      <c r="DE39">
        <v>0.39572400000000002</v>
      </c>
      <c r="DF39">
        <v>0.61983250000000001</v>
      </c>
      <c r="DG39">
        <v>1.2724074285714291</v>
      </c>
      <c r="DH39">
        <v>0.1304785</v>
      </c>
      <c r="DI39">
        <v>0.767015</v>
      </c>
      <c r="DJ39">
        <v>0.46076266666666671</v>
      </c>
      <c r="DL39">
        <v>0.57280200000000003</v>
      </c>
      <c r="DM39">
        <v>0.39093424999999998</v>
      </c>
      <c r="DN39">
        <v>0.49224600000000007</v>
      </c>
      <c r="DO39">
        <v>4.7200000000000013E-2</v>
      </c>
      <c r="DP39">
        <v>0.99125678571428577</v>
      </c>
      <c r="DQ39">
        <v>0.44569500000000012</v>
      </c>
      <c r="DS39">
        <v>0.401592</v>
      </c>
      <c r="DT39">
        <v>0.72655199999999998</v>
      </c>
      <c r="DU39">
        <v>0.79593600000000009</v>
      </c>
      <c r="DV39">
        <v>1.012896</v>
      </c>
      <c r="DW39">
        <v>0.3723076666666667</v>
      </c>
      <c r="DX39">
        <v>1.490708571428571</v>
      </c>
      <c r="DY39">
        <v>0.67299400000000009</v>
      </c>
      <c r="DZ39">
        <v>0.62064200000000003</v>
      </c>
      <c r="EA39">
        <v>0.72690200000000005</v>
      </c>
      <c r="EB39">
        <v>0.11914</v>
      </c>
      <c r="EC39">
        <v>0.59253800000000012</v>
      </c>
      <c r="ED39">
        <v>0.44569500000000012</v>
      </c>
      <c r="EE39">
        <v>0.67350800000000011</v>
      </c>
      <c r="EF39">
        <v>0.52019599999999999</v>
      </c>
      <c r="EG39">
        <v>0.34050158333333341</v>
      </c>
      <c r="EH39">
        <v>0.84206599999999998</v>
      </c>
      <c r="EI39">
        <v>0.5158640000000001</v>
      </c>
      <c r="EJ39">
        <v>7.276100000000002E-2</v>
      </c>
      <c r="EK39">
        <v>1.308127863636364</v>
      </c>
      <c r="EL39">
        <v>0.71628000000000003</v>
      </c>
      <c r="EM39">
        <v>0.30470000000000003</v>
      </c>
      <c r="EN39">
        <v>0.97418100000000007</v>
      </c>
      <c r="EO39">
        <v>0.97287400000000002</v>
      </c>
      <c r="EP39">
        <v>0.7804403333333334</v>
      </c>
      <c r="EQ39">
        <v>0.5600046666666666</v>
      </c>
      <c r="ER39">
        <v>0.66836560000000012</v>
      </c>
      <c r="ES39">
        <v>2.044793714285714</v>
      </c>
      <c r="ET39">
        <v>0.44569500000000012</v>
      </c>
      <c r="EU39">
        <v>0.72408399999999995</v>
      </c>
      <c r="EV39">
        <v>1.8238220000000001</v>
      </c>
      <c r="EW39">
        <v>0.44569500000000012</v>
      </c>
      <c r="EX39">
        <v>0.83561316666666674</v>
      </c>
      <c r="EY39">
        <v>0.27531250000000002</v>
      </c>
      <c r="EZ39">
        <v>0.82212928571428578</v>
      </c>
      <c r="FA39">
        <v>0.50617028571428579</v>
      </c>
      <c r="FB39">
        <v>0.94435899999999995</v>
      </c>
      <c r="FC39">
        <v>0.83659800000000006</v>
      </c>
      <c r="FD39">
        <v>1.497182</v>
      </c>
      <c r="FE39">
        <v>1.556027</v>
      </c>
      <c r="FF39">
        <v>0.501</v>
      </c>
      <c r="FG39">
        <v>0.27089600000000003</v>
      </c>
      <c r="FH39">
        <v>0.44569500000000012</v>
      </c>
      <c r="FI39">
        <v>0.52781600000000006</v>
      </c>
      <c r="FJ39">
        <v>0.55795400000000006</v>
      </c>
      <c r="FK39">
        <v>1.0648820000000001</v>
      </c>
      <c r="FL39">
        <v>1.448734</v>
      </c>
      <c r="FM39">
        <v>0.48824083333333329</v>
      </c>
      <c r="FN39">
        <v>0.79769600000000007</v>
      </c>
      <c r="FP39">
        <v>0.75040600000000013</v>
      </c>
      <c r="FQ39">
        <v>0.72655199999999998</v>
      </c>
      <c r="FR39">
        <v>1.066133</v>
      </c>
      <c r="FS39">
        <v>0.62736000000000003</v>
      </c>
      <c r="FT39">
        <v>0.72655199999999998</v>
      </c>
      <c r="FU39">
        <v>0.37304399999999999</v>
      </c>
      <c r="FV39">
        <v>0.59126200000000007</v>
      </c>
      <c r="FW39">
        <v>1.053185</v>
      </c>
      <c r="FX39">
        <v>0.34687200000000001</v>
      </c>
      <c r="FY39">
        <v>0.60000000000000009</v>
      </c>
      <c r="FZ39">
        <v>0.41753600000000002</v>
      </c>
      <c r="GB39">
        <v>0.97439135714285718</v>
      </c>
      <c r="GC39">
        <v>0.12558800000000001</v>
      </c>
      <c r="GD39">
        <v>2.0642784999999999</v>
      </c>
      <c r="GE39">
        <v>0.61795800000000012</v>
      </c>
      <c r="GF39">
        <v>0.71370400000000001</v>
      </c>
      <c r="GG39">
        <v>1.129962454545455</v>
      </c>
      <c r="GH39">
        <v>0.44618900000000011</v>
      </c>
      <c r="GI39">
        <v>0.48171225000000001</v>
      </c>
      <c r="GJ39">
        <v>0.66477399999999998</v>
      </c>
      <c r="GL39">
        <v>2.044793714285714</v>
      </c>
      <c r="GM39">
        <v>0.74695800000000012</v>
      </c>
      <c r="GN39">
        <v>0.99342618750000011</v>
      </c>
      <c r="GO39">
        <v>2.413862</v>
      </c>
      <c r="GP39">
        <v>1.547841333333333</v>
      </c>
      <c r="GQ39">
        <v>0.72655199999999998</v>
      </c>
      <c r="GR39">
        <v>0.72655199999999998</v>
      </c>
      <c r="GS39">
        <v>1.083445</v>
      </c>
      <c r="GT39">
        <v>0.87797400000000003</v>
      </c>
      <c r="GU39">
        <v>0.44569500000000012</v>
      </c>
      <c r="GV39">
        <v>0.27378750000000002</v>
      </c>
      <c r="GW39">
        <v>1.2724074285714291</v>
      </c>
      <c r="GX39">
        <v>1.2724074285714291</v>
      </c>
      <c r="GY39">
        <v>1.7985955</v>
      </c>
      <c r="GZ39">
        <v>0.49817071428571441</v>
      </c>
      <c r="HA39">
        <v>0.68115266666666674</v>
      </c>
      <c r="HC39">
        <v>1.0267900000000001</v>
      </c>
      <c r="HD39">
        <v>0.44943499999999997</v>
      </c>
      <c r="HE39">
        <v>0.49597466666666667</v>
      </c>
    </row>
    <row r="40" spans="1:213" x14ac:dyDescent="0.3">
      <c r="A40">
        <v>2014</v>
      </c>
      <c r="B40" t="s">
        <v>8347</v>
      </c>
      <c r="C40" s="1" t="s">
        <v>200</v>
      </c>
      <c r="D40">
        <v>8.4166000000000005E-2</v>
      </c>
      <c r="L40">
        <v>3.5943999999999997E-2</v>
      </c>
      <c r="M40">
        <v>3.1047999999999999E-2</v>
      </c>
      <c r="O40">
        <v>6.0901999999999998E-2</v>
      </c>
      <c r="Q40">
        <v>3.5943999999999997E-2</v>
      </c>
      <c r="X40">
        <v>8.7237999999999996E-2</v>
      </c>
      <c r="Y40">
        <v>1.94375E-2</v>
      </c>
      <c r="AB40">
        <v>9.2656000000000016E-2</v>
      </c>
      <c r="AC40">
        <v>3.5943999999999997E-2</v>
      </c>
      <c r="AD40">
        <v>0.137214</v>
      </c>
      <c r="AI40">
        <v>0.152028</v>
      </c>
      <c r="AK40">
        <v>5.3218000000000008E-2</v>
      </c>
      <c r="AL40">
        <v>3.9065999999999997E-2</v>
      </c>
      <c r="AM40">
        <v>3.3292000000000002E-2</v>
      </c>
      <c r="AN40">
        <v>3.1047999999999999E-2</v>
      </c>
      <c r="AP40">
        <v>1.7427999999999999E-2</v>
      </c>
      <c r="AQ40">
        <v>7.0978000000000013E-2</v>
      </c>
      <c r="AS40">
        <v>3.1223999999999998E-2</v>
      </c>
      <c r="AT40">
        <v>0.23157800000000001</v>
      </c>
      <c r="AU40">
        <v>7.5222000000000011E-2</v>
      </c>
      <c r="AV40">
        <v>0.10119</v>
      </c>
      <c r="AW40">
        <v>3.1816666666666667E-2</v>
      </c>
      <c r="AX40">
        <v>2.0683333333333331E-2</v>
      </c>
      <c r="AY40">
        <v>3.5943999999999997E-2</v>
      </c>
      <c r="AZ40">
        <v>5.3218000000000008E-2</v>
      </c>
      <c r="BC40">
        <v>8.8497999999999993E-2</v>
      </c>
      <c r="BD40">
        <v>2.1384E-2</v>
      </c>
      <c r="BF40">
        <v>1.5938000000000001E-2</v>
      </c>
      <c r="BJ40">
        <v>6.9409999999999999E-2</v>
      </c>
      <c r="BK40">
        <v>6.0901999999999998E-2</v>
      </c>
      <c r="BO40">
        <v>3.8038000000000002E-2</v>
      </c>
      <c r="BS40">
        <v>0.15357199999999999</v>
      </c>
      <c r="BU40">
        <v>4.4450000000000003E-2</v>
      </c>
      <c r="BV40">
        <v>9.8634285714285716E-2</v>
      </c>
      <c r="BW40">
        <v>3.6806000000000012E-2</v>
      </c>
      <c r="BX40">
        <v>9.9322000000000021E-2</v>
      </c>
      <c r="BY40">
        <v>6.0901999999999998E-2</v>
      </c>
      <c r="CA40">
        <v>7.420800000000001E-2</v>
      </c>
      <c r="CB40">
        <v>0.23157800000000001</v>
      </c>
      <c r="CC40">
        <v>9.3270000000000006E-2</v>
      </c>
      <c r="CD40">
        <v>5.1268000000000008E-2</v>
      </c>
      <c r="CE40">
        <v>5.3218000000000008E-2</v>
      </c>
      <c r="CG40">
        <v>8.2966000000000012E-2</v>
      </c>
      <c r="CL40">
        <v>8.7964000000000001E-2</v>
      </c>
      <c r="CO40">
        <v>3.6706000000000003E-2</v>
      </c>
      <c r="CQ40">
        <v>8.028600000000001E-2</v>
      </c>
      <c r="CS40">
        <v>1.4671999999999999E-2</v>
      </c>
      <c r="CX40">
        <v>8.7964000000000001E-2</v>
      </c>
      <c r="CZ40">
        <v>0.13239999999999999</v>
      </c>
      <c r="DC40">
        <v>6.5028000000000002E-2</v>
      </c>
      <c r="DD40">
        <v>2.3132E-2</v>
      </c>
      <c r="DJ40">
        <v>5.1780000000000007E-2</v>
      </c>
      <c r="DN40">
        <v>6.9028000000000006E-2</v>
      </c>
      <c r="DP40">
        <v>0.23157800000000001</v>
      </c>
      <c r="DQ40">
        <v>6.0901999999999998E-2</v>
      </c>
      <c r="DR40">
        <v>0.22095571428571431</v>
      </c>
      <c r="DW40">
        <v>0.14680399999999999</v>
      </c>
      <c r="DX40">
        <v>3.3341999999999997E-2</v>
      </c>
      <c r="DY40">
        <v>0.26651249999999999</v>
      </c>
      <c r="DZ40">
        <v>8.9903999999999998E-2</v>
      </c>
      <c r="EB40">
        <v>1.4880000000000001E-2</v>
      </c>
      <c r="ED40">
        <v>6.0901999999999998E-2</v>
      </c>
      <c r="EE40">
        <v>0.12723200000000001</v>
      </c>
      <c r="EF40">
        <v>7.7401999999999999E-2</v>
      </c>
      <c r="EH40">
        <v>2.1770000000000001E-2</v>
      </c>
      <c r="EM40">
        <v>4.4788000000000008E-2</v>
      </c>
      <c r="EN40">
        <v>7.558200000000001E-2</v>
      </c>
      <c r="EO40">
        <v>2.2128000000000009E-2</v>
      </c>
      <c r="EP40">
        <v>0.106242</v>
      </c>
      <c r="EQ40">
        <v>7.1550000000000002E-2</v>
      </c>
      <c r="ES40">
        <v>0.121322</v>
      </c>
      <c r="ET40">
        <v>6.0901999999999998E-2</v>
      </c>
      <c r="EU40">
        <v>4.1372500000000013E-2</v>
      </c>
      <c r="EW40">
        <v>6.0901999999999998E-2</v>
      </c>
      <c r="EX40">
        <v>0.12845000000000001</v>
      </c>
      <c r="FB40">
        <v>4.5628000000000009E-2</v>
      </c>
      <c r="FH40">
        <v>6.0901999999999998E-2</v>
      </c>
      <c r="FI40">
        <v>0.22946250000000001</v>
      </c>
      <c r="FL40">
        <v>1.9599999999999999E-3</v>
      </c>
      <c r="FN40">
        <v>6.4200000000000004E-3</v>
      </c>
      <c r="FP40">
        <v>5.0004E-2</v>
      </c>
      <c r="FV40">
        <v>3.2914000000000013E-2</v>
      </c>
      <c r="FW40">
        <v>8.4283999999999998E-2</v>
      </c>
      <c r="FZ40">
        <v>2.3942000000000001E-2</v>
      </c>
      <c r="GC40">
        <v>0.15682399999999999</v>
      </c>
      <c r="GE40">
        <v>1.456E-2</v>
      </c>
      <c r="GG40">
        <v>0.15774471428571429</v>
      </c>
      <c r="GH40">
        <v>3.6609999999999997E-2</v>
      </c>
      <c r="GJ40">
        <v>5.9240000000000008E-2</v>
      </c>
      <c r="GL40">
        <v>0.121322</v>
      </c>
      <c r="GO40">
        <v>3.3725999999999999E-2</v>
      </c>
      <c r="GP40">
        <v>3.5943999999999997E-2</v>
      </c>
      <c r="GS40">
        <v>0.22756199999999999</v>
      </c>
      <c r="GT40">
        <v>6.1716000000000007E-2</v>
      </c>
      <c r="GU40">
        <v>6.0901999999999998E-2</v>
      </c>
      <c r="GV40">
        <v>2.9149999999999999E-2</v>
      </c>
      <c r="HA40">
        <v>5.6340000000000001E-2</v>
      </c>
      <c r="HD40">
        <v>0.10532</v>
      </c>
      <c r="HE40">
        <v>3.2779999999999997E-2</v>
      </c>
    </row>
    <row r="41" spans="1:213" x14ac:dyDescent="0.3">
      <c r="A41">
        <v>2014</v>
      </c>
      <c r="B41" t="s">
        <v>8347</v>
      </c>
      <c r="C41" s="1" t="s">
        <v>203</v>
      </c>
      <c r="D41">
        <v>0.61654000000000009</v>
      </c>
      <c r="E41">
        <v>0.387882</v>
      </c>
      <c r="N41">
        <v>0.96660250000000003</v>
      </c>
      <c r="R41">
        <v>0.103478</v>
      </c>
      <c r="U41">
        <v>0.47795399999999999</v>
      </c>
      <c r="X41">
        <v>0.49460799999999999</v>
      </c>
      <c r="AB41">
        <v>0.49668400000000013</v>
      </c>
      <c r="AD41">
        <v>0.75917200000000007</v>
      </c>
      <c r="AK41">
        <v>0.52805400000000002</v>
      </c>
      <c r="AL41">
        <v>2.4094000000000001E-2</v>
      </c>
      <c r="AS41">
        <v>0.26241399999999998</v>
      </c>
      <c r="AT41">
        <v>0.46535599999999999</v>
      </c>
      <c r="AU41">
        <v>0.241456</v>
      </c>
      <c r="AZ41">
        <v>0.52805400000000002</v>
      </c>
      <c r="BF41">
        <v>0.18986</v>
      </c>
      <c r="BJ41">
        <v>0.10347000000000001</v>
      </c>
      <c r="BL41">
        <v>0.96660250000000003</v>
      </c>
      <c r="BR41">
        <v>0.109446</v>
      </c>
      <c r="BX41">
        <v>4.3602000000000002E-2</v>
      </c>
      <c r="CB41">
        <v>0.46272000000000002</v>
      </c>
      <c r="CE41">
        <v>0.52805400000000002</v>
      </c>
      <c r="CG41">
        <v>0.83094600000000007</v>
      </c>
      <c r="CJ41">
        <v>0.39121000000000011</v>
      </c>
      <c r="CN41">
        <v>0.79980399999999996</v>
      </c>
      <c r="CO41">
        <v>0.92524400000000007</v>
      </c>
      <c r="CV41">
        <v>0.106334</v>
      </c>
      <c r="CZ41">
        <v>0.152562</v>
      </c>
      <c r="DC41">
        <v>0.80146399999999995</v>
      </c>
      <c r="DI41">
        <v>0.08</v>
      </c>
      <c r="DJ41">
        <v>4.7432000000000002E-2</v>
      </c>
      <c r="DM41">
        <v>0.110884</v>
      </c>
      <c r="DN41">
        <v>0.118104</v>
      </c>
      <c r="DP41">
        <v>0.46272000000000002</v>
      </c>
      <c r="DU41">
        <v>1.1874875</v>
      </c>
      <c r="DW41">
        <v>1.1027499999999999</v>
      </c>
      <c r="DY41">
        <v>0.62814000000000003</v>
      </c>
      <c r="DZ41">
        <v>0.13628000000000001</v>
      </c>
      <c r="EH41">
        <v>0.45151800000000009</v>
      </c>
      <c r="EN41">
        <v>0.161546</v>
      </c>
      <c r="EP41">
        <v>0.14948800000000001</v>
      </c>
      <c r="EZ41">
        <v>0.13276714285714289</v>
      </c>
      <c r="FA41">
        <v>2.9884000000000001E-2</v>
      </c>
      <c r="FB41">
        <v>0.6583500000000001</v>
      </c>
      <c r="FE41">
        <v>4.7253999999999997E-2</v>
      </c>
      <c r="FP41">
        <v>0.19750000000000001</v>
      </c>
      <c r="FW41">
        <v>0.42080250000000002</v>
      </c>
      <c r="GD41">
        <v>1.640034</v>
      </c>
      <c r="GG41">
        <v>0.29220800000000002</v>
      </c>
      <c r="GH41">
        <v>0.74731500000000006</v>
      </c>
      <c r="GJ41">
        <v>0.87026000000000003</v>
      </c>
      <c r="GS41">
        <v>0.79341600000000012</v>
      </c>
      <c r="HC41">
        <v>0.208702</v>
      </c>
      <c r="HD41">
        <v>0.13972999999999999</v>
      </c>
      <c r="HE41">
        <v>1.3956280000000001</v>
      </c>
    </row>
    <row r="42" spans="1:213" x14ac:dyDescent="0.3">
      <c r="A42">
        <v>2014</v>
      </c>
      <c r="B42" t="s">
        <v>8347</v>
      </c>
      <c r="C42" s="1" t="s">
        <v>8359</v>
      </c>
      <c r="D42">
        <v>0.30499999999999999</v>
      </c>
      <c r="N42">
        <v>0.136906</v>
      </c>
      <c r="AD42">
        <v>0.70840600000000009</v>
      </c>
      <c r="BL42">
        <v>0.136906</v>
      </c>
      <c r="EX42">
        <v>0.42205599999999999</v>
      </c>
    </row>
    <row r="43" spans="1:213" x14ac:dyDescent="0.3">
      <c r="A43">
        <v>2014</v>
      </c>
      <c r="B43" t="s">
        <v>8347</v>
      </c>
      <c r="C43" s="1" t="s">
        <v>8360</v>
      </c>
      <c r="D43">
        <v>8.4460000000000004E-3</v>
      </c>
      <c r="AK43">
        <v>1.7838E-2</v>
      </c>
      <c r="AQ43">
        <v>0.106822</v>
      </c>
      <c r="AT43">
        <v>3.3545999999999999E-2</v>
      </c>
      <c r="AZ43">
        <v>1.7838E-2</v>
      </c>
      <c r="BV43">
        <v>2.385E-2</v>
      </c>
      <c r="CB43">
        <v>3.3545999999999999E-2</v>
      </c>
      <c r="CE43">
        <v>1.7838E-2</v>
      </c>
      <c r="CO43">
        <v>5.8490000000000007E-2</v>
      </c>
      <c r="CS43">
        <v>2.0557499999999999E-2</v>
      </c>
      <c r="DJ43">
        <v>4.0940000000000004E-3</v>
      </c>
      <c r="DP43">
        <v>3.3545999999999999E-2</v>
      </c>
      <c r="DW43">
        <v>2.5659999999999999E-2</v>
      </c>
      <c r="DX43">
        <v>4.0096E-2</v>
      </c>
      <c r="EO43">
        <v>1.1398E-2</v>
      </c>
      <c r="EP43">
        <v>2.8334000000000002E-2</v>
      </c>
      <c r="EZ43">
        <v>8.3000000000000001E-3</v>
      </c>
      <c r="GC43">
        <v>6.4898000000000011E-2</v>
      </c>
      <c r="GD43">
        <v>2.0028000000000001E-2</v>
      </c>
      <c r="GG43">
        <v>3.3545999999999999E-2</v>
      </c>
      <c r="GJ43">
        <v>5.0583999999999997E-2</v>
      </c>
      <c r="HE43">
        <v>4.1206000000000013E-2</v>
      </c>
    </row>
    <row r="44" spans="1:213" x14ac:dyDescent="0.3">
      <c r="A44">
        <v>2014</v>
      </c>
      <c r="B44" t="s">
        <v>8347</v>
      </c>
      <c r="C44" s="1" t="s">
        <v>216</v>
      </c>
      <c r="D44">
        <v>8.1722000000000003E-2</v>
      </c>
      <c r="AK44">
        <v>8.7156000000000011E-2</v>
      </c>
      <c r="AT44">
        <v>0.16669999999999999</v>
      </c>
      <c r="AZ44">
        <v>8.7156000000000011E-2</v>
      </c>
      <c r="BC44">
        <v>7.0110000000000006E-2</v>
      </c>
      <c r="BQ44">
        <v>6.0392500000000002E-2</v>
      </c>
      <c r="CB44">
        <v>0.16669999999999999</v>
      </c>
      <c r="CE44">
        <v>8.7156000000000011E-2</v>
      </c>
      <c r="DC44">
        <v>5.4356000000000008E-2</v>
      </c>
      <c r="DJ44">
        <v>0.17899599999999999</v>
      </c>
      <c r="DP44">
        <v>0.16669999999999999</v>
      </c>
      <c r="FE44">
        <v>8.8920000000000006E-3</v>
      </c>
      <c r="FN44">
        <v>2.5574E-2</v>
      </c>
      <c r="FZ44">
        <v>6.8991999999999998E-2</v>
      </c>
      <c r="GG44">
        <v>0.16669999999999999</v>
      </c>
      <c r="GS44">
        <v>3.6078000000000013E-2</v>
      </c>
    </row>
    <row r="45" spans="1:213" x14ac:dyDescent="0.3">
      <c r="A45">
        <v>2014</v>
      </c>
      <c r="B45" t="s">
        <v>8347</v>
      </c>
      <c r="C45" s="1" t="s">
        <v>8361</v>
      </c>
      <c r="D45">
        <v>2.4944999999999998E-2</v>
      </c>
      <c r="AK45">
        <v>2.2024999999999999E-2</v>
      </c>
      <c r="AT45">
        <v>0.115928</v>
      </c>
      <c r="AZ45">
        <v>2.2024999999999999E-2</v>
      </c>
      <c r="BQ45">
        <v>3.5588000000000002E-2</v>
      </c>
      <c r="CB45">
        <v>0.115928</v>
      </c>
      <c r="CE45">
        <v>2.2024999999999999E-2</v>
      </c>
      <c r="CO45">
        <v>8.8817999999999994E-2</v>
      </c>
      <c r="CS45">
        <v>2.4271999999999998E-2</v>
      </c>
      <c r="DC45">
        <v>5.8186000000000009E-2</v>
      </c>
      <c r="DJ45">
        <v>2.9002E-2</v>
      </c>
      <c r="DP45">
        <v>0.115928</v>
      </c>
      <c r="DY45">
        <v>2.2894000000000001E-2</v>
      </c>
      <c r="GG45">
        <v>0.115928</v>
      </c>
      <c r="GH45">
        <v>0.10938199999999999</v>
      </c>
    </row>
    <row r="46" spans="1:213" x14ac:dyDescent="0.3">
      <c r="A46">
        <v>2014</v>
      </c>
      <c r="B46" t="s">
        <v>8347</v>
      </c>
      <c r="C46" s="1" t="s">
        <v>223</v>
      </c>
      <c r="D46">
        <v>2.7885E-2</v>
      </c>
      <c r="AF46">
        <v>4.4280000000000007E-2</v>
      </c>
      <c r="AK46">
        <v>1.7864000000000001E-2</v>
      </c>
      <c r="AZ46">
        <v>1.7864000000000001E-2</v>
      </c>
      <c r="BC46">
        <v>0.2</v>
      </c>
      <c r="BJ46">
        <v>3.8548000000000013E-2</v>
      </c>
      <c r="BQ46">
        <v>4.8174000000000002E-2</v>
      </c>
      <c r="BX46">
        <v>4.7784E-2</v>
      </c>
      <c r="CC46">
        <v>4.5420000000000002E-2</v>
      </c>
      <c r="CE46">
        <v>1.7864000000000001E-2</v>
      </c>
      <c r="CG46">
        <v>1.9074000000000001E-2</v>
      </c>
      <c r="CO46">
        <v>5.9442000000000002E-2</v>
      </c>
      <c r="CZ46">
        <v>3.5392E-2</v>
      </c>
      <c r="DB46">
        <v>3.7047999999999998E-2</v>
      </c>
      <c r="DC46">
        <v>3.6519999999999997E-2</v>
      </c>
      <c r="DJ46">
        <v>8.9506000000000016E-2</v>
      </c>
      <c r="DW46">
        <v>6.5550000000000011E-2</v>
      </c>
      <c r="DY46">
        <v>0.277198</v>
      </c>
      <c r="EH46">
        <v>4.7742E-2</v>
      </c>
      <c r="EP46">
        <v>4.3402000000000003E-2</v>
      </c>
      <c r="FV46">
        <v>8.7370000000000003E-2</v>
      </c>
      <c r="GE46">
        <v>5.4016000000000008E-2</v>
      </c>
      <c r="GH46">
        <v>4.5716000000000007E-2</v>
      </c>
      <c r="GO46">
        <v>5.4706000000000012E-2</v>
      </c>
    </row>
    <row r="47" spans="1:213" x14ac:dyDescent="0.3">
      <c r="A47">
        <v>2014</v>
      </c>
      <c r="B47" t="s">
        <v>8347</v>
      </c>
      <c r="C47" s="1" t="s">
        <v>226</v>
      </c>
      <c r="D47">
        <v>8.9072000000000012E-2</v>
      </c>
      <c r="E47">
        <v>8.2356000000000013E-2</v>
      </c>
      <c r="G47">
        <v>6.6189999999999999E-2</v>
      </c>
      <c r="N47">
        <v>8.5350000000000009E-2</v>
      </c>
      <c r="P47">
        <v>0.115706</v>
      </c>
      <c r="S47">
        <v>9.9822000000000022E-2</v>
      </c>
      <c r="AF47">
        <v>0.14913333333333331</v>
      </c>
      <c r="AJ47">
        <v>8.3000000000000004E-2</v>
      </c>
      <c r="AT47">
        <v>0.124182</v>
      </c>
      <c r="BF47">
        <v>4.0470000000000013E-2</v>
      </c>
      <c r="BG47">
        <v>8.8010000000000005E-2</v>
      </c>
      <c r="BJ47">
        <v>7.6226000000000016E-2</v>
      </c>
      <c r="BL47">
        <v>8.5350000000000009E-2</v>
      </c>
      <c r="BX47">
        <v>0.19022600000000001</v>
      </c>
      <c r="CB47">
        <v>0.124182</v>
      </c>
      <c r="CG47">
        <v>7.7218000000000009E-2</v>
      </c>
      <c r="CJ47">
        <v>0.84381250000000008</v>
      </c>
      <c r="CO47">
        <v>4.0952000000000002E-2</v>
      </c>
      <c r="DA47">
        <v>0.18256</v>
      </c>
      <c r="DG47">
        <v>0.108416</v>
      </c>
      <c r="DJ47">
        <v>0.13058</v>
      </c>
      <c r="DL47">
        <v>0.108894</v>
      </c>
      <c r="DP47">
        <v>0.124182</v>
      </c>
      <c r="DW47">
        <v>5.6166000000000008E-2</v>
      </c>
      <c r="DX47">
        <v>0.90724600000000011</v>
      </c>
      <c r="EN47">
        <v>0.236456</v>
      </c>
      <c r="EV47">
        <v>6.996200000000001E-2</v>
      </c>
      <c r="FA47">
        <v>6.7014000000000004E-2</v>
      </c>
      <c r="FR47">
        <v>6.2828000000000009E-2</v>
      </c>
      <c r="GB47">
        <v>7.8167500000000001E-2</v>
      </c>
      <c r="GD47">
        <v>7.0098000000000008E-2</v>
      </c>
      <c r="GG47">
        <v>0.124182</v>
      </c>
      <c r="GH47">
        <v>8.9442000000000021E-2</v>
      </c>
      <c r="GI47">
        <v>7.8230000000000008E-2</v>
      </c>
      <c r="GS47">
        <v>6.5326000000000009E-2</v>
      </c>
      <c r="GW47">
        <v>0.108416</v>
      </c>
      <c r="GX47">
        <v>0.108416</v>
      </c>
      <c r="GZ47">
        <v>0.12998999999999999</v>
      </c>
      <c r="HE47">
        <v>7.0892000000000011E-2</v>
      </c>
    </row>
    <row r="48" spans="1:213" x14ac:dyDescent="0.3">
      <c r="A48">
        <v>2014</v>
      </c>
      <c r="B48" t="s">
        <v>8347</v>
      </c>
      <c r="C48" s="1" t="s">
        <v>230</v>
      </c>
      <c r="D48">
        <v>0.44972099999999998</v>
      </c>
      <c r="E48">
        <v>0.12875200000000001</v>
      </c>
      <c r="G48">
        <v>2.3571428571428571E-4</v>
      </c>
      <c r="J48">
        <v>8.382400000000001E-2</v>
      </c>
      <c r="N48">
        <v>0.10729</v>
      </c>
      <c r="O48">
        <v>3.4100419999999998</v>
      </c>
      <c r="U48">
        <v>0.59954900000000011</v>
      </c>
      <c r="V48">
        <v>0.18739400000000001</v>
      </c>
      <c r="AB48">
        <v>5.7676000000000012E-2</v>
      </c>
      <c r="AF48">
        <v>0.51511400000000007</v>
      </c>
      <c r="AK48">
        <v>1.9020060000000001</v>
      </c>
      <c r="AL48">
        <v>7.2280000000000011E-2</v>
      </c>
      <c r="AP48">
        <v>0.63894200000000001</v>
      </c>
      <c r="AS48">
        <v>0.7993380000000001</v>
      </c>
      <c r="AT48">
        <v>0.6878820000000001</v>
      </c>
      <c r="AU48">
        <v>0.67403400000000002</v>
      </c>
      <c r="AV48">
        <v>1.2608200000000001</v>
      </c>
      <c r="AZ48">
        <v>1.9020060000000001</v>
      </c>
      <c r="BC48">
        <v>0.15596699999999999</v>
      </c>
      <c r="BD48">
        <v>0.23080249999999999</v>
      </c>
      <c r="BF48">
        <v>9.2390000000000014E-2</v>
      </c>
      <c r="BI48">
        <v>9.4550000000000009E-2</v>
      </c>
      <c r="BJ48">
        <v>0.199604</v>
      </c>
      <c r="BK48">
        <v>3.4100419999999998</v>
      </c>
      <c r="BL48">
        <v>0.10729</v>
      </c>
      <c r="BQ48">
        <v>0.186943</v>
      </c>
      <c r="BR48">
        <v>0.186082</v>
      </c>
      <c r="BS48">
        <v>0.1147725</v>
      </c>
      <c r="BX48">
        <v>6.2504000000000004E-2</v>
      </c>
      <c r="BY48">
        <v>3.4100419999999998</v>
      </c>
      <c r="CA48">
        <v>2.4532910000000001</v>
      </c>
      <c r="CB48">
        <v>0.73112466666666676</v>
      </c>
      <c r="CE48">
        <v>1.9020060000000001</v>
      </c>
      <c r="CG48">
        <v>0.33596199999999998</v>
      </c>
      <c r="CL48">
        <v>0.47405033333333341</v>
      </c>
      <c r="CN48">
        <v>2.7395480000000001</v>
      </c>
      <c r="CO48">
        <v>0.54329100000000008</v>
      </c>
      <c r="CP48">
        <v>0.30479000000000001</v>
      </c>
      <c r="CS48">
        <v>0.12066200000000001</v>
      </c>
      <c r="CV48">
        <v>0.26506000000000002</v>
      </c>
      <c r="CW48">
        <v>0.82836250000000011</v>
      </c>
      <c r="CX48">
        <v>0.47405033333333341</v>
      </c>
      <c r="DA48">
        <v>0.14413599999999999</v>
      </c>
      <c r="DB48">
        <v>1.088176</v>
      </c>
      <c r="DC48">
        <v>0.717302</v>
      </c>
      <c r="DG48">
        <v>8.993000000000001E-2</v>
      </c>
      <c r="DJ48">
        <v>0.26684300000000011</v>
      </c>
      <c r="DL48">
        <v>0.215418</v>
      </c>
      <c r="DM48">
        <v>1.4308700000000001</v>
      </c>
      <c r="DN48">
        <v>0.196046</v>
      </c>
      <c r="DP48">
        <v>0.71206899999999995</v>
      </c>
      <c r="DQ48">
        <v>3.4100419999999998</v>
      </c>
      <c r="DU48">
        <v>1.7169129999999999</v>
      </c>
      <c r="DW48">
        <v>8.1144000000000008E-2</v>
      </c>
      <c r="DX48">
        <v>0.64928700000000006</v>
      </c>
      <c r="DY48">
        <v>0.96206200000000008</v>
      </c>
      <c r="EC48">
        <v>0.15337400000000001</v>
      </c>
      <c r="ED48">
        <v>3.4100419999999998</v>
      </c>
      <c r="EE48">
        <v>0.31811400000000001</v>
      </c>
      <c r="EH48">
        <v>0.95119400000000009</v>
      </c>
      <c r="EM48">
        <v>0.95040333333333338</v>
      </c>
      <c r="EN48">
        <v>0.52038775000000004</v>
      </c>
      <c r="EP48">
        <v>8.1837500000000007E-2</v>
      </c>
      <c r="EQ48">
        <v>0.69579800000000014</v>
      </c>
      <c r="ER48">
        <v>0.179229</v>
      </c>
      <c r="ES48">
        <v>3.502450000000001</v>
      </c>
      <c r="ET48">
        <v>3.4100419999999998</v>
      </c>
      <c r="EU48">
        <v>1.167488333333333</v>
      </c>
      <c r="EV48">
        <v>0.83862400000000004</v>
      </c>
      <c r="EW48">
        <v>3.4100419999999998</v>
      </c>
      <c r="EZ48">
        <v>1.017842857142857</v>
      </c>
      <c r="FB48">
        <v>0.206646</v>
      </c>
      <c r="FD48">
        <v>0.31282399999999999</v>
      </c>
      <c r="FH48">
        <v>3.4100419999999998</v>
      </c>
      <c r="FI48">
        <v>0.39528000000000002</v>
      </c>
      <c r="FR48">
        <v>6.3703999999999997E-2</v>
      </c>
      <c r="FV48">
        <v>0.10234</v>
      </c>
      <c r="FW48">
        <v>0.89780800000000016</v>
      </c>
      <c r="FZ48">
        <v>0.105992</v>
      </c>
      <c r="GB48">
        <v>9.8272500000000013E-2</v>
      </c>
      <c r="GC48">
        <v>0.2946725</v>
      </c>
      <c r="GD48">
        <v>0.44207200000000002</v>
      </c>
      <c r="GE48">
        <v>0.16274</v>
      </c>
      <c r="GG48">
        <v>1.4483520000000001</v>
      </c>
      <c r="GH48">
        <v>0.21159800000000001</v>
      </c>
      <c r="GJ48">
        <v>0.32218200000000002</v>
      </c>
      <c r="GL48">
        <v>3.502450000000001</v>
      </c>
      <c r="GN48">
        <v>9.9030000000000007E-2</v>
      </c>
      <c r="GO48">
        <v>1.6678759999999999</v>
      </c>
      <c r="GT48">
        <v>1.568486</v>
      </c>
      <c r="GU48">
        <v>3.4100419999999998</v>
      </c>
      <c r="GV48">
        <v>9.9617999999999998E-2</v>
      </c>
      <c r="GW48">
        <v>8.993000000000001E-2</v>
      </c>
      <c r="GX48">
        <v>8.993000000000001E-2</v>
      </c>
      <c r="HA48">
        <v>0.114664</v>
      </c>
      <c r="HD48">
        <v>9.4067999999999999E-2</v>
      </c>
      <c r="HE48">
        <v>9.7684000000000007E-2</v>
      </c>
    </row>
    <row r="49" spans="1:213" x14ac:dyDescent="0.3">
      <c r="A49">
        <v>2014</v>
      </c>
      <c r="B49" t="s">
        <v>8347</v>
      </c>
      <c r="C49" s="1" t="s">
        <v>235</v>
      </c>
      <c r="D49">
        <v>0.31600200000000012</v>
      </c>
      <c r="E49">
        <v>0.52806600000000004</v>
      </c>
      <c r="F49">
        <v>0.27556375</v>
      </c>
      <c r="G49">
        <v>0.19003999999999999</v>
      </c>
      <c r="J49">
        <v>0.40919000000000011</v>
      </c>
      <c r="K49">
        <v>0.27906999999999998</v>
      </c>
      <c r="L49">
        <v>0.29887000000000002</v>
      </c>
      <c r="M49">
        <v>9.9952000000000013E-2</v>
      </c>
      <c r="N49">
        <v>0.29515000000000002</v>
      </c>
      <c r="P49">
        <v>0.19042200000000001</v>
      </c>
      <c r="Q49">
        <v>0.29887000000000002</v>
      </c>
      <c r="R49">
        <v>0.25130999999999998</v>
      </c>
      <c r="S49">
        <v>0.33501799999999998</v>
      </c>
      <c r="U49">
        <v>0.27643400000000001</v>
      </c>
      <c r="X49">
        <v>6.3553999999999999E-2</v>
      </c>
      <c r="AB49">
        <v>0.10931200000000001</v>
      </c>
      <c r="AC49">
        <v>0.29887000000000002</v>
      </c>
      <c r="AD49">
        <v>0.25513799999999998</v>
      </c>
      <c r="AF49">
        <v>0.22460250000000001</v>
      </c>
      <c r="AG49">
        <v>0.12791749999999999</v>
      </c>
      <c r="AH49">
        <v>0.33559000000000011</v>
      </c>
      <c r="AJ49">
        <v>0.30638799999999999</v>
      </c>
      <c r="AL49">
        <v>0.13006999999999999</v>
      </c>
      <c r="AO49">
        <v>0.59105600000000003</v>
      </c>
      <c r="AR49">
        <v>0.55323800000000012</v>
      </c>
      <c r="AS49">
        <v>0.13494249999999999</v>
      </c>
      <c r="AT49">
        <v>0.49744400000000011</v>
      </c>
      <c r="AU49">
        <v>0.16116</v>
      </c>
      <c r="AY49">
        <v>0.29887000000000002</v>
      </c>
      <c r="BE49">
        <v>0.16747000000000001</v>
      </c>
      <c r="BF49">
        <v>8.8847999999999996E-2</v>
      </c>
      <c r="BG49">
        <v>0.64921250000000008</v>
      </c>
      <c r="BH49">
        <v>0.19898199999999999</v>
      </c>
      <c r="BI49">
        <v>0.119264</v>
      </c>
      <c r="BJ49">
        <v>0.219308</v>
      </c>
      <c r="BL49">
        <v>0.29515000000000002</v>
      </c>
      <c r="BP49">
        <v>0.78460250000000009</v>
      </c>
      <c r="BR49">
        <v>0.159524</v>
      </c>
      <c r="BX49">
        <v>0.20954200000000001</v>
      </c>
      <c r="CB49">
        <v>0.49742399999999998</v>
      </c>
      <c r="CC49">
        <v>5.4676000000000009E-2</v>
      </c>
      <c r="CF49">
        <v>0.24823000000000001</v>
      </c>
      <c r="CG49">
        <v>0.30610199999999999</v>
      </c>
      <c r="CI49">
        <v>0.221274</v>
      </c>
      <c r="CJ49">
        <v>0.154836</v>
      </c>
      <c r="CM49">
        <v>0.12356200000000001</v>
      </c>
      <c r="CN49">
        <v>0.38750000000000001</v>
      </c>
      <c r="CO49">
        <v>0.25055400000000011</v>
      </c>
      <c r="CP49">
        <v>0.20083400000000001</v>
      </c>
      <c r="CU49">
        <v>0.17375399999999999</v>
      </c>
      <c r="CV49">
        <v>0.32441999999999999</v>
      </c>
      <c r="CW49">
        <v>0.38085599999999997</v>
      </c>
      <c r="CY49">
        <v>9.2320000000000013E-2</v>
      </c>
      <c r="DA49">
        <v>0.30327500000000002</v>
      </c>
      <c r="DE49">
        <v>0.109496</v>
      </c>
      <c r="DF49">
        <v>7.7866000000000005E-2</v>
      </c>
      <c r="DG49">
        <v>0.17539399999999999</v>
      </c>
      <c r="DH49">
        <v>0.24845200000000001</v>
      </c>
      <c r="DI49">
        <v>0.315218</v>
      </c>
      <c r="DJ49">
        <v>0.23948800000000001</v>
      </c>
      <c r="DL49">
        <v>0.32077</v>
      </c>
      <c r="DM49">
        <v>0.36875999999999998</v>
      </c>
      <c r="DN49">
        <v>0.179976</v>
      </c>
      <c r="DO49">
        <v>0.14953</v>
      </c>
      <c r="DP49">
        <v>0.49742399999999998</v>
      </c>
      <c r="DS49">
        <v>0.19898199999999999</v>
      </c>
      <c r="DW49">
        <v>0.14352200000000001</v>
      </c>
      <c r="DX49">
        <v>0.54080000000000006</v>
      </c>
      <c r="DZ49">
        <v>0.11294</v>
      </c>
      <c r="EA49">
        <v>0.62536000000000003</v>
      </c>
      <c r="EB49">
        <v>0.19172</v>
      </c>
      <c r="EC49">
        <v>0.22287599999999999</v>
      </c>
      <c r="EE49">
        <v>0.12173399999999999</v>
      </c>
      <c r="EG49">
        <v>0.42710999999999999</v>
      </c>
      <c r="EH49">
        <v>0.232042</v>
      </c>
      <c r="EK49">
        <v>0.84132800000000008</v>
      </c>
      <c r="EL49">
        <v>0.36925999999999998</v>
      </c>
      <c r="EN49">
        <v>0.148728</v>
      </c>
      <c r="ER49">
        <v>0.27438400000000002</v>
      </c>
      <c r="ES49">
        <v>0.30558800000000003</v>
      </c>
      <c r="EV49">
        <v>0.20433399999999999</v>
      </c>
      <c r="EX49">
        <v>0.23411799999999999</v>
      </c>
      <c r="EY49">
        <v>0.23325000000000001</v>
      </c>
      <c r="FA49">
        <v>0.21363399999999999</v>
      </c>
      <c r="FB49">
        <v>9.4466000000000008E-2</v>
      </c>
      <c r="FC49">
        <v>0.61058000000000001</v>
      </c>
      <c r="FF49">
        <v>0.1815425</v>
      </c>
      <c r="FK49">
        <v>3.9440000000000003E-2</v>
      </c>
      <c r="FR49">
        <v>0.21207799999999999</v>
      </c>
      <c r="FS49">
        <v>0.18249399999999999</v>
      </c>
      <c r="FU49">
        <v>0.22358500000000001</v>
      </c>
      <c r="FW49">
        <v>9.3597500000000014E-2</v>
      </c>
      <c r="FX49">
        <v>0.27938200000000002</v>
      </c>
      <c r="GA49">
        <v>0.154614</v>
      </c>
      <c r="GB49">
        <v>0.19092200000000001</v>
      </c>
      <c r="GD49">
        <v>0.26181199999999999</v>
      </c>
      <c r="GG49">
        <v>0.38175900000000013</v>
      </c>
      <c r="GH49">
        <v>0.11604200000000001</v>
      </c>
      <c r="GI49">
        <v>0.32479599999999997</v>
      </c>
      <c r="GJ49">
        <v>0.16709333333333329</v>
      </c>
      <c r="GL49">
        <v>0.30558800000000003</v>
      </c>
      <c r="GM49">
        <v>0.30951400000000012</v>
      </c>
      <c r="GN49">
        <v>0.46773799999999999</v>
      </c>
      <c r="GP49">
        <v>0.29887000000000002</v>
      </c>
      <c r="GW49">
        <v>0.17539399999999999</v>
      </c>
      <c r="GX49">
        <v>0.17539399999999999</v>
      </c>
      <c r="GY49">
        <v>0.24823000000000001</v>
      </c>
      <c r="GZ49">
        <v>0.39524399999999998</v>
      </c>
      <c r="HA49">
        <v>0.177452</v>
      </c>
      <c r="HC49">
        <v>0.33994000000000002</v>
      </c>
      <c r="HD49">
        <v>0.66263000000000005</v>
      </c>
      <c r="HE49">
        <v>0.249748</v>
      </c>
    </row>
    <row r="50" spans="1:213" x14ac:dyDescent="0.3">
      <c r="A50">
        <v>2014</v>
      </c>
      <c r="B50" t="s">
        <v>8347</v>
      </c>
      <c r="C50" s="1" t="s">
        <v>8362</v>
      </c>
      <c r="D50">
        <v>0.26960600000000001</v>
      </c>
      <c r="E50">
        <v>0.36208800000000008</v>
      </c>
      <c r="J50">
        <v>0.23568600000000001</v>
      </c>
      <c r="K50">
        <v>0.265546</v>
      </c>
      <c r="N50">
        <v>0.16031000000000001</v>
      </c>
      <c r="P50">
        <v>6.4453999999999997E-2</v>
      </c>
      <c r="R50">
        <v>0.12651799999999999</v>
      </c>
      <c r="S50">
        <v>0.29228799999999999</v>
      </c>
      <c r="AB50">
        <v>8.6134000000000002E-2</v>
      </c>
      <c r="AD50">
        <v>0.144654</v>
      </c>
      <c r="AH50">
        <v>0.24143400000000001</v>
      </c>
      <c r="AJ50">
        <v>0.25629400000000002</v>
      </c>
      <c r="AO50">
        <v>0.61890400000000001</v>
      </c>
      <c r="AR50">
        <v>0.41328199999999998</v>
      </c>
      <c r="AT50">
        <v>0.33682000000000001</v>
      </c>
      <c r="BF50">
        <v>6.2006000000000012E-2</v>
      </c>
      <c r="BG50">
        <v>0.2000075</v>
      </c>
      <c r="BL50">
        <v>0.16031000000000001</v>
      </c>
      <c r="BP50">
        <v>0.57220199999999999</v>
      </c>
      <c r="BR50">
        <v>0.140435</v>
      </c>
      <c r="CB50">
        <v>0.33682000000000001</v>
      </c>
      <c r="CJ50">
        <v>7.0478000000000013E-2</v>
      </c>
      <c r="CP50">
        <v>0.31013600000000002</v>
      </c>
      <c r="CU50">
        <v>0.12239</v>
      </c>
      <c r="CV50">
        <v>0.18626200000000001</v>
      </c>
      <c r="CY50">
        <v>0.10978400000000001</v>
      </c>
      <c r="DG50">
        <v>6.9630000000000011E-2</v>
      </c>
      <c r="DH50">
        <v>0.18911600000000001</v>
      </c>
      <c r="DI50">
        <v>0.29415000000000002</v>
      </c>
      <c r="DL50">
        <v>0.23735400000000001</v>
      </c>
      <c r="DP50">
        <v>0.33682000000000001</v>
      </c>
      <c r="DX50">
        <v>0.12363399999999999</v>
      </c>
      <c r="EG50">
        <v>0.43855400000000011</v>
      </c>
      <c r="EN50">
        <v>0.103898</v>
      </c>
      <c r="ES50">
        <v>0.168826</v>
      </c>
      <c r="FA50">
        <v>0.17766000000000001</v>
      </c>
      <c r="FX50">
        <v>0.17469799999999999</v>
      </c>
      <c r="GD50">
        <v>0.26695999999999998</v>
      </c>
      <c r="GG50">
        <v>0.33682000000000001</v>
      </c>
      <c r="GI50">
        <v>0.21756600000000001</v>
      </c>
      <c r="GL50">
        <v>0.168826</v>
      </c>
      <c r="GN50">
        <v>0.80927000000000004</v>
      </c>
      <c r="GW50">
        <v>6.9630000000000011E-2</v>
      </c>
      <c r="GX50">
        <v>6.9630000000000011E-2</v>
      </c>
      <c r="GZ50">
        <v>0.23956</v>
      </c>
      <c r="HC50">
        <v>9.9257999999999999E-2</v>
      </c>
    </row>
    <row r="51" spans="1:213" x14ac:dyDescent="0.3">
      <c r="A51">
        <v>2014</v>
      </c>
      <c r="B51" t="s">
        <v>8347</v>
      </c>
      <c r="C51" s="1" t="s">
        <v>8363</v>
      </c>
      <c r="D51">
        <v>0.27514</v>
      </c>
      <c r="E51">
        <v>0.444606</v>
      </c>
      <c r="F51">
        <v>0.80292000000000008</v>
      </c>
      <c r="G51">
        <v>0.17682999999999999</v>
      </c>
      <c r="J51">
        <v>0.28544199999999997</v>
      </c>
      <c r="K51">
        <v>0.26230399999999998</v>
      </c>
      <c r="N51">
        <v>0.35666599999999998</v>
      </c>
      <c r="P51">
        <v>0.212342</v>
      </c>
      <c r="R51">
        <v>0.22428600000000001</v>
      </c>
      <c r="S51">
        <v>0.30283599999999999</v>
      </c>
      <c r="U51">
        <v>8.8020000000000001E-2</v>
      </c>
      <c r="AB51">
        <v>8.3122500000000002E-2</v>
      </c>
      <c r="AD51">
        <v>0.31781599999999999</v>
      </c>
      <c r="AF51">
        <v>0.17272399999999999</v>
      </c>
      <c r="AH51">
        <v>0.31729200000000002</v>
      </c>
      <c r="AJ51">
        <v>0.329596</v>
      </c>
      <c r="AL51">
        <v>6.7420000000000008E-2</v>
      </c>
      <c r="AO51">
        <v>0.6181525000000001</v>
      </c>
      <c r="AR51">
        <v>0.56527000000000005</v>
      </c>
      <c r="AT51">
        <v>0.34871600000000003</v>
      </c>
      <c r="AU51">
        <v>0.19964000000000001</v>
      </c>
      <c r="BE51">
        <v>0.14704999999999999</v>
      </c>
      <c r="BF51">
        <v>7.6854000000000006E-2</v>
      </c>
      <c r="BG51">
        <v>0.15643199999999999</v>
      </c>
      <c r="BH51">
        <v>0.26472200000000001</v>
      </c>
      <c r="BI51">
        <v>0.14088000000000001</v>
      </c>
      <c r="BJ51">
        <v>0.16184799999999999</v>
      </c>
      <c r="BL51">
        <v>0.35666599999999998</v>
      </c>
      <c r="BP51">
        <v>0.58246400000000009</v>
      </c>
      <c r="BR51">
        <v>0.14458799999999999</v>
      </c>
      <c r="BX51">
        <v>0.16950000000000001</v>
      </c>
      <c r="CB51">
        <v>0.34871600000000003</v>
      </c>
      <c r="CF51">
        <v>0.20239799999999999</v>
      </c>
      <c r="CG51">
        <v>0.245672</v>
      </c>
      <c r="CI51">
        <v>0.12406399999999999</v>
      </c>
      <c r="CJ51">
        <v>0.17646800000000001</v>
      </c>
      <c r="CK51">
        <v>0.32058166666666671</v>
      </c>
      <c r="CM51">
        <v>9.1346000000000011E-2</v>
      </c>
      <c r="CN51">
        <v>0.28690599999999999</v>
      </c>
      <c r="CO51">
        <v>0.310145</v>
      </c>
      <c r="CP51">
        <v>0.18400749999999999</v>
      </c>
      <c r="CU51">
        <v>0.1825</v>
      </c>
      <c r="CV51">
        <v>0.25308999999999998</v>
      </c>
      <c r="CW51">
        <v>0.50321199999999999</v>
      </c>
      <c r="CY51">
        <v>0.125082</v>
      </c>
      <c r="DA51">
        <v>0.21960399999999999</v>
      </c>
      <c r="DE51">
        <v>3.4452000000000003E-2</v>
      </c>
      <c r="DF51">
        <v>5.0067500000000001E-2</v>
      </c>
      <c r="DG51">
        <v>0.110662</v>
      </c>
      <c r="DH51">
        <v>0.18406800000000001</v>
      </c>
      <c r="DI51">
        <v>0.26639400000000002</v>
      </c>
      <c r="DL51">
        <v>0.30032599999999998</v>
      </c>
      <c r="DO51">
        <v>0.11854000000000001</v>
      </c>
      <c r="DP51">
        <v>0.34871600000000003</v>
      </c>
      <c r="DS51">
        <v>0.26472200000000001</v>
      </c>
      <c r="DX51">
        <v>0.2646</v>
      </c>
      <c r="EG51">
        <v>0.36217199999999999</v>
      </c>
      <c r="EH51">
        <v>0.11445</v>
      </c>
      <c r="EK51">
        <v>0.63740200000000002</v>
      </c>
      <c r="EL51">
        <v>0.33444400000000002</v>
      </c>
      <c r="EN51">
        <v>0.14277799999999999</v>
      </c>
      <c r="ER51">
        <v>9.2327500000000007E-2</v>
      </c>
      <c r="ES51">
        <v>0.37991599999999998</v>
      </c>
      <c r="EV51">
        <v>0.17494000000000001</v>
      </c>
      <c r="EY51">
        <v>0.30038199999999998</v>
      </c>
      <c r="FA51">
        <v>0.19822000000000001</v>
      </c>
      <c r="FC51">
        <v>0.67659600000000009</v>
      </c>
      <c r="FR51">
        <v>5.6336000000000011E-2</v>
      </c>
      <c r="FW51">
        <v>0.21867800000000001</v>
      </c>
      <c r="FX51">
        <v>0.14721600000000001</v>
      </c>
      <c r="GA51">
        <v>0.15034400000000001</v>
      </c>
      <c r="GB51">
        <v>0.115858</v>
      </c>
      <c r="GD51">
        <v>0.25770399999999999</v>
      </c>
      <c r="GG51">
        <v>0.34871600000000003</v>
      </c>
      <c r="GH51">
        <v>0.17379749999999999</v>
      </c>
      <c r="GI51">
        <v>0.237846</v>
      </c>
      <c r="GL51">
        <v>0.37991599999999998</v>
      </c>
      <c r="GM51">
        <v>0.27071000000000001</v>
      </c>
      <c r="GN51">
        <v>0.157248</v>
      </c>
      <c r="GW51">
        <v>0.110662</v>
      </c>
      <c r="GX51">
        <v>0.110662</v>
      </c>
      <c r="GY51">
        <v>0.20239799999999999</v>
      </c>
      <c r="GZ51">
        <v>0.35000799999999999</v>
      </c>
      <c r="HA51">
        <v>7.7100000000000002E-2</v>
      </c>
      <c r="HC51">
        <v>0.33170000000000011</v>
      </c>
      <c r="HD51">
        <v>0.71089600000000008</v>
      </c>
      <c r="HE51">
        <v>0.54676000000000002</v>
      </c>
    </row>
    <row r="52" spans="1:213" x14ac:dyDescent="0.3">
      <c r="A52">
        <v>2014</v>
      </c>
      <c r="B52" t="s">
        <v>8347</v>
      </c>
      <c r="C52" s="1" t="s">
        <v>8364</v>
      </c>
      <c r="D52">
        <v>0.23089999999999999</v>
      </c>
      <c r="E52">
        <v>0.28845799999999999</v>
      </c>
      <c r="J52">
        <v>0.210754</v>
      </c>
      <c r="K52">
        <v>0.24155399999999999</v>
      </c>
      <c r="N52">
        <v>0.19229199999999999</v>
      </c>
      <c r="P52">
        <v>0.15504200000000001</v>
      </c>
      <c r="R52">
        <v>0.18596599999999999</v>
      </c>
      <c r="S52">
        <v>0.244556</v>
      </c>
      <c r="AB52">
        <v>9.2937500000000006E-2</v>
      </c>
      <c r="AD52">
        <v>0.21215999999999999</v>
      </c>
      <c r="AH52">
        <v>0.29241400000000012</v>
      </c>
      <c r="AJ52">
        <v>0.302616</v>
      </c>
      <c r="AO52">
        <v>0.51803600000000005</v>
      </c>
      <c r="AR52">
        <v>0.48516199999999998</v>
      </c>
      <c r="AT52">
        <v>0.31663750000000002</v>
      </c>
      <c r="BE52">
        <v>0.120896</v>
      </c>
      <c r="BF52">
        <v>7.373600000000001E-2</v>
      </c>
      <c r="BJ52">
        <v>0.15556400000000001</v>
      </c>
      <c r="BL52">
        <v>0.19229199999999999</v>
      </c>
      <c r="BP52">
        <v>0.55460200000000004</v>
      </c>
      <c r="BR52">
        <v>0.1130275</v>
      </c>
      <c r="BS52">
        <v>8.6264000000000007E-2</v>
      </c>
      <c r="CB52">
        <v>0.31663750000000002</v>
      </c>
      <c r="CF52">
        <v>3.1545999999999998E-2</v>
      </c>
      <c r="CI52">
        <v>0.30179</v>
      </c>
      <c r="CN52">
        <v>0.191992</v>
      </c>
      <c r="CO52">
        <v>9.512000000000001E-2</v>
      </c>
      <c r="CP52">
        <v>0.201048</v>
      </c>
      <c r="CU52">
        <v>0.13550000000000001</v>
      </c>
      <c r="CY52">
        <v>0.1067225</v>
      </c>
      <c r="DA52">
        <v>0.11201999999999999</v>
      </c>
      <c r="DE52">
        <v>0.15071599999999999</v>
      </c>
      <c r="DG52">
        <v>0.1184875</v>
      </c>
      <c r="DH52">
        <v>0.137548</v>
      </c>
      <c r="DI52">
        <v>0.23553199999999999</v>
      </c>
      <c r="DL52">
        <v>0.18706</v>
      </c>
      <c r="DO52">
        <v>0.14892</v>
      </c>
      <c r="DP52">
        <v>0.31663750000000002</v>
      </c>
      <c r="DX52">
        <v>0.17679249999999999</v>
      </c>
      <c r="EG52">
        <v>0.35396800000000012</v>
      </c>
      <c r="EK52">
        <v>0.50216800000000006</v>
      </c>
      <c r="EN52">
        <v>0.11516800000000001</v>
      </c>
      <c r="ES52">
        <v>0.22595799999999999</v>
      </c>
      <c r="FA52">
        <v>0.16048000000000001</v>
      </c>
      <c r="FR52">
        <v>0.16693250000000001</v>
      </c>
      <c r="FX52">
        <v>9.8038E-2</v>
      </c>
      <c r="GB52">
        <v>3.3442E-2</v>
      </c>
      <c r="GD52">
        <v>0.24038799999999999</v>
      </c>
      <c r="GG52">
        <v>0.31663750000000002</v>
      </c>
      <c r="GI52">
        <v>0.19647200000000001</v>
      </c>
      <c r="GL52">
        <v>0.22595799999999999</v>
      </c>
      <c r="GM52">
        <v>0.16858999999999999</v>
      </c>
      <c r="GN52">
        <v>0.1698875</v>
      </c>
      <c r="GW52">
        <v>0.1184875</v>
      </c>
      <c r="GX52">
        <v>0.1184875</v>
      </c>
      <c r="GY52">
        <v>3.1545999999999998E-2</v>
      </c>
      <c r="GZ52">
        <v>0.23088</v>
      </c>
      <c r="HC52">
        <v>0.16965</v>
      </c>
      <c r="HE52">
        <v>0.20397000000000001</v>
      </c>
    </row>
    <row r="53" spans="1:213" x14ac:dyDescent="0.3">
      <c r="A53">
        <v>2014</v>
      </c>
      <c r="B53" t="s">
        <v>8347</v>
      </c>
      <c r="C53" s="1" t="s">
        <v>247</v>
      </c>
      <c r="D53">
        <v>0.52289200000000002</v>
      </c>
      <c r="E53">
        <v>0.71571600000000013</v>
      </c>
      <c r="F53">
        <v>1.7243275</v>
      </c>
      <c r="G53">
        <v>0.203376</v>
      </c>
      <c r="H53">
        <v>0.15909400000000001</v>
      </c>
      <c r="I53">
        <v>0.15909400000000001</v>
      </c>
      <c r="J53">
        <v>0.66514600000000013</v>
      </c>
      <c r="K53">
        <v>0.60227800000000009</v>
      </c>
      <c r="L53">
        <v>0.36829400000000012</v>
      </c>
      <c r="M53">
        <v>8.4398000000000001E-2</v>
      </c>
      <c r="N53">
        <v>0.6666700000000001</v>
      </c>
      <c r="O53">
        <v>0.197986</v>
      </c>
      <c r="P53">
        <v>0.63326400000000005</v>
      </c>
      <c r="Q53">
        <v>0.36829400000000012</v>
      </c>
      <c r="R53">
        <v>0.50024600000000008</v>
      </c>
      <c r="S53">
        <v>0.40164400000000011</v>
      </c>
      <c r="T53">
        <v>0.28512749999999998</v>
      </c>
      <c r="U53">
        <v>0.64166400000000001</v>
      </c>
      <c r="V53">
        <v>0.16909199999999999</v>
      </c>
      <c r="X53">
        <v>0.119616</v>
      </c>
      <c r="Y53">
        <v>0.129882</v>
      </c>
      <c r="Z53">
        <v>0.15909400000000001</v>
      </c>
      <c r="AB53">
        <v>0.248668</v>
      </c>
      <c r="AC53">
        <v>0.36829400000000012</v>
      </c>
      <c r="AD53">
        <v>0.48025600000000002</v>
      </c>
      <c r="AE53">
        <v>0.742232</v>
      </c>
      <c r="AF53">
        <v>0.28821600000000003</v>
      </c>
      <c r="AG53">
        <v>2.0098000000000001E-2</v>
      </c>
      <c r="AH53">
        <v>0.54974800000000013</v>
      </c>
      <c r="AI53">
        <v>0.33813199999999999</v>
      </c>
      <c r="AJ53">
        <v>0.93358200000000002</v>
      </c>
      <c r="AK53">
        <v>0.47395799999999999</v>
      </c>
      <c r="AL53">
        <v>7.7780000000000002E-2</v>
      </c>
      <c r="AM53">
        <v>8.1018000000000007E-2</v>
      </c>
      <c r="AN53">
        <v>8.2914000000000002E-2</v>
      </c>
      <c r="AO53">
        <v>1.0320780000000001</v>
      </c>
      <c r="AP53">
        <v>0.20587800000000001</v>
      </c>
      <c r="AR53">
        <v>1.0906960000000001</v>
      </c>
      <c r="AS53">
        <v>0.18912999999999999</v>
      </c>
      <c r="AT53">
        <v>0.57802400000000009</v>
      </c>
      <c r="AU53">
        <v>0.29753400000000002</v>
      </c>
      <c r="AV53">
        <v>0.20877599999999999</v>
      </c>
      <c r="AW53">
        <v>0.237875</v>
      </c>
      <c r="AX53">
        <v>1.6212000000000001E-2</v>
      </c>
      <c r="AY53">
        <v>0.36829400000000012</v>
      </c>
      <c r="AZ53">
        <v>0.47395799999999999</v>
      </c>
      <c r="BB53">
        <v>0.19428000000000001</v>
      </c>
      <c r="BC53">
        <v>0.155472</v>
      </c>
      <c r="BD53">
        <v>0.15868199999999999</v>
      </c>
      <c r="BE53">
        <v>0.26919599999999999</v>
      </c>
      <c r="BF53">
        <v>0.24876400000000001</v>
      </c>
      <c r="BG53">
        <v>0.76522200000000007</v>
      </c>
      <c r="BH53">
        <v>6.7311999999999997E-2</v>
      </c>
      <c r="BI53">
        <v>9.6948000000000006E-2</v>
      </c>
      <c r="BJ53">
        <v>0.25945400000000002</v>
      </c>
      <c r="BK53">
        <v>0.197986</v>
      </c>
      <c r="BL53">
        <v>0.6666700000000001</v>
      </c>
      <c r="BM53">
        <v>0.14257</v>
      </c>
      <c r="BO53">
        <v>0.15723200000000001</v>
      </c>
      <c r="BQ53">
        <v>0.1002675</v>
      </c>
      <c r="BR53">
        <v>0.21918599999999999</v>
      </c>
      <c r="BS53">
        <v>0.17715</v>
      </c>
      <c r="BT53">
        <v>0.101422</v>
      </c>
      <c r="BU53">
        <v>0.13983999999999999</v>
      </c>
      <c r="BX53">
        <v>0.203986</v>
      </c>
      <c r="BY53">
        <v>0.197986</v>
      </c>
      <c r="BZ53">
        <v>0.103822</v>
      </c>
      <c r="CA53">
        <v>0.13728399999999999</v>
      </c>
      <c r="CB53">
        <v>0.57806000000000002</v>
      </c>
      <c r="CC53">
        <v>0.167292</v>
      </c>
      <c r="CD53">
        <v>8.0284000000000008E-2</v>
      </c>
      <c r="CE53">
        <v>0.47395799999999999</v>
      </c>
      <c r="CF53">
        <v>2.7790875000000002</v>
      </c>
      <c r="CG53">
        <v>0.254388</v>
      </c>
      <c r="CH53">
        <v>0.47282000000000002</v>
      </c>
      <c r="CI53">
        <v>0.31905200000000011</v>
      </c>
      <c r="CJ53">
        <v>0.67532400000000004</v>
      </c>
      <c r="CL53">
        <v>0.119098</v>
      </c>
      <c r="CN53">
        <v>0.26374799999999998</v>
      </c>
      <c r="CO53">
        <v>0.167962</v>
      </c>
      <c r="CP53">
        <v>0.60805400000000009</v>
      </c>
      <c r="CQ53">
        <v>0.39066400000000012</v>
      </c>
      <c r="CS53">
        <v>0.191996</v>
      </c>
      <c r="CU53">
        <v>0.38191399999999998</v>
      </c>
      <c r="CV53">
        <v>0.49141400000000007</v>
      </c>
      <c r="CW53">
        <v>2.2485474999999999</v>
      </c>
      <c r="CX53">
        <v>0.119098</v>
      </c>
      <c r="CY53">
        <v>0.51134199999999996</v>
      </c>
      <c r="CZ53">
        <v>0.544296</v>
      </c>
      <c r="DA53">
        <v>0.34139399999999998</v>
      </c>
      <c r="DC53">
        <v>0.31256800000000001</v>
      </c>
      <c r="DE53">
        <v>7.4760000000000007E-2</v>
      </c>
      <c r="DF53">
        <v>0.20762</v>
      </c>
      <c r="DG53">
        <v>9.0060000000000001E-2</v>
      </c>
      <c r="DH53">
        <v>0.32903749999999998</v>
      </c>
      <c r="DI53">
        <v>0.42917000000000011</v>
      </c>
      <c r="DJ53">
        <v>0.16207199999999999</v>
      </c>
      <c r="DL53">
        <v>0.42840600000000001</v>
      </c>
      <c r="DM53">
        <v>0.22598399999999999</v>
      </c>
      <c r="DN53">
        <v>0.35907800000000012</v>
      </c>
      <c r="DP53">
        <v>0.57806000000000002</v>
      </c>
      <c r="DQ53">
        <v>0.197986</v>
      </c>
      <c r="DS53">
        <v>6.7311999999999997E-2</v>
      </c>
      <c r="DT53">
        <v>0.15909400000000001</v>
      </c>
      <c r="DU53">
        <v>0.74499199999999999</v>
      </c>
      <c r="DV53">
        <v>0.47282000000000002</v>
      </c>
      <c r="DW53">
        <v>0.21843199999999999</v>
      </c>
      <c r="DX53">
        <v>0.31687199999999999</v>
      </c>
      <c r="DY53">
        <v>0.71263600000000016</v>
      </c>
      <c r="DZ53">
        <v>9.706250000000001E-2</v>
      </c>
      <c r="EA53">
        <v>0.184642</v>
      </c>
      <c r="EB53">
        <v>0.43741400000000003</v>
      </c>
      <c r="EC53">
        <v>9.7592500000000013E-2</v>
      </c>
      <c r="ED53">
        <v>0.197986</v>
      </c>
      <c r="EE53">
        <v>0.163018</v>
      </c>
      <c r="EF53">
        <v>0.128636</v>
      </c>
      <c r="EH53">
        <v>0.23424600000000001</v>
      </c>
      <c r="EK53">
        <v>1.0963700000000001</v>
      </c>
      <c r="EL53">
        <v>0.76238600000000012</v>
      </c>
      <c r="EM53">
        <v>0.20407</v>
      </c>
      <c r="EN53">
        <v>0.32047199999999998</v>
      </c>
      <c r="EP53">
        <v>0.5307980000000001</v>
      </c>
      <c r="EQ53">
        <v>0.28000000000000003</v>
      </c>
      <c r="ER53">
        <v>0.40660600000000002</v>
      </c>
      <c r="ES53">
        <v>0.94351000000000007</v>
      </c>
      <c r="ET53">
        <v>0.197986</v>
      </c>
      <c r="EU53">
        <v>0.29415400000000003</v>
      </c>
      <c r="EW53">
        <v>0.197986</v>
      </c>
      <c r="EX53">
        <v>0.37859999999999999</v>
      </c>
      <c r="EY53">
        <v>1.2514624999999999</v>
      </c>
      <c r="EZ53">
        <v>0.77310428571428569</v>
      </c>
      <c r="FA53">
        <v>0.419242</v>
      </c>
      <c r="FB53">
        <v>0.21538599999999999</v>
      </c>
      <c r="FC53">
        <v>0.59669000000000005</v>
      </c>
      <c r="FF53">
        <v>0.1389383333333333</v>
      </c>
      <c r="FH53">
        <v>0.197986</v>
      </c>
      <c r="FI53">
        <v>0.15746599999999999</v>
      </c>
      <c r="FJ53">
        <v>0.13764000000000001</v>
      </c>
      <c r="FK53">
        <v>0.13863600000000001</v>
      </c>
      <c r="FL53">
        <v>0.24291599999999999</v>
      </c>
      <c r="FM53">
        <v>7.4755000000000002E-2</v>
      </c>
      <c r="FN53">
        <v>0.20898749999999999</v>
      </c>
      <c r="FP53">
        <v>0.29307800000000001</v>
      </c>
      <c r="FQ53">
        <v>0.15909400000000001</v>
      </c>
      <c r="FR53">
        <v>0.38415199999999999</v>
      </c>
      <c r="FS53">
        <v>0.132442</v>
      </c>
      <c r="FT53">
        <v>0.15909400000000001</v>
      </c>
      <c r="FU53">
        <v>0.116074</v>
      </c>
      <c r="FV53">
        <v>0.1206575</v>
      </c>
      <c r="FW53">
        <v>0.42603400000000002</v>
      </c>
      <c r="FX53">
        <v>1.2501100000000001</v>
      </c>
      <c r="FZ53">
        <v>0.21860199999999999</v>
      </c>
      <c r="GA53">
        <v>0.208512</v>
      </c>
      <c r="GD53">
        <v>0.79690400000000006</v>
      </c>
      <c r="GE53">
        <v>0.24463399999999999</v>
      </c>
      <c r="GG53">
        <v>0.60940799999999995</v>
      </c>
      <c r="GH53">
        <v>0.14072599999999999</v>
      </c>
      <c r="GI53">
        <v>0.56649400000000005</v>
      </c>
      <c r="GJ53">
        <v>0.24587999999999999</v>
      </c>
      <c r="GL53">
        <v>0.94351000000000007</v>
      </c>
      <c r="GM53">
        <v>0.46494999999999997</v>
      </c>
      <c r="GN53">
        <v>0.96165800000000012</v>
      </c>
      <c r="GO53">
        <v>2.4147400000000001</v>
      </c>
      <c r="GP53">
        <v>0.36829400000000012</v>
      </c>
      <c r="GQ53">
        <v>0.15909400000000001</v>
      </c>
      <c r="GR53">
        <v>0.15909400000000001</v>
      </c>
      <c r="GS53">
        <v>0.43108000000000002</v>
      </c>
      <c r="GT53">
        <v>5.9097999999999998E-2</v>
      </c>
      <c r="GU53">
        <v>0.197986</v>
      </c>
      <c r="GW53">
        <v>9.0060000000000001E-2</v>
      </c>
      <c r="GX53">
        <v>9.0060000000000001E-2</v>
      </c>
      <c r="GY53">
        <v>2.7790875000000002</v>
      </c>
      <c r="GZ53">
        <v>0.56314600000000004</v>
      </c>
      <c r="HA53">
        <v>0.15384600000000001</v>
      </c>
      <c r="HC53">
        <v>0.46157399999999998</v>
      </c>
      <c r="HD53">
        <v>0.26602799999999999</v>
      </c>
      <c r="HE53">
        <v>7.9962000000000005E-2</v>
      </c>
    </row>
    <row r="54" spans="1:213" x14ac:dyDescent="0.3">
      <c r="A54">
        <v>2014</v>
      </c>
      <c r="B54" t="s">
        <v>8347</v>
      </c>
      <c r="C54" s="1" t="s">
        <v>8365</v>
      </c>
      <c r="D54">
        <v>0.14344399999999999</v>
      </c>
      <c r="E54">
        <v>0.55368250000000008</v>
      </c>
      <c r="L54">
        <v>0.20519200000000001</v>
      </c>
      <c r="M54">
        <v>2.7425000000000001E-2</v>
      </c>
      <c r="N54">
        <v>0.44717400000000013</v>
      </c>
      <c r="O54">
        <v>0.32785399999999998</v>
      </c>
      <c r="P54">
        <v>0.30663000000000001</v>
      </c>
      <c r="Q54">
        <v>0.20519200000000001</v>
      </c>
      <c r="R54">
        <v>6.3843333333333335E-2</v>
      </c>
      <c r="U54">
        <v>0.12687799999999999</v>
      </c>
      <c r="V54">
        <v>0.10236000000000001</v>
      </c>
      <c r="X54">
        <v>7.689E-2</v>
      </c>
      <c r="Y54">
        <v>0.12171</v>
      </c>
      <c r="AB54">
        <v>0.25561250000000002</v>
      </c>
      <c r="AC54">
        <v>0.20519200000000001</v>
      </c>
      <c r="AD54">
        <v>0.26386399999999999</v>
      </c>
      <c r="AG54">
        <v>5.0378000000000013E-2</v>
      </c>
      <c r="AI54">
        <v>0.26325399999999999</v>
      </c>
      <c r="AL54">
        <v>6.6556000000000004E-2</v>
      </c>
      <c r="AM54">
        <v>0.106504</v>
      </c>
      <c r="AP54">
        <v>6.8493999999999999E-2</v>
      </c>
      <c r="AS54">
        <v>0.14924000000000001</v>
      </c>
      <c r="AT54">
        <v>0.44619399999999998</v>
      </c>
      <c r="AU54">
        <v>0.34887499999999999</v>
      </c>
      <c r="AW54">
        <v>0.13580200000000001</v>
      </c>
      <c r="AY54">
        <v>0.20519200000000001</v>
      </c>
      <c r="BD54">
        <v>0.15717600000000001</v>
      </c>
      <c r="BE54">
        <v>0.91657200000000005</v>
      </c>
      <c r="BF54">
        <v>0.16281399999999999</v>
      </c>
      <c r="BG54">
        <v>0.528972</v>
      </c>
      <c r="BH54">
        <v>4.4089999999999997E-2</v>
      </c>
      <c r="BI54">
        <v>4.6783999999999999E-2</v>
      </c>
      <c r="BJ54">
        <v>0.21788199999999999</v>
      </c>
      <c r="BK54">
        <v>0.32785399999999998</v>
      </c>
      <c r="BL54">
        <v>0.44717400000000013</v>
      </c>
      <c r="BM54">
        <v>0.24146200000000001</v>
      </c>
      <c r="BS54">
        <v>0.119088</v>
      </c>
      <c r="BT54">
        <v>8.9768000000000001E-2</v>
      </c>
      <c r="BU54">
        <v>0.10076400000000001</v>
      </c>
      <c r="BX54">
        <v>0.17554600000000001</v>
      </c>
      <c r="BY54">
        <v>0.32785399999999998</v>
      </c>
      <c r="BZ54">
        <v>9.4996000000000011E-2</v>
      </c>
      <c r="CB54">
        <v>0.44529800000000008</v>
      </c>
      <c r="CC54">
        <v>0.115368</v>
      </c>
      <c r="CD54">
        <v>8.6616000000000012E-2</v>
      </c>
      <c r="CF54">
        <v>0.92459400000000003</v>
      </c>
      <c r="CG54">
        <v>9.1454000000000008E-2</v>
      </c>
      <c r="CH54">
        <v>0.1144</v>
      </c>
      <c r="CI54">
        <v>0.11886333333333329</v>
      </c>
      <c r="CM54">
        <v>2.087764</v>
      </c>
      <c r="CO54">
        <v>7.3738000000000012E-2</v>
      </c>
      <c r="CP54">
        <v>0.12252399999999999</v>
      </c>
      <c r="CU54">
        <v>0.13822200000000001</v>
      </c>
      <c r="CV54">
        <v>0.16489799999999999</v>
      </c>
      <c r="CY54">
        <v>5.6630000000000007E-2</v>
      </c>
      <c r="DA54">
        <v>0.1978</v>
      </c>
      <c r="DC54">
        <v>0.13259000000000001</v>
      </c>
      <c r="DE54">
        <v>4.4774000000000001E-2</v>
      </c>
      <c r="DG54">
        <v>8.9510000000000006E-2</v>
      </c>
      <c r="DH54">
        <v>0.166134</v>
      </c>
      <c r="DJ54">
        <v>5.6997500000000013E-2</v>
      </c>
      <c r="DL54">
        <v>0.12373000000000001</v>
      </c>
      <c r="DM54">
        <v>9.8480000000000012E-2</v>
      </c>
      <c r="DN54">
        <v>0.10036200000000001</v>
      </c>
      <c r="DP54">
        <v>0.44529800000000008</v>
      </c>
      <c r="DQ54">
        <v>0.32785399999999998</v>
      </c>
      <c r="DS54">
        <v>4.4089999999999997E-2</v>
      </c>
      <c r="DV54">
        <v>0.1144</v>
      </c>
      <c r="DW54">
        <v>8.4758E-2</v>
      </c>
      <c r="DX54">
        <v>0.38023249999999997</v>
      </c>
      <c r="DZ54">
        <v>5.1718000000000007E-2</v>
      </c>
      <c r="EA54">
        <v>2.8275999999999999E-2</v>
      </c>
      <c r="EB54">
        <v>0.180835</v>
      </c>
      <c r="EC54">
        <v>3.7424000000000013E-2</v>
      </c>
      <c r="ED54">
        <v>0.32785399999999998</v>
      </c>
      <c r="EE54">
        <v>0.11907333333333341</v>
      </c>
      <c r="EF54">
        <v>0.18468200000000001</v>
      </c>
      <c r="EL54">
        <v>1.764942</v>
      </c>
      <c r="EM54">
        <v>0.38091599999999998</v>
      </c>
      <c r="EN54">
        <v>0.36162400000000011</v>
      </c>
      <c r="EP54">
        <v>0.39393600000000001</v>
      </c>
      <c r="EQ54">
        <v>0.43853199999999998</v>
      </c>
      <c r="ER54">
        <v>6.1326000000000012E-2</v>
      </c>
      <c r="ES54">
        <v>0.37990000000000002</v>
      </c>
      <c r="ET54">
        <v>0.32785399999999998</v>
      </c>
      <c r="EV54">
        <v>0.141404</v>
      </c>
      <c r="EW54">
        <v>0.32785399999999998</v>
      </c>
      <c r="EX54">
        <v>0.4228933333333334</v>
      </c>
      <c r="FA54">
        <v>0.117662</v>
      </c>
      <c r="FB54">
        <v>0.11681999999999999</v>
      </c>
      <c r="FC54">
        <v>0.261826</v>
      </c>
      <c r="FF54">
        <v>5.986000000000001E-2</v>
      </c>
      <c r="FH54">
        <v>0.32785399999999998</v>
      </c>
      <c r="FI54">
        <v>9.1362000000000013E-2</v>
      </c>
      <c r="FJ54">
        <v>8.3923999999999999E-2</v>
      </c>
      <c r="FK54">
        <v>3.8866666666666667E-2</v>
      </c>
      <c r="FM54">
        <v>8.1360000000000002E-2</v>
      </c>
      <c r="FP54">
        <v>0.15764</v>
      </c>
      <c r="FR54">
        <v>0.1798575</v>
      </c>
      <c r="FS54">
        <v>6.8766000000000008E-2</v>
      </c>
      <c r="FU54">
        <v>7.3105000000000003E-2</v>
      </c>
      <c r="FV54">
        <v>9.9070000000000005E-2</v>
      </c>
      <c r="FW54">
        <v>0.189472</v>
      </c>
      <c r="FX54">
        <v>0.23852999999999999</v>
      </c>
      <c r="GB54">
        <v>4.9723999999999997E-2</v>
      </c>
      <c r="GD54">
        <v>0.51810750000000005</v>
      </c>
      <c r="GG54">
        <v>0.31161600000000012</v>
      </c>
      <c r="GH54">
        <v>0.109836</v>
      </c>
      <c r="GI54">
        <v>0.23477200000000001</v>
      </c>
      <c r="GJ54">
        <v>9.6088000000000007E-2</v>
      </c>
      <c r="GL54">
        <v>0.37990000000000002</v>
      </c>
      <c r="GM54">
        <v>0.40692800000000012</v>
      </c>
      <c r="GN54">
        <v>0.14080000000000001</v>
      </c>
      <c r="GP54">
        <v>0.20519200000000001</v>
      </c>
      <c r="GU54">
        <v>0.32785399999999998</v>
      </c>
      <c r="GW54">
        <v>8.9510000000000006E-2</v>
      </c>
      <c r="GX54">
        <v>8.9510000000000006E-2</v>
      </c>
      <c r="GY54">
        <v>0.92459400000000003</v>
      </c>
      <c r="GZ54">
        <v>0.30061399999999999</v>
      </c>
      <c r="HA54">
        <v>8.8863999999999999E-2</v>
      </c>
      <c r="HC54">
        <v>0.26006800000000002</v>
      </c>
      <c r="HD54">
        <v>9.0854000000000004E-2</v>
      </c>
      <c r="HE54">
        <v>2.9340000000000001E-2</v>
      </c>
    </row>
    <row r="55" spans="1:213" x14ac:dyDescent="0.3">
      <c r="A55">
        <v>2014</v>
      </c>
      <c r="B55" t="s">
        <v>8347</v>
      </c>
      <c r="C55" s="1" t="s">
        <v>257</v>
      </c>
      <c r="D55">
        <v>0.158022</v>
      </c>
      <c r="E55">
        <v>0.2389833333333333</v>
      </c>
      <c r="G55">
        <v>0.28169400000000011</v>
      </c>
      <c r="K55">
        <v>0.19961799999999999</v>
      </c>
      <c r="M55">
        <v>2.0434000000000001E-2</v>
      </c>
      <c r="N55">
        <v>0.12069533333333329</v>
      </c>
      <c r="P55">
        <v>0.1146426666666667</v>
      </c>
      <c r="R55">
        <v>0.10742</v>
      </c>
      <c r="S55">
        <v>0.25392175</v>
      </c>
      <c r="U55">
        <v>4.6018000000000003E-2</v>
      </c>
      <c r="V55">
        <v>7.8572000000000003E-2</v>
      </c>
      <c r="X55">
        <v>8.6114999999999997E-2</v>
      </c>
      <c r="Y55">
        <v>7.2149000000000005E-2</v>
      </c>
      <c r="AB55">
        <v>6.1353333333333343E-2</v>
      </c>
      <c r="AD55">
        <v>0.18238299999999999</v>
      </c>
      <c r="AF55">
        <v>0.13645987500000001</v>
      </c>
      <c r="AG55">
        <v>7.6129000000000002E-2</v>
      </c>
      <c r="AH55">
        <v>0.204513</v>
      </c>
      <c r="AJ55">
        <v>0.19596633333333341</v>
      </c>
      <c r="AL55">
        <v>6.652000000000001E-2</v>
      </c>
      <c r="AM55">
        <v>0.1073675</v>
      </c>
      <c r="AN55">
        <v>7.6998999999999998E-2</v>
      </c>
      <c r="AO55">
        <v>0.42263149999999999</v>
      </c>
      <c r="AP55">
        <v>0.10106900000000001</v>
      </c>
      <c r="AR55">
        <v>0.52892749999999999</v>
      </c>
      <c r="AS55">
        <v>0.12814999999999999</v>
      </c>
      <c r="AT55">
        <v>0.19746425000000001</v>
      </c>
      <c r="AU55">
        <v>0.20577999999999999</v>
      </c>
      <c r="BE55">
        <v>0.13708124999999999</v>
      </c>
      <c r="BF55">
        <v>8.9914000000000008E-2</v>
      </c>
      <c r="BH55">
        <v>2.4147999999999999E-2</v>
      </c>
      <c r="BI55">
        <v>5.2831999999999997E-2</v>
      </c>
      <c r="BJ55">
        <v>0.156276</v>
      </c>
      <c r="BL55">
        <v>0.12069533333333329</v>
      </c>
      <c r="BP55">
        <v>0.41801200000000011</v>
      </c>
      <c r="BR55">
        <v>0.207979</v>
      </c>
      <c r="BS55">
        <v>0.104658</v>
      </c>
      <c r="BT55">
        <v>8.9307999999999998E-2</v>
      </c>
      <c r="BU55">
        <v>0.104257</v>
      </c>
      <c r="BZ55">
        <v>7.8166000000000013E-2</v>
      </c>
      <c r="CB55">
        <v>0.19736137500000001</v>
      </c>
      <c r="CG55">
        <v>0.11360000000000001</v>
      </c>
      <c r="CH55">
        <v>0.10018000000000001</v>
      </c>
      <c r="CI55">
        <v>0.12200999999999999</v>
      </c>
      <c r="CJ55">
        <v>0.20982999999999999</v>
      </c>
      <c r="CM55">
        <v>0.23471875</v>
      </c>
      <c r="CN55">
        <v>7.2519000000000014E-2</v>
      </c>
      <c r="CO55">
        <v>8.2082000000000016E-2</v>
      </c>
      <c r="CP55">
        <v>0.14954149999999999</v>
      </c>
      <c r="CU55">
        <v>0.10440000000000001</v>
      </c>
      <c r="CV55">
        <v>0.1138373333333333</v>
      </c>
      <c r="CY55">
        <v>9.3965999999999994E-2</v>
      </c>
      <c r="DC55">
        <v>0.101422</v>
      </c>
      <c r="DF55">
        <v>0.133658</v>
      </c>
      <c r="DG55">
        <v>0.17485166666666671</v>
      </c>
      <c r="DH55">
        <v>0.11604150000000001</v>
      </c>
      <c r="DL55">
        <v>0.147368</v>
      </c>
      <c r="DM55">
        <v>7.3099499999999998E-2</v>
      </c>
      <c r="DN55">
        <v>8.2788E-2</v>
      </c>
      <c r="DO55">
        <v>8.194333333333334E-2</v>
      </c>
      <c r="DP55">
        <v>0.19736137500000001</v>
      </c>
      <c r="DS55">
        <v>2.4147999999999999E-2</v>
      </c>
      <c r="DV55">
        <v>0.10018000000000001</v>
      </c>
      <c r="DW55">
        <v>7.2852E-2</v>
      </c>
      <c r="DX55">
        <v>0.50185362500000008</v>
      </c>
      <c r="DZ55">
        <v>4.3967500000000007E-2</v>
      </c>
      <c r="EA55">
        <v>1.6403999999999998E-2</v>
      </c>
      <c r="EC55">
        <v>4.6586666666666672E-2</v>
      </c>
      <c r="EE55">
        <v>7.3183999999999999E-2</v>
      </c>
      <c r="EG55">
        <v>0.32319999999999999</v>
      </c>
      <c r="EH55">
        <v>0.10158</v>
      </c>
      <c r="EK55">
        <v>0.57801199999999997</v>
      </c>
      <c r="EL55">
        <v>0.21981000000000001</v>
      </c>
      <c r="EN55">
        <v>9.9790249999999997E-2</v>
      </c>
      <c r="ER55">
        <v>6.4766000000000004E-2</v>
      </c>
      <c r="ES55">
        <v>0.12720100000000001</v>
      </c>
      <c r="EV55">
        <v>0.305058</v>
      </c>
      <c r="EY55">
        <v>0.53236250000000007</v>
      </c>
      <c r="FA55">
        <v>0.1201425</v>
      </c>
      <c r="FB55">
        <v>4.3600000000000007E-2</v>
      </c>
      <c r="FC55">
        <v>0.29148625</v>
      </c>
      <c r="FF55">
        <v>3.0255000000000001E-2</v>
      </c>
      <c r="FI55">
        <v>9.1756000000000004E-2</v>
      </c>
      <c r="FJ55">
        <v>7.1156000000000011E-2</v>
      </c>
      <c r="FM55">
        <v>8.1155000000000005E-2</v>
      </c>
      <c r="FR55">
        <v>0.17750199999999999</v>
      </c>
      <c r="FU55">
        <v>7.4731000000000006E-2</v>
      </c>
      <c r="FV55">
        <v>8.1937666666666673E-2</v>
      </c>
      <c r="FW55">
        <v>0.14532533333333339</v>
      </c>
      <c r="FX55">
        <v>4.9086999999999999E-2</v>
      </c>
      <c r="GB55">
        <v>0.189438</v>
      </c>
      <c r="GD55">
        <v>0.211425</v>
      </c>
      <c r="GG55">
        <v>0.19492091666666669</v>
      </c>
      <c r="GH55">
        <v>0.10062450000000001</v>
      </c>
      <c r="GI55">
        <v>0.14793339999999999</v>
      </c>
      <c r="GJ55">
        <v>0.14291400000000001</v>
      </c>
      <c r="GL55">
        <v>0.12720100000000001</v>
      </c>
      <c r="GM55">
        <v>9.553600000000001E-2</v>
      </c>
      <c r="GN55">
        <v>0.21115666666666669</v>
      </c>
      <c r="GS55">
        <v>0.14408399999999999</v>
      </c>
      <c r="GW55">
        <v>0.17485166666666671</v>
      </c>
      <c r="GX55">
        <v>0.17485166666666671</v>
      </c>
      <c r="GZ55">
        <v>0.27586850000000002</v>
      </c>
      <c r="HA55">
        <v>6.8470000000000003E-2</v>
      </c>
      <c r="HC55">
        <v>4.7639333333333339E-2</v>
      </c>
      <c r="HD55">
        <v>9.3570000000000014E-2</v>
      </c>
      <c r="HE55">
        <v>6.0583999999999999E-2</v>
      </c>
    </row>
    <row r="56" spans="1:213" x14ac:dyDescent="0.3">
      <c r="A56">
        <v>2014</v>
      </c>
      <c r="B56" t="s">
        <v>8347</v>
      </c>
      <c r="C56" s="1" t="s">
        <v>8366</v>
      </c>
      <c r="D56">
        <v>0.24969</v>
      </c>
      <c r="E56">
        <v>0.27384199999999997</v>
      </c>
      <c r="J56">
        <v>0.15085399999999999</v>
      </c>
      <c r="L56">
        <v>0.116522</v>
      </c>
      <c r="M56">
        <v>4.3251999999999999E-2</v>
      </c>
      <c r="N56">
        <v>0.26209199999999999</v>
      </c>
      <c r="P56">
        <v>0.18787400000000001</v>
      </c>
      <c r="Q56">
        <v>0.116522</v>
      </c>
      <c r="R56">
        <v>5.3696000000000008E-2</v>
      </c>
      <c r="S56">
        <v>0.17830799999999999</v>
      </c>
      <c r="U56">
        <v>0.163856</v>
      </c>
      <c r="V56">
        <v>0.114618</v>
      </c>
      <c r="X56">
        <v>8.1054000000000001E-2</v>
      </c>
      <c r="Y56">
        <v>9.1904E-2</v>
      </c>
      <c r="AB56">
        <v>0.19406799999999999</v>
      </c>
      <c r="AC56">
        <v>0.116522</v>
      </c>
      <c r="AD56">
        <v>0.28999799999999998</v>
      </c>
      <c r="AF56">
        <v>0.11274000000000001</v>
      </c>
      <c r="AI56">
        <v>0.16603599999999999</v>
      </c>
      <c r="AJ56">
        <v>0.28753000000000001</v>
      </c>
      <c r="AK56">
        <v>0.14386599999999999</v>
      </c>
      <c r="AL56">
        <v>4.8384000000000003E-2</v>
      </c>
      <c r="AO56">
        <v>0.27399200000000001</v>
      </c>
      <c r="AP56">
        <v>0.12501399999999999</v>
      </c>
      <c r="AS56">
        <v>0.114542</v>
      </c>
      <c r="AT56">
        <v>0.17938399999999999</v>
      </c>
      <c r="AU56">
        <v>0.23580400000000001</v>
      </c>
      <c r="AW56">
        <v>0.25</v>
      </c>
      <c r="AY56">
        <v>0.116522</v>
      </c>
      <c r="AZ56">
        <v>0.14386599999999999</v>
      </c>
      <c r="BF56">
        <v>0.156722</v>
      </c>
      <c r="BG56">
        <v>0.32777200000000001</v>
      </c>
      <c r="BJ56">
        <v>0.186002</v>
      </c>
      <c r="BL56">
        <v>0.26209199999999999</v>
      </c>
      <c r="BO56">
        <v>8.7272000000000016E-2</v>
      </c>
      <c r="BR56">
        <v>0.28441200000000011</v>
      </c>
      <c r="BS56">
        <v>0.16201599999999999</v>
      </c>
      <c r="BX56">
        <v>0.25880999999999998</v>
      </c>
      <c r="CB56">
        <v>0.17938399999999999</v>
      </c>
      <c r="CC56">
        <v>0.207376</v>
      </c>
      <c r="CE56">
        <v>0.14386599999999999</v>
      </c>
      <c r="CG56">
        <v>0.116678</v>
      </c>
      <c r="CI56">
        <v>8.3692000000000016E-2</v>
      </c>
      <c r="CJ56">
        <v>0.21181</v>
      </c>
      <c r="CN56">
        <v>0.16658400000000001</v>
      </c>
      <c r="CO56">
        <v>0.112355</v>
      </c>
      <c r="CP56">
        <v>0.113666</v>
      </c>
      <c r="CQ56">
        <v>0.15898999999999999</v>
      </c>
      <c r="CU56">
        <v>0.11667</v>
      </c>
      <c r="CV56">
        <v>0.16886399999999999</v>
      </c>
      <c r="CY56">
        <v>0.19214000000000001</v>
      </c>
      <c r="CZ56">
        <v>0.15688199999999999</v>
      </c>
      <c r="DC56">
        <v>0.142454</v>
      </c>
      <c r="DD56">
        <v>4.2110000000000002E-2</v>
      </c>
      <c r="DG56">
        <v>0.1</v>
      </c>
      <c r="DH56">
        <v>0.15690000000000001</v>
      </c>
      <c r="DJ56">
        <v>5.913800000000001E-2</v>
      </c>
      <c r="DL56">
        <v>0.19419</v>
      </c>
      <c r="DM56">
        <v>6.9866000000000011E-2</v>
      </c>
      <c r="DN56">
        <v>0.1033575</v>
      </c>
      <c r="DP56">
        <v>0.17938399999999999</v>
      </c>
      <c r="DW56">
        <v>0.101602</v>
      </c>
      <c r="DX56">
        <v>0.161555</v>
      </c>
      <c r="DZ56">
        <v>0.15103333333333341</v>
      </c>
      <c r="EE56">
        <v>8.8552500000000006E-2</v>
      </c>
      <c r="EF56">
        <v>0.19537199999999999</v>
      </c>
      <c r="EH56">
        <v>0.10424799999999999</v>
      </c>
      <c r="EM56">
        <v>3.9522000000000002E-2</v>
      </c>
      <c r="EN56">
        <v>0.18016199999999999</v>
      </c>
      <c r="EQ56">
        <v>0.132106</v>
      </c>
      <c r="ER56">
        <v>7.0612000000000008E-2</v>
      </c>
      <c r="ES56">
        <v>0.29186800000000002</v>
      </c>
      <c r="EX56">
        <v>0.28887750000000001</v>
      </c>
      <c r="FA56">
        <v>0.125668</v>
      </c>
      <c r="FB56">
        <v>6.6103999999999996E-2</v>
      </c>
      <c r="FL56">
        <v>9.6155000000000004E-2</v>
      </c>
      <c r="FP56">
        <v>0.188802</v>
      </c>
      <c r="FR56">
        <v>0.18358749999999999</v>
      </c>
      <c r="FV56">
        <v>4.9998000000000008E-2</v>
      </c>
      <c r="FW56">
        <v>0.16131000000000001</v>
      </c>
      <c r="FX56">
        <v>3.0769999999999999E-2</v>
      </c>
      <c r="FZ56">
        <v>0.1210125</v>
      </c>
      <c r="GD56">
        <v>0.39457199999999998</v>
      </c>
      <c r="GG56">
        <v>0.182699</v>
      </c>
      <c r="GH56">
        <v>9.6450000000000008E-2</v>
      </c>
      <c r="GI56">
        <v>0.19170599999999999</v>
      </c>
      <c r="GJ56">
        <v>5.8001999999999998E-2</v>
      </c>
      <c r="GL56">
        <v>0.29186800000000002</v>
      </c>
      <c r="GM56">
        <v>0.22633800000000001</v>
      </c>
      <c r="GN56">
        <v>0.23775333333333329</v>
      </c>
      <c r="GP56">
        <v>0.116522</v>
      </c>
      <c r="GS56">
        <v>0.14597199999999999</v>
      </c>
      <c r="GW56">
        <v>0.1</v>
      </c>
      <c r="GX56">
        <v>0.1</v>
      </c>
      <c r="GZ56">
        <v>0.27035999999999999</v>
      </c>
      <c r="HC56">
        <v>0.16594</v>
      </c>
      <c r="HD56">
        <v>0.204234</v>
      </c>
      <c r="HE56">
        <v>0.13164000000000001</v>
      </c>
    </row>
    <row r="57" spans="1:213" x14ac:dyDescent="0.3">
      <c r="A57">
        <v>2014</v>
      </c>
      <c r="B57" t="s">
        <v>8347</v>
      </c>
      <c r="C57" s="1" t="s">
        <v>279</v>
      </c>
      <c r="D57">
        <v>0.16810600000000001</v>
      </c>
      <c r="E57">
        <v>0.28259600000000001</v>
      </c>
      <c r="L57">
        <v>0.27449200000000001</v>
      </c>
      <c r="M57">
        <v>5.0604000000000003E-2</v>
      </c>
      <c r="N57">
        <v>0.26127800000000001</v>
      </c>
      <c r="O57">
        <v>8.0542000000000002E-2</v>
      </c>
      <c r="P57">
        <v>0.27510400000000002</v>
      </c>
      <c r="Q57">
        <v>0.27449200000000001</v>
      </c>
      <c r="T57">
        <v>0.187698</v>
      </c>
      <c r="U57">
        <v>0.17177200000000001</v>
      </c>
      <c r="V57">
        <v>7.936E-2</v>
      </c>
      <c r="X57">
        <v>5.0992000000000003E-2</v>
      </c>
      <c r="Y57">
        <v>9.152600000000001E-2</v>
      </c>
      <c r="AB57">
        <v>0.11092249999999999</v>
      </c>
      <c r="AC57">
        <v>0.27449200000000001</v>
      </c>
      <c r="AD57">
        <v>0.29515799999999998</v>
      </c>
      <c r="AF57">
        <v>0.15018166666666671</v>
      </c>
      <c r="AG57">
        <v>4.3270000000000003E-2</v>
      </c>
      <c r="AI57">
        <v>0.127026</v>
      </c>
      <c r="AK57">
        <v>0.22609399999999999</v>
      </c>
      <c r="AL57">
        <v>8.3937999999999999E-2</v>
      </c>
      <c r="AM57">
        <v>0.30098000000000003</v>
      </c>
      <c r="AN57">
        <v>5.4573999999999998E-2</v>
      </c>
      <c r="AP57">
        <v>0.12336999999999999</v>
      </c>
      <c r="AS57">
        <v>0.136152</v>
      </c>
      <c r="AT57">
        <v>0.35646000000000011</v>
      </c>
      <c r="AU57">
        <v>0.12239</v>
      </c>
      <c r="AV57">
        <v>0.11301</v>
      </c>
      <c r="AW57">
        <v>0.10310999999999999</v>
      </c>
      <c r="AX57">
        <v>6.78425E-2</v>
      </c>
      <c r="AY57">
        <v>0.27449200000000001</v>
      </c>
      <c r="AZ57">
        <v>0.22609399999999999</v>
      </c>
      <c r="BD57">
        <v>0.13971800000000001</v>
      </c>
      <c r="BE57">
        <v>0.124594</v>
      </c>
      <c r="BF57">
        <v>0.122826</v>
      </c>
      <c r="BG57">
        <v>0.32006000000000001</v>
      </c>
      <c r="BH57">
        <v>7.9656000000000005E-2</v>
      </c>
      <c r="BI57">
        <v>7.4758000000000005E-2</v>
      </c>
      <c r="BJ57">
        <v>0.14876200000000001</v>
      </c>
      <c r="BK57">
        <v>8.0542000000000002E-2</v>
      </c>
      <c r="BL57">
        <v>0.26127800000000001</v>
      </c>
      <c r="BO57">
        <v>0.103294</v>
      </c>
      <c r="BR57">
        <v>8.8232000000000019E-2</v>
      </c>
      <c r="BS57">
        <v>0.134024</v>
      </c>
      <c r="BT57">
        <v>9.4456000000000012E-2</v>
      </c>
      <c r="BU57">
        <v>0.123068</v>
      </c>
      <c r="BX57">
        <v>0.37016399999999999</v>
      </c>
      <c r="BY57">
        <v>8.0542000000000002E-2</v>
      </c>
      <c r="BZ57">
        <v>0.11395</v>
      </c>
      <c r="CA57">
        <v>1.4028080000000001</v>
      </c>
      <c r="CB57">
        <v>0.35617800000000011</v>
      </c>
      <c r="CC57">
        <v>5.4190000000000002E-2</v>
      </c>
      <c r="CD57">
        <v>8.202000000000001E-2</v>
      </c>
      <c r="CE57">
        <v>0.22609399999999999</v>
      </c>
      <c r="CF57">
        <v>0.6227950000000001</v>
      </c>
      <c r="CG57">
        <v>0.14013400000000001</v>
      </c>
      <c r="CI57">
        <v>0.32182400000000011</v>
      </c>
      <c r="CJ57">
        <v>0.426842</v>
      </c>
      <c r="CL57">
        <v>0.124718</v>
      </c>
      <c r="CM57">
        <v>0.22839333333333331</v>
      </c>
      <c r="CN57">
        <v>0.2296475</v>
      </c>
      <c r="CO57">
        <v>0.14036499999999999</v>
      </c>
      <c r="CP57">
        <v>0.18102599999999999</v>
      </c>
      <c r="CQ57">
        <v>0.144568</v>
      </c>
      <c r="CS57">
        <v>8.5500000000000007E-2</v>
      </c>
      <c r="CT57">
        <v>0.16229199999999999</v>
      </c>
      <c r="CV57">
        <v>0.25407200000000002</v>
      </c>
      <c r="CX57">
        <v>0.124718</v>
      </c>
      <c r="CY57">
        <v>0.126</v>
      </c>
      <c r="CZ57">
        <v>0.22001399999999999</v>
      </c>
      <c r="DA57">
        <v>0.40771400000000002</v>
      </c>
      <c r="DC57">
        <v>0.175202</v>
      </c>
      <c r="DD57">
        <v>7.4168000000000012E-2</v>
      </c>
      <c r="DF57">
        <v>0.18</v>
      </c>
      <c r="DG57">
        <v>0.23003000000000001</v>
      </c>
      <c r="DJ57">
        <v>5.9045000000000007E-2</v>
      </c>
      <c r="DM57">
        <v>0.12688250000000001</v>
      </c>
      <c r="DN57">
        <v>0.156752</v>
      </c>
      <c r="DP57">
        <v>0.35617800000000011</v>
      </c>
      <c r="DQ57">
        <v>8.0542000000000002E-2</v>
      </c>
      <c r="DS57">
        <v>7.9656000000000005E-2</v>
      </c>
      <c r="DU57">
        <v>0.26790999999999998</v>
      </c>
      <c r="DW57">
        <v>0.104242</v>
      </c>
      <c r="DX57">
        <v>0.15636749999999999</v>
      </c>
      <c r="DY57">
        <v>0.39307999999999998</v>
      </c>
      <c r="DZ57">
        <v>3.3222500000000002E-2</v>
      </c>
      <c r="EA57">
        <v>3.9980000000000002E-2</v>
      </c>
      <c r="EC57">
        <v>4.9596000000000008E-2</v>
      </c>
      <c r="ED57">
        <v>8.0542000000000002E-2</v>
      </c>
      <c r="EE57">
        <v>0.12701750000000001</v>
      </c>
      <c r="EF57">
        <v>0.48200999999999999</v>
      </c>
      <c r="EN57">
        <v>0.16036</v>
      </c>
      <c r="EP57">
        <v>0.101996</v>
      </c>
      <c r="EQ57">
        <v>0.112306</v>
      </c>
      <c r="ER57">
        <v>9.4187999999999994E-2</v>
      </c>
      <c r="ES57">
        <v>0.422176</v>
      </c>
      <c r="ET57">
        <v>8.0542000000000002E-2</v>
      </c>
      <c r="EV57">
        <v>0.51965800000000006</v>
      </c>
      <c r="EW57">
        <v>8.0542000000000002E-2</v>
      </c>
      <c r="EX57">
        <v>0.10516</v>
      </c>
      <c r="EZ57">
        <v>9.9574285714285712E-2</v>
      </c>
      <c r="FB57">
        <v>5.7506000000000008E-2</v>
      </c>
      <c r="FC57">
        <v>0.40383400000000003</v>
      </c>
      <c r="FF57">
        <v>7.2521666666666679E-2</v>
      </c>
      <c r="FH57">
        <v>8.0542000000000002E-2</v>
      </c>
      <c r="FI57">
        <v>9.1152000000000011E-2</v>
      </c>
      <c r="FJ57">
        <v>8.3267999999999995E-2</v>
      </c>
      <c r="FK57">
        <v>0.104576</v>
      </c>
      <c r="FL57">
        <v>0.14011799999999999</v>
      </c>
      <c r="FM57">
        <v>5.5270000000000007E-2</v>
      </c>
      <c r="FR57">
        <v>0.281005</v>
      </c>
      <c r="FS57">
        <v>5.168600000000001E-2</v>
      </c>
      <c r="FU57">
        <v>0.1002325</v>
      </c>
      <c r="FV57">
        <v>6.6091999999999998E-2</v>
      </c>
      <c r="FW57">
        <v>0.16256000000000001</v>
      </c>
      <c r="FX57">
        <v>0.25117</v>
      </c>
      <c r="FZ57">
        <v>0.12938</v>
      </c>
      <c r="GC57">
        <v>5.7617500000000002E-2</v>
      </c>
      <c r="GD57">
        <v>0.35348800000000008</v>
      </c>
      <c r="GG57">
        <v>0.32444699999999999</v>
      </c>
      <c r="GH57">
        <v>9.7597500000000004E-2</v>
      </c>
      <c r="GJ57">
        <v>7.1998000000000006E-2</v>
      </c>
      <c r="GL57">
        <v>0.422176</v>
      </c>
      <c r="GM57">
        <v>5.3428000000000003E-2</v>
      </c>
      <c r="GN57">
        <v>0.33732800000000013</v>
      </c>
      <c r="GO57">
        <v>0.29935200000000001</v>
      </c>
      <c r="GP57">
        <v>0.27449200000000001</v>
      </c>
      <c r="GS57">
        <v>0.21565599999999999</v>
      </c>
      <c r="GT57">
        <v>0.114676</v>
      </c>
      <c r="GU57">
        <v>8.0542000000000002E-2</v>
      </c>
      <c r="GW57">
        <v>0.23003000000000001</v>
      </c>
      <c r="GX57">
        <v>0.23003000000000001</v>
      </c>
      <c r="GY57">
        <v>0.6227950000000001</v>
      </c>
      <c r="HA57">
        <v>7.3646000000000003E-2</v>
      </c>
      <c r="HC57">
        <v>0.12618199999999999</v>
      </c>
      <c r="HD57">
        <v>6.0122500000000002E-2</v>
      </c>
      <c r="HE57">
        <v>3.7716E-2</v>
      </c>
    </row>
    <row r="58" spans="1:213" x14ac:dyDescent="0.3">
      <c r="A58">
        <v>2014</v>
      </c>
      <c r="B58" t="s">
        <v>8347</v>
      </c>
      <c r="C58" s="1" t="s">
        <v>8367</v>
      </c>
      <c r="D58">
        <v>9.442200000000002E-2</v>
      </c>
      <c r="E58">
        <v>0.12790599999999999</v>
      </c>
      <c r="G58">
        <v>6.2970000000000012E-2</v>
      </c>
      <c r="K58">
        <v>0.12278799999999999</v>
      </c>
      <c r="N58">
        <v>0.120542</v>
      </c>
      <c r="P58">
        <v>9.714200000000002E-2</v>
      </c>
      <c r="U58">
        <v>6.498000000000001E-2</v>
      </c>
      <c r="AB58">
        <v>2.453E-2</v>
      </c>
      <c r="AD58">
        <v>9.8660000000000012E-2</v>
      </c>
      <c r="AH58">
        <v>2.5850000000000001E-2</v>
      </c>
      <c r="AJ58">
        <v>0.1336</v>
      </c>
      <c r="AO58">
        <v>0.25212400000000001</v>
      </c>
      <c r="AR58">
        <v>5.8083999999999997E-2</v>
      </c>
      <c r="AT58">
        <v>0.11905</v>
      </c>
      <c r="BF58">
        <v>3.3594000000000013E-2</v>
      </c>
      <c r="BG58">
        <v>0.138964</v>
      </c>
      <c r="BI58">
        <v>3.1780000000000003E-2</v>
      </c>
      <c r="BJ58">
        <v>9.4796000000000005E-2</v>
      </c>
      <c r="BL58">
        <v>0.120542</v>
      </c>
      <c r="BP58">
        <v>0.17231750000000001</v>
      </c>
      <c r="CB58">
        <v>0.11905</v>
      </c>
      <c r="CG58">
        <v>4.6193999999999999E-2</v>
      </c>
      <c r="CI58">
        <v>4.7986000000000008E-2</v>
      </c>
      <c r="CJ58">
        <v>2.2665000000000001E-2</v>
      </c>
      <c r="CO58">
        <v>9.9816000000000016E-2</v>
      </c>
      <c r="CP58">
        <v>0.20259199999999999</v>
      </c>
      <c r="CY58">
        <v>6.5034000000000008E-2</v>
      </c>
      <c r="DP58">
        <v>0.11905</v>
      </c>
      <c r="DX58">
        <v>6.3144000000000006E-2</v>
      </c>
      <c r="EH58">
        <v>5.9024E-2</v>
      </c>
      <c r="EK58">
        <v>0.13960800000000001</v>
      </c>
      <c r="EN58">
        <v>8.3776000000000017E-2</v>
      </c>
      <c r="ER58">
        <v>6.9778000000000007E-2</v>
      </c>
      <c r="ES58">
        <v>0.124775</v>
      </c>
      <c r="FA58">
        <v>7.6693999999999998E-2</v>
      </c>
      <c r="GB58">
        <v>0.26723799999999998</v>
      </c>
      <c r="GD58">
        <v>7.2220000000000006E-2</v>
      </c>
      <c r="GG58">
        <v>0.11905</v>
      </c>
      <c r="GI58">
        <v>8.9700000000000002E-2</v>
      </c>
      <c r="GL58">
        <v>0.124775</v>
      </c>
      <c r="GM58">
        <v>0.122502</v>
      </c>
      <c r="GN58">
        <v>3.3330000000000012E-2</v>
      </c>
    </row>
    <row r="59" spans="1:213" x14ac:dyDescent="0.3">
      <c r="A59">
        <v>2014</v>
      </c>
      <c r="B59" t="s">
        <v>8347</v>
      </c>
      <c r="C59" s="1" t="s">
        <v>289</v>
      </c>
      <c r="D59">
        <v>0.19145200000000001</v>
      </c>
      <c r="E59">
        <v>0.29461749999999998</v>
      </c>
      <c r="N59">
        <v>0.16345999999999999</v>
      </c>
      <c r="P59">
        <v>0.126552</v>
      </c>
      <c r="S59">
        <v>0.19792399999999999</v>
      </c>
      <c r="U59">
        <v>9.6948000000000006E-2</v>
      </c>
      <c r="AD59">
        <v>0.1333975</v>
      </c>
      <c r="AH59">
        <v>0.15341399999999999</v>
      </c>
      <c r="AJ59">
        <v>0.19126799999999999</v>
      </c>
      <c r="AO59">
        <v>0.32068000000000002</v>
      </c>
      <c r="AR59">
        <v>0.37537599999999999</v>
      </c>
      <c r="AT59">
        <v>0.18713399999999999</v>
      </c>
      <c r="BE59">
        <v>0.195406</v>
      </c>
      <c r="BJ59">
        <v>0.158078</v>
      </c>
      <c r="BL59">
        <v>0.16345999999999999</v>
      </c>
      <c r="BP59">
        <v>0.34791400000000011</v>
      </c>
      <c r="CB59">
        <v>0.18713399999999999</v>
      </c>
      <c r="CG59">
        <v>0.11960999999999999</v>
      </c>
      <c r="CJ59">
        <v>0.18035200000000001</v>
      </c>
      <c r="CN59">
        <v>0.11819399999999999</v>
      </c>
      <c r="CP59">
        <v>8.4375000000000006E-2</v>
      </c>
      <c r="CV59">
        <v>0.102574</v>
      </c>
      <c r="CY59">
        <v>7.6744000000000007E-2</v>
      </c>
      <c r="DG59">
        <v>0.1</v>
      </c>
      <c r="DH59">
        <v>0.14760000000000001</v>
      </c>
      <c r="DL59">
        <v>0.26429999999999998</v>
      </c>
      <c r="DO59">
        <v>6.901800000000001E-2</v>
      </c>
      <c r="DP59">
        <v>0.18713399999999999</v>
      </c>
      <c r="DX59">
        <v>0.11666600000000001</v>
      </c>
      <c r="EG59">
        <v>0.19100200000000001</v>
      </c>
      <c r="EK59">
        <v>0.20263400000000001</v>
      </c>
      <c r="ER59">
        <v>8.8472000000000009E-2</v>
      </c>
      <c r="ES59">
        <v>0.178096</v>
      </c>
      <c r="EX59">
        <v>0.154386</v>
      </c>
      <c r="FA59">
        <v>0.112054</v>
      </c>
      <c r="FX59">
        <v>4.4850000000000001E-2</v>
      </c>
      <c r="GB59">
        <v>7.1190000000000003E-2</v>
      </c>
      <c r="GD59">
        <v>0.34355599999999997</v>
      </c>
      <c r="GG59">
        <v>0.150753</v>
      </c>
      <c r="GI59">
        <v>0.21066599999999999</v>
      </c>
      <c r="GL59">
        <v>0.178096</v>
      </c>
      <c r="GM59">
        <v>0.20619599999999999</v>
      </c>
      <c r="GN59">
        <v>8.3222000000000018E-2</v>
      </c>
      <c r="GW59">
        <v>0.1</v>
      </c>
      <c r="GX59">
        <v>0.1</v>
      </c>
      <c r="GZ59">
        <v>0.26699600000000001</v>
      </c>
      <c r="HC59">
        <v>0.14056399999999999</v>
      </c>
    </row>
    <row r="60" spans="1:213" x14ac:dyDescent="0.3">
      <c r="A60">
        <v>2014</v>
      </c>
      <c r="B60" t="s">
        <v>8347</v>
      </c>
      <c r="C60" s="1" t="s">
        <v>8368</v>
      </c>
      <c r="D60">
        <v>0.15542600000000001</v>
      </c>
      <c r="E60">
        <v>0.193132</v>
      </c>
      <c r="G60">
        <v>0.143515</v>
      </c>
      <c r="J60">
        <v>0.19797799999999999</v>
      </c>
      <c r="L60">
        <v>9.3030000000000002E-2</v>
      </c>
      <c r="M60">
        <v>7.0382500000000001E-2</v>
      </c>
      <c r="N60">
        <v>0.17965800000000001</v>
      </c>
      <c r="P60">
        <v>0.12762399999999999</v>
      </c>
      <c r="Q60">
        <v>9.3030000000000002E-2</v>
      </c>
      <c r="R60">
        <v>0.17663999999999999</v>
      </c>
      <c r="S60">
        <v>0.108302</v>
      </c>
      <c r="AB60">
        <v>0.11586200000000001</v>
      </c>
      <c r="AC60">
        <v>9.3030000000000002E-2</v>
      </c>
      <c r="AD60">
        <v>0.13824800000000001</v>
      </c>
      <c r="AF60">
        <v>7.4186666666666679E-2</v>
      </c>
      <c r="AG60">
        <v>8.3406000000000008E-2</v>
      </c>
      <c r="AH60">
        <v>7.8580000000000011E-2</v>
      </c>
      <c r="AJ60">
        <v>0.17432400000000001</v>
      </c>
      <c r="AO60">
        <v>0.26399800000000001</v>
      </c>
      <c r="AR60">
        <v>0.15648500000000001</v>
      </c>
      <c r="AT60">
        <v>0.25322400000000012</v>
      </c>
      <c r="AY60">
        <v>9.3030000000000002E-2</v>
      </c>
      <c r="BE60">
        <v>4.3471999999999997E-2</v>
      </c>
      <c r="BF60">
        <v>0.174758</v>
      </c>
      <c r="BG60">
        <v>0.27697200000000011</v>
      </c>
      <c r="BJ60">
        <v>0.10329000000000001</v>
      </c>
      <c r="BL60">
        <v>0.17965800000000001</v>
      </c>
      <c r="BR60">
        <v>5.4026000000000012E-2</v>
      </c>
      <c r="CB60">
        <v>0.25322400000000012</v>
      </c>
      <c r="CF60">
        <v>0.74092200000000008</v>
      </c>
      <c r="CG60">
        <v>7.216800000000001E-2</v>
      </c>
      <c r="CI60">
        <v>0.17888000000000001</v>
      </c>
      <c r="CJ60">
        <v>0.109725</v>
      </c>
      <c r="CO60">
        <v>0.1</v>
      </c>
      <c r="CP60">
        <v>0.1142</v>
      </c>
      <c r="CY60">
        <v>5.7110000000000008E-2</v>
      </c>
      <c r="DA60">
        <v>0.21192</v>
      </c>
      <c r="DG60">
        <v>0.12436</v>
      </c>
      <c r="DH60">
        <v>0.15379000000000001</v>
      </c>
      <c r="DL60">
        <v>0.16040199999999999</v>
      </c>
      <c r="DN60">
        <v>8.6262000000000019E-2</v>
      </c>
      <c r="DP60">
        <v>0.25322400000000012</v>
      </c>
      <c r="DW60">
        <v>8.9473999999999998E-2</v>
      </c>
      <c r="DX60">
        <v>0.139096</v>
      </c>
      <c r="DZ60">
        <v>6.2294000000000002E-2</v>
      </c>
      <c r="EA60">
        <v>0.105688</v>
      </c>
      <c r="ER60">
        <v>0.126418</v>
      </c>
      <c r="ES60">
        <v>0.16128600000000001</v>
      </c>
      <c r="EV60">
        <v>9.9156000000000008E-2</v>
      </c>
      <c r="EX60">
        <v>0.16249</v>
      </c>
      <c r="FA60">
        <v>0.123892</v>
      </c>
      <c r="FF60">
        <v>0.1018966666666667</v>
      </c>
      <c r="FM60">
        <v>0.15412500000000001</v>
      </c>
      <c r="FR60">
        <v>0.14351800000000001</v>
      </c>
      <c r="FW60">
        <v>9.4224000000000002E-2</v>
      </c>
      <c r="FX60">
        <v>0.198238</v>
      </c>
      <c r="GB60">
        <v>8.5792000000000021E-2</v>
      </c>
      <c r="GD60">
        <v>0.22728000000000001</v>
      </c>
      <c r="GG60">
        <v>0.25322400000000012</v>
      </c>
      <c r="GH60">
        <v>9.3687999999999994E-2</v>
      </c>
      <c r="GI60">
        <v>0.182002</v>
      </c>
      <c r="GJ60">
        <v>0.1047275</v>
      </c>
      <c r="GL60">
        <v>0.16128600000000001</v>
      </c>
      <c r="GM60">
        <v>0.10736999999999999</v>
      </c>
      <c r="GN60">
        <v>0.24787799999999999</v>
      </c>
      <c r="GP60">
        <v>9.3030000000000002E-2</v>
      </c>
      <c r="GW60">
        <v>0.12436</v>
      </c>
      <c r="GX60">
        <v>0.12436</v>
      </c>
      <c r="GY60">
        <v>0.74092200000000008</v>
      </c>
      <c r="GZ60">
        <v>0.24621399999999999</v>
      </c>
      <c r="HC60">
        <v>0.124318</v>
      </c>
      <c r="HD60">
        <v>5.4390000000000008E-2</v>
      </c>
      <c r="HE60">
        <v>3.8530000000000002E-2</v>
      </c>
    </row>
    <row r="61" spans="1:213" x14ac:dyDescent="0.3">
      <c r="A61">
        <v>2014</v>
      </c>
      <c r="B61" t="s">
        <v>8347</v>
      </c>
      <c r="C61" s="1" t="s">
        <v>8369</v>
      </c>
      <c r="D61">
        <v>0.13505880000000001</v>
      </c>
      <c r="E61">
        <v>0.16875119999999999</v>
      </c>
      <c r="G61">
        <v>6.582600000000001E-2</v>
      </c>
      <c r="H61">
        <v>9.4572000000000007E-3</v>
      </c>
      <c r="I61">
        <v>9.4572000000000007E-3</v>
      </c>
      <c r="J61">
        <v>6.2950800000000001E-2</v>
      </c>
      <c r="L61">
        <v>6.1522800000000002E-2</v>
      </c>
      <c r="M61">
        <v>9.8799600000000001E-2</v>
      </c>
      <c r="N61">
        <v>9.8549999999999999E-2</v>
      </c>
      <c r="P61">
        <v>0.29046840000000002</v>
      </c>
      <c r="Q61">
        <v>6.1522800000000002E-2</v>
      </c>
      <c r="R61">
        <v>0.10183680000000001</v>
      </c>
      <c r="U61">
        <v>0.18412319999999999</v>
      </c>
      <c r="V61">
        <v>7.1937600000000004E-2</v>
      </c>
      <c r="X61">
        <v>5.3036000000000007E-2</v>
      </c>
      <c r="Y61">
        <v>6.1510500000000003E-2</v>
      </c>
      <c r="Z61">
        <v>9.4572000000000007E-3</v>
      </c>
      <c r="AB61">
        <v>8.3799600000000002E-2</v>
      </c>
      <c r="AC61">
        <v>6.1522800000000002E-2</v>
      </c>
      <c r="AD61">
        <v>0.2175648</v>
      </c>
      <c r="AG61">
        <v>0.1442532</v>
      </c>
      <c r="AK61">
        <v>1.5760799999999998E-2</v>
      </c>
      <c r="AL61">
        <v>2.5548000000000001E-2</v>
      </c>
      <c r="AM61">
        <v>3.0676800000000001E-2</v>
      </c>
      <c r="AP61">
        <v>6.0088500000000003E-2</v>
      </c>
      <c r="AS61">
        <v>7.1989200000000003E-2</v>
      </c>
      <c r="AT61">
        <v>0.2488812</v>
      </c>
      <c r="AU61">
        <v>0.130608</v>
      </c>
      <c r="AV61">
        <v>4.6032000000000003E-2</v>
      </c>
      <c r="AY61">
        <v>6.1522800000000002E-2</v>
      </c>
      <c r="AZ61">
        <v>1.5760799999999998E-2</v>
      </c>
      <c r="BE61">
        <v>1.85892E-2</v>
      </c>
      <c r="BF61">
        <v>7.8110399999999997E-2</v>
      </c>
      <c r="BG61">
        <v>0.1383288</v>
      </c>
      <c r="BJ61">
        <v>4.87176E-2</v>
      </c>
      <c r="BL61">
        <v>9.8549999999999999E-2</v>
      </c>
      <c r="BQ61">
        <v>1.8603600000000001E-2</v>
      </c>
      <c r="BS61">
        <v>5.4845999999999999E-2</v>
      </c>
      <c r="BT61">
        <v>2.2165199999999999E-2</v>
      </c>
      <c r="BU61">
        <v>5.8274399999999997E-2</v>
      </c>
      <c r="BX61">
        <v>0.16363440000000001</v>
      </c>
      <c r="BZ61">
        <v>7.1384400000000001E-2</v>
      </c>
      <c r="CB61">
        <v>0.2488812</v>
      </c>
      <c r="CC61">
        <v>0.1113828</v>
      </c>
      <c r="CD61">
        <v>2.9819999999999999E-2</v>
      </c>
      <c r="CE61">
        <v>1.5760799999999998E-2</v>
      </c>
      <c r="CF61">
        <v>0.28596240000000001</v>
      </c>
      <c r="CG61">
        <v>9.2606400000000005E-2</v>
      </c>
      <c r="CI61">
        <v>9.8116500000000009E-2</v>
      </c>
      <c r="CJ61">
        <v>0.12988050000000001</v>
      </c>
      <c r="CO61">
        <v>3.0493200000000002E-2</v>
      </c>
      <c r="CP61">
        <v>0.16961399999999999</v>
      </c>
      <c r="CQ61">
        <v>7.9935600000000009E-2</v>
      </c>
      <c r="CT61">
        <v>1.9489200000000002E-2</v>
      </c>
      <c r="CU61">
        <v>0.11981849999999999</v>
      </c>
      <c r="CV61">
        <v>5.8571000000000012E-2</v>
      </c>
      <c r="CY61">
        <v>0.14376720000000001</v>
      </c>
      <c r="CZ61">
        <v>0.15372359999999999</v>
      </c>
      <c r="DG61">
        <v>0.1236</v>
      </c>
      <c r="DJ61">
        <v>6.1384800000000003E-2</v>
      </c>
      <c r="DM61">
        <v>5.6495999999999998E-2</v>
      </c>
      <c r="DN61">
        <v>0.1202148</v>
      </c>
      <c r="DP61">
        <v>0.2488812</v>
      </c>
      <c r="DT61">
        <v>9.4572000000000007E-3</v>
      </c>
      <c r="DW61">
        <v>5.0560800000000003E-2</v>
      </c>
      <c r="DX61">
        <v>0.25799519999999998</v>
      </c>
      <c r="DZ61">
        <v>3.2384999999999997E-2</v>
      </c>
      <c r="EA61">
        <v>7.1154000000000009E-2</v>
      </c>
      <c r="EC61">
        <v>5.9249999999999997E-2</v>
      </c>
      <c r="EE61">
        <v>5.66715E-2</v>
      </c>
      <c r="EF61">
        <v>0.1086072</v>
      </c>
      <c r="EH61">
        <v>5.70552E-2</v>
      </c>
      <c r="EN61">
        <v>0.15266640000000001</v>
      </c>
      <c r="EQ61">
        <v>9.3682799999999997E-2</v>
      </c>
      <c r="ER61">
        <v>0.13444439999999999</v>
      </c>
      <c r="ES61">
        <v>0.15053159999999999</v>
      </c>
      <c r="EX61">
        <v>6.1257600000000002E-2</v>
      </c>
      <c r="FF61">
        <v>7.5311000000000003E-2</v>
      </c>
      <c r="FJ61">
        <v>5.4158400000000002E-2</v>
      </c>
      <c r="FK61">
        <v>2.4150000000000001E-2</v>
      </c>
      <c r="FP61">
        <v>0.1168116</v>
      </c>
      <c r="FQ61">
        <v>9.4572000000000007E-3</v>
      </c>
      <c r="FR61">
        <v>0.18056159999999999</v>
      </c>
      <c r="FS61">
        <v>3.6032399999999999E-2</v>
      </c>
      <c r="FT61">
        <v>9.4572000000000007E-3</v>
      </c>
      <c r="FU61">
        <v>3.0870000000000002E-2</v>
      </c>
      <c r="FV61">
        <v>4.5678000000000003E-2</v>
      </c>
      <c r="FW61">
        <v>9.6000000000000002E-2</v>
      </c>
      <c r="FX61">
        <v>0.12246600000000001</v>
      </c>
      <c r="GA61">
        <v>9.5076000000000008E-2</v>
      </c>
      <c r="GB61">
        <v>0.14469119999999999</v>
      </c>
      <c r="GD61">
        <v>0.28810799999999998</v>
      </c>
      <c r="GG61">
        <v>0.2488812</v>
      </c>
      <c r="GH61">
        <v>4.3679999999999997E-2</v>
      </c>
      <c r="GJ61">
        <v>5.8244400000000002E-2</v>
      </c>
      <c r="GL61">
        <v>0.15053159999999999</v>
      </c>
      <c r="GN61">
        <v>0.15628919999999999</v>
      </c>
      <c r="GP61">
        <v>6.1522800000000002E-2</v>
      </c>
      <c r="GQ61">
        <v>9.4572000000000007E-3</v>
      </c>
      <c r="GR61">
        <v>9.4572000000000007E-3</v>
      </c>
      <c r="GS61">
        <v>7.762440000000001E-2</v>
      </c>
      <c r="GW61">
        <v>0.1236</v>
      </c>
      <c r="GX61">
        <v>0.1236</v>
      </c>
      <c r="GY61">
        <v>0.28596240000000001</v>
      </c>
      <c r="HA61">
        <v>7.1986500000000009E-2</v>
      </c>
      <c r="HC61">
        <v>0.1955316</v>
      </c>
      <c r="HD61">
        <v>5.9595600000000012E-2</v>
      </c>
      <c r="HE61">
        <v>5.7017999999999999E-2</v>
      </c>
    </row>
    <row r="62" spans="1:213" x14ac:dyDescent="0.3">
      <c r="A62">
        <v>2014</v>
      </c>
      <c r="B62" t="s">
        <v>8347</v>
      </c>
      <c r="C62" s="1" t="s">
        <v>8370</v>
      </c>
      <c r="D62">
        <v>0.12799199999999999</v>
      </c>
      <c r="M62">
        <v>2.5117500000000001E-2</v>
      </c>
      <c r="U62">
        <v>6.9866000000000011E-2</v>
      </c>
      <c r="Y62">
        <v>6.7376000000000005E-2</v>
      </c>
      <c r="AD62">
        <v>4.7803999999999999E-2</v>
      </c>
      <c r="AK62">
        <v>3.5479999999999998E-2</v>
      </c>
      <c r="AT62">
        <v>8.8008000000000003E-2</v>
      </c>
      <c r="AX62">
        <v>7.8290000000000012E-2</v>
      </c>
      <c r="AZ62">
        <v>3.5479999999999998E-2</v>
      </c>
      <c r="BF62">
        <v>0.15</v>
      </c>
      <c r="BJ62">
        <v>0.14349999999999999</v>
      </c>
      <c r="CB62">
        <v>8.8008000000000003E-2</v>
      </c>
      <c r="CD62">
        <v>5.8116000000000008E-2</v>
      </c>
      <c r="CE62">
        <v>3.5479999999999998E-2</v>
      </c>
      <c r="CG62">
        <v>0.15989</v>
      </c>
      <c r="CJ62">
        <v>0.15900600000000001</v>
      </c>
      <c r="CO62">
        <v>2.308E-2</v>
      </c>
      <c r="CQ62">
        <v>8.8392000000000012E-2</v>
      </c>
      <c r="CV62">
        <v>9.8662000000000014E-2</v>
      </c>
      <c r="DG62">
        <v>6.0648000000000007E-2</v>
      </c>
      <c r="DJ62">
        <v>3.5110000000000002E-2</v>
      </c>
      <c r="DN62">
        <v>8.2327999999999998E-2</v>
      </c>
      <c r="DP62">
        <v>8.8008000000000003E-2</v>
      </c>
      <c r="DX62">
        <v>8.0236666666666678E-2</v>
      </c>
      <c r="DZ62">
        <v>3.6884000000000007E-2</v>
      </c>
      <c r="EQ62">
        <v>5.3338000000000003E-2</v>
      </c>
      <c r="ER62">
        <v>0.10581400000000001</v>
      </c>
      <c r="EX62">
        <v>0.1225</v>
      </c>
      <c r="FA62">
        <v>8.1656666666666683E-2</v>
      </c>
      <c r="FF62">
        <v>0.05</v>
      </c>
      <c r="FR62">
        <v>0.20438999999999999</v>
      </c>
      <c r="FV62">
        <v>7.8600000000000007E-3</v>
      </c>
      <c r="FW62">
        <v>8.3140000000000006E-2</v>
      </c>
      <c r="GG62">
        <v>8.8008000000000003E-2</v>
      </c>
      <c r="GH62">
        <v>0.05</v>
      </c>
      <c r="GI62">
        <v>4.9076666666666671E-2</v>
      </c>
      <c r="GJ62">
        <v>3.3330000000000012E-2</v>
      </c>
      <c r="GS62">
        <v>7.7499999999999999E-2</v>
      </c>
      <c r="GW62">
        <v>6.0648000000000007E-2</v>
      </c>
      <c r="GX62">
        <v>6.0648000000000007E-2</v>
      </c>
      <c r="HC62">
        <v>7.2458000000000009E-2</v>
      </c>
    </row>
    <row r="63" spans="1:213" x14ac:dyDescent="0.3">
      <c r="A63">
        <v>2014</v>
      </c>
      <c r="B63" t="s">
        <v>8347</v>
      </c>
      <c r="C63" s="1" t="s">
        <v>8371</v>
      </c>
      <c r="D63">
        <v>5.5245000000000002E-2</v>
      </c>
      <c r="E63">
        <v>0.111946</v>
      </c>
      <c r="G63">
        <v>0.20295199999999999</v>
      </c>
      <c r="L63">
        <v>4.3122000000000001E-2</v>
      </c>
      <c r="M63">
        <v>2.6078E-2</v>
      </c>
      <c r="Q63">
        <v>4.3122000000000001E-2</v>
      </c>
      <c r="U63">
        <v>8.9532000000000014E-2</v>
      </c>
      <c r="V63">
        <v>6.6846000000000003E-2</v>
      </c>
      <c r="Y63">
        <v>7.4414000000000008E-2</v>
      </c>
      <c r="AB63">
        <v>5.0556000000000011E-2</v>
      </c>
      <c r="AC63">
        <v>4.3122000000000001E-2</v>
      </c>
      <c r="AD63">
        <v>6.5168000000000004E-2</v>
      </c>
      <c r="AL63">
        <v>4.4622000000000002E-2</v>
      </c>
      <c r="AM63">
        <v>0.44181999999999999</v>
      </c>
      <c r="AN63">
        <v>4.6787500000000003E-2</v>
      </c>
      <c r="AP63">
        <v>2.0322E-2</v>
      </c>
      <c r="AS63">
        <v>7.8502000000000002E-2</v>
      </c>
      <c r="AT63">
        <v>0.14237</v>
      </c>
      <c r="AU63">
        <v>7.3277500000000009E-2</v>
      </c>
      <c r="AV63">
        <v>5.9802000000000001E-2</v>
      </c>
      <c r="AY63">
        <v>4.3122000000000001E-2</v>
      </c>
      <c r="BF63">
        <v>7.9656000000000005E-2</v>
      </c>
      <c r="BG63">
        <v>0.13103000000000001</v>
      </c>
      <c r="BI63">
        <v>2.0534E-2</v>
      </c>
      <c r="BJ63">
        <v>7.5118000000000004E-2</v>
      </c>
      <c r="BT63">
        <v>3.4909999999999997E-2</v>
      </c>
      <c r="BU63">
        <v>2.5000000000000001E-2</v>
      </c>
      <c r="BX63">
        <v>0.13691600000000001</v>
      </c>
      <c r="CB63">
        <v>0.14216200000000001</v>
      </c>
      <c r="CC63">
        <v>8.8317999999999994E-2</v>
      </c>
      <c r="CD63">
        <v>2.7002000000000002E-2</v>
      </c>
      <c r="CF63">
        <v>0.201964</v>
      </c>
      <c r="CG63">
        <v>4.2973999999999998E-2</v>
      </c>
      <c r="CI63">
        <v>9.6280000000000004E-2</v>
      </c>
      <c r="CJ63">
        <v>8.3305000000000004E-2</v>
      </c>
      <c r="CM63">
        <v>0.11491800000000001</v>
      </c>
      <c r="CN63">
        <v>5.2278000000000012E-2</v>
      </c>
      <c r="CO63">
        <v>4.1959999999999997E-2</v>
      </c>
      <c r="CQ63">
        <v>7.5980000000000006E-2</v>
      </c>
      <c r="CV63">
        <v>4.3766000000000013E-2</v>
      </c>
      <c r="CZ63">
        <v>0.109496</v>
      </c>
      <c r="DA63">
        <v>0.32462000000000002</v>
      </c>
      <c r="DC63">
        <v>8.6296000000000012E-2</v>
      </c>
      <c r="DG63">
        <v>8.7190000000000004E-2</v>
      </c>
      <c r="DL63">
        <v>0.112568</v>
      </c>
      <c r="DM63">
        <v>4.0185999999999999E-2</v>
      </c>
      <c r="DN63">
        <v>5.3544000000000001E-2</v>
      </c>
      <c r="DP63">
        <v>0.14216200000000001</v>
      </c>
      <c r="DW63">
        <v>3.3458000000000002E-2</v>
      </c>
      <c r="DX63">
        <v>6.273200000000001E-2</v>
      </c>
      <c r="DZ63">
        <v>5.4517500000000003E-2</v>
      </c>
      <c r="EC63">
        <v>4.2389999999999997E-2</v>
      </c>
      <c r="EE63">
        <v>7.6312500000000005E-2</v>
      </c>
      <c r="EF63">
        <v>6.0736000000000012E-2</v>
      </c>
      <c r="EM63">
        <v>5.9707999999999997E-2</v>
      </c>
      <c r="EN63">
        <v>8.5167999999999994E-2</v>
      </c>
      <c r="ER63">
        <v>4.0158000000000013E-2</v>
      </c>
      <c r="EV63">
        <v>7.0238000000000009E-2</v>
      </c>
      <c r="EX63">
        <v>5.6082E-2</v>
      </c>
      <c r="FC63">
        <v>0.17598</v>
      </c>
      <c r="FF63">
        <v>2.388083333333333E-2</v>
      </c>
      <c r="FI63">
        <v>5.4772000000000001E-2</v>
      </c>
      <c r="FJ63">
        <v>4.1240000000000013E-2</v>
      </c>
      <c r="FK63">
        <v>5.2872500000000003E-2</v>
      </c>
      <c r="FM63">
        <v>3.1154999999999999E-2</v>
      </c>
      <c r="FP63">
        <v>7.3066000000000006E-2</v>
      </c>
      <c r="FR63">
        <v>7.8372000000000011E-2</v>
      </c>
      <c r="FU63">
        <v>5.0878000000000007E-2</v>
      </c>
      <c r="FV63">
        <v>3.1972E-2</v>
      </c>
      <c r="FW63">
        <v>6.6767500000000007E-2</v>
      </c>
      <c r="FX63">
        <v>0.10312</v>
      </c>
      <c r="GD63">
        <v>6.5404000000000004E-2</v>
      </c>
      <c r="GG63">
        <v>0.110196</v>
      </c>
      <c r="GH63">
        <v>6.3590000000000008E-2</v>
      </c>
      <c r="GJ63">
        <v>6.4000000000000001E-2</v>
      </c>
      <c r="GN63">
        <v>0.11283799999999999</v>
      </c>
      <c r="GP63">
        <v>4.3122000000000001E-2</v>
      </c>
      <c r="GS63">
        <v>6.7250000000000004E-2</v>
      </c>
      <c r="GW63">
        <v>8.7190000000000004E-2</v>
      </c>
      <c r="GX63">
        <v>8.7190000000000004E-2</v>
      </c>
      <c r="GY63">
        <v>0.201964</v>
      </c>
      <c r="HA63">
        <v>0.107256</v>
      </c>
    </row>
    <row r="64" spans="1:213" x14ac:dyDescent="0.3">
      <c r="A64">
        <v>2014</v>
      </c>
      <c r="B64" t="s">
        <v>8347</v>
      </c>
      <c r="C64" s="1" t="s">
        <v>8372</v>
      </c>
      <c r="D64">
        <v>8.0746000000000012E-2</v>
      </c>
      <c r="E64">
        <v>0.102228</v>
      </c>
      <c r="G64">
        <v>0.10142</v>
      </c>
      <c r="AF64">
        <v>8.2780000000000006E-2</v>
      </c>
      <c r="AJ64">
        <v>9.9340000000000012E-2</v>
      </c>
      <c r="AT64">
        <v>7.6608000000000009E-2</v>
      </c>
      <c r="BJ64">
        <v>6.2357999999999997E-2</v>
      </c>
      <c r="CB64">
        <v>7.6608000000000009E-2</v>
      </c>
      <c r="CJ64">
        <v>7.1346000000000007E-2</v>
      </c>
      <c r="CP64">
        <v>5.7580000000000013E-2</v>
      </c>
      <c r="CY64">
        <v>3.3191999999999999E-2</v>
      </c>
      <c r="DC64">
        <v>7.8310000000000005E-2</v>
      </c>
      <c r="DN64">
        <v>8.3392000000000008E-2</v>
      </c>
      <c r="DP64">
        <v>7.6608000000000009E-2</v>
      </c>
      <c r="DX64">
        <v>0.16603000000000001</v>
      </c>
      <c r="DY64">
        <v>1.38226</v>
      </c>
      <c r="EH64">
        <v>8.3493999999999999E-2</v>
      </c>
      <c r="ES64">
        <v>8.9502000000000012E-2</v>
      </c>
      <c r="FA64">
        <v>5.5309999999999998E-2</v>
      </c>
      <c r="GG64">
        <v>7.6608000000000009E-2</v>
      </c>
      <c r="GI64">
        <v>6.5248E-2</v>
      </c>
      <c r="GL64">
        <v>8.9502000000000012E-2</v>
      </c>
      <c r="GZ64">
        <v>8.364400000000001E-2</v>
      </c>
    </row>
    <row r="65" spans="1:213" x14ac:dyDescent="0.3">
      <c r="A65">
        <v>2014</v>
      </c>
      <c r="B65" t="s">
        <v>8347</v>
      </c>
      <c r="C65" s="1" t="s">
        <v>8373</v>
      </c>
      <c r="D65">
        <v>8.2678000000000001E-2</v>
      </c>
      <c r="E65">
        <v>8.4002000000000007E-2</v>
      </c>
      <c r="N65">
        <v>6.3006000000000006E-2</v>
      </c>
      <c r="P65">
        <v>5.7459999999999997E-2</v>
      </c>
      <c r="AJ65">
        <v>0.10972</v>
      </c>
      <c r="AT65">
        <v>0.143598</v>
      </c>
      <c r="BJ65">
        <v>0.10041600000000001</v>
      </c>
      <c r="BL65">
        <v>6.3006000000000006E-2</v>
      </c>
      <c r="CB65">
        <v>0.143598</v>
      </c>
      <c r="CF65">
        <v>9.3467999999999996E-2</v>
      </c>
      <c r="CG65">
        <v>6.9066000000000002E-2</v>
      </c>
      <c r="CJ65">
        <v>0.14260600000000001</v>
      </c>
      <c r="CP65">
        <v>9.0142000000000014E-2</v>
      </c>
      <c r="CY65">
        <v>5.9012000000000002E-2</v>
      </c>
      <c r="DP65">
        <v>0.143598</v>
      </c>
      <c r="DX65">
        <v>0.14263400000000001</v>
      </c>
      <c r="ER65">
        <v>9.7866000000000009E-2</v>
      </c>
      <c r="ES65">
        <v>0.138906</v>
      </c>
      <c r="EV65">
        <v>1.142E-2</v>
      </c>
      <c r="FA65">
        <v>6.5492000000000009E-2</v>
      </c>
      <c r="FX65">
        <v>5.5904000000000002E-2</v>
      </c>
      <c r="GD65">
        <v>0.15021599999999999</v>
      </c>
      <c r="GG65">
        <v>0.143598</v>
      </c>
      <c r="GH65">
        <v>5.2660000000000012E-2</v>
      </c>
      <c r="GI65">
        <v>4.8862500000000003E-2</v>
      </c>
      <c r="GL65">
        <v>0.138906</v>
      </c>
      <c r="GN65">
        <v>5.1931999999999999E-2</v>
      </c>
      <c r="GY65">
        <v>9.3467999999999996E-2</v>
      </c>
    </row>
    <row r="66" spans="1:213" x14ac:dyDescent="0.3">
      <c r="A66">
        <v>2014</v>
      </c>
      <c r="B66" t="s">
        <v>8347</v>
      </c>
      <c r="C66" s="1" t="s">
        <v>299</v>
      </c>
      <c r="D66">
        <v>0.159384</v>
      </c>
      <c r="E66">
        <v>0.174814</v>
      </c>
      <c r="J66">
        <v>7.4836000000000014E-2</v>
      </c>
      <c r="N66">
        <v>0.121736</v>
      </c>
      <c r="P66">
        <v>0.23435600000000001</v>
      </c>
      <c r="AO66">
        <v>0.20391799999999999</v>
      </c>
      <c r="AT66">
        <v>0.28516599999999998</v>
      </c>
      <c r="BJ66">
        <v>0.1281775</v>
      </c>
      <c r="BL66">
        <v>0.121736</v>
      </c>
      <c r="BP66">
        <v>0.13464799999999999</v>
      </c>
      <c r="BR66">
        <v>5.0229999999999997E-2</v>
      </c>
      <c r="CB66">
        <v>0.28516599999999998</v>
      </c>
      <c r="CN66">
        <v>0.20746800000000001</v>
      </c>
      <c r="CU66">
        <v>4.3436000000000009E-2</v>
      </c>
      <c r="DP66">
        <v>0.28516599999999998</v>
      </c>
      <c r="EK66">
        <v>0.24784400000000001</v>
      </c>
      <c r="ES66">
        <v>0.22454199999999999</v>
      </c>
      <c r="FA66">
        <v>0.118122</v>
      </c>
      <c r="GG66">
        <v>0.28516599999999998</v>
      </c>
      <c r="GI66">
        <v>7.7206000000000011E-2</v>
      </c>
      <c r="GL66">
        <v>0.22454199999999999</v>
      </c>
      <c r="GZ66">
        <v>0.12402249999999999</v>
      </c>
      <c r="HC66">
        <v>0.108302</v>
      </c>
    </row>
    <row r="67" spans="1:213" x14ac:dyDescent="0.3">
      <c r="A67">
        <v>2014</v>
      </c>
      <c r="B67" t="s">
        <v>8347</v>
      </c>
      <c r="C67" s="1" t="s">
        <v>8374</v>
      </c>
      <c r="D67">
        <v>5.5377300000000007</v>
      </c>
      <c r="E67">
        <v>7.2128840000000007</v>
      </c>
      <c r="G67">
        <v>1.2923800000000001</v>
      </c>
      <c r="J67">
        <v>2.0536020000000001</v>
      </c>
      <c r="K67">
        <v>1.522548</v>
      </c>
      <c r="L67">
        <v>1.962656</v>
      </c>
      <c r="Q67">
        <v>1.962656</v>
      </c>
      <c r="R67">
        <v>3.5635759999999999</v>
      </c>
      <c r="S67">
        <v>2.00339</v>
      </c>
      <c r="AC67">
        <v>1.962656</v>
      </c>
      <c r="AH67">
        <v>4.4664480000000006</v>
      </c>
      <c r="AJ67">
        <v>6.0257820000000004</v>
      </c>
      <c r="AO67">
        <v>8.0172975000000015</v>
      </c>
      <c r="AR67">
        <v>9.5260020000000001</v>
      </c>
      <c r="AT67">
        <v>4.9645140000000003</v>
      </c>
      <c r="AU67">
        <v>2.3794580000000001</v>
      </c>
      <c r="AY67">
        <v>1.962656</v>
      </c>
      <c r="BF67">
        <v>0.60968200000000006</v>
      </c>
      <c r="BG67">
        <v>5.2577540000000003</v>
      </c>
      <c r="BP67">
        <v>6.8671119999999997</v>
      </c>
      <c r="BR67">
        <v>1.8</v>
      </c>
      <c r="CB67">
        <v>4.9645140000000003</v>
      </c>
      <c r="CI67">
        <v>0.75858800000000004</v>
      </c>
      <c r="CJ67">
        <v>4.295026</v>
      </c>
      <c r="CN67">
        <v>6.0791075000000001</v>
      </c>
      <c r="CP67">
        <v>2.1744620000000001</v>
      </c>
      <c r="CY67">
        <v>2.0747040000000001</v>
      </c>
      <c r="DA67">
        <v>3.102598</v>
      </c>
      <c r="DG67">
        <v>5.9072820000000004</v>
      </c>
      <c r="DH67">
        <v>2.7600074999999999</v>
      </c>
      <c r="DL67">
        <v>2.9643679999999999</v>
      </c>
      <c r="DM67">
        <v>1.4252050000000001</v>
      </c>
      <c r="DP67">
        <v>4.9645140000000003</v>
      </c>
      <c r="DX67">
        <v>1.9014059999999999</v>
      </c>
      <c r="ER67">
        <v>1.8083324999999999</v>
      </c>
      <c r="ES67">
        <v>6.1191400000000007</v>
      </c>
      <c r="EV67">
        <v>3.3333300000000001</v>
      </c>
      <c r="FA67">
        <v>3.707436</v>
      </c>
      <c r="FR67">
        <v>4.749905</v>
      </c>
      <c r="GA67">
        <v>1.232008</v>
      </c>
      <c r="GB67">
        <v>5.5030633333333343</v>
      </c>
      <c r="GD67">
        <v>5.9213060000000004</v>
      </c>
      <c r="GG67">
        <v>4.9645140000000003</v>
      </c>
      <c r="GI67">
        <v>3.8579379999999999</v>
      </c>
      <c r="GL67">
        <v>6.1191400000000007</v>
      </c>
      <c r="GN67">
        <v>1.978734285714286</v>
      </c>
      <c r="GP67">
        <v>1.962656</v>
      </c>
      <c r="GW67">
        <v>5.9072820000000004</v>
      </c>
      <c r="GX67">
        <v>5.9072820000000004</v>
      </c>
      <c r="GZ67">
        <v>5.0818925000000004</v>
      </c>
    </row>
    <row r="68" spans="1:213" x14ac:dyDescent="0.3">
      <c r="A68">
        <v>2014</v>
      </c>
      <c r="B68" t="s">
        <v>8347</v>
      </c>
      <c r="C68" s="1" t="s">
        <v>8375</v>
      </c>
      <c r="D68">
        <v>7.0640560000000008</v>
      </c>
      <c r="E68">
        <v>8.3339560000000006</v>
      </c>
      <c r="G68">
        <v>2.7239300000000002</v>
      </c>
      <c r="L68">
        <v>6.4774500000000002</v>
      </c>
      <c r="M68">
        <v>3.8934600000000001</v>
      </c>
      <c r="N68">
        <v>6.167052</v>
      </c>
      <c r="O68">
        <v>4.2455560000000014</v>
      </c>
      <c r="P68">
        <v>8.0464400000000005</v>
      </c>
      <c r="Q68">
        <v>6.4774500000000002</v>
      </c>
      <c r="T68">
        <v>4.6813320000000003</v>
      </c>
      <c r="U68">
        <v>4.0765040000000008</v>
      </c>
      <c r="V68">
        <v>10.157187499999999</v>
      </c>
      <c r="X68">
        <v>7.2514925000000003</v>
      </c>
      <c r="Y68">
        <v>3.5059680000000002</v>
      </c>
      <c r="AB68">
        <v>4.9170920000000002</v>
      </c>
      <c r="AC68">
        <v>6.4774500000000002</v>
      </c>
      <c r="AD68">
        <v>7.5154860000000001</v>
      </c>
      <c r="AE68">
        <v>2.4995219999999998</v>
      </c>
      <c r="AF68">
        <v>4.7576840000000002</v>
      </c>
      <c r="AI68">
        <v>4.4853200000000006</v>
      </c>
      <c r="AK68">
        <v>5.9714240000000007</v>
      </c>
      <c r="AL68">
        <v>4.5016020000000001</v>
      </c>
      <c r="AM68">
        <v>0.61986750000000002</v>
      </c>
      <c r="AN68">
        <v>3.600562</v>
      </c>
      <c r="AP68">
        <v>7.5307120000000003</v>
      </c>
      <c r="AS68">
        <v>3.6772200000000002</v>
      </c>
      <c r="AT68">
        <v>6.8542700000000014</v>
      </c>
      <c r="AU68">
        <v>8.9951580000000018</v>
      </c>
      <c r="AV68">
        <v>6.7353319999999997</v>
      </c>
      <c r="AW68">
        <v>3.5047480000000002</v>
      </c>
      <c r="AX68">
        <v>2.1676139999999999</v>
      </c>
      <c r="AY68">
        <v>6.4774500000000002</v>
      </c>
      <c r="AZ68">
        <v>5.9714240000000007</v>
      </c>
      <c r="BC68">
        <v>1.999482</v>
      </c>
      <c r="BD68">
        <v>4.8385259999999999</v>
      </c>
      <c r="BF68">
        <v>8.1117580000000018</v>
      </c>
      <c r="BG68">
        <v>11.498545999999999</v>
      </c>
      <c r="BJ68">
        <v>3.9962780000000002</v>
      </c>
      <c r="BK68">
        <v>4.2455560000000014</v>
      </c>
      <c r="BL68">
        <v>6.167052</v>
      </c>
      <c r="BO68">
        <v>6.0745080000000007</v>
      </c>
      <c r="BQ68">
        <v>4.4981680000000006</v>
      </c>
      <c r="BS68">
        <v>2.5075440000000002</v>
      </c>
      <c r="BU68">
        <v>5.352234000000001</v>
      </c>
      <c r="BV68">
        <v>6.0474228571428572</v>
      </c>
      <c r="BX68">
        <v>10.04424</v>
      </c>
      <c r="BY68">
        <v>4.2455560000000014</v>
      </c>
      <c r="BZ68">
        <v>2.6843680000000001</v>
      </c>
      <c r="CA68">
        <v>5.8683680000000011</v>
      </c>
      <c r="CB68">
        <v>6.8547940000000009</v>
      </c>
      <c r="CC68">
        <v>7.120610000000001</v>
      </c>
      <c r="CD68">
        <v>6.0850819999999999</v>
      </c>
      <c r="CE68">
        <v>5.9714240000000007</v>
      </c>
      <c r="CG68">
        <v>6.9941900000000006</v>
      </c>
      <c r="CI68">
        <v>1.823704</v>
      </c>
      <c r="CJ68">
        <v>7.7033360000000002</v>
      </c>
      <c r="CL68">
        <v>5.3045360000000006</v>
      </c>
      <c r="CN68">
        <v>5.2147140000000007</v>
      </c>
      <c r="CO68">
        <v>7.6692300000000007</v>
      </c>
      <c r="CQ68">
        <v>2.4496500000000001</v>
      </c>
      <c r="CT68">
        <v>5.5815750000000008</v>
      </c>
      <c r="CX68">
        <v>5.3045360000000006</v>
      </c>
      <c r="CZ68">
        <v>5.3765539999999996</v>
      </c>
      <c r="DA68">
        <v>2.4102600000000001</v>
      </c>
      <c r="DC68">
        <v>5.3412380000000006</v>
      </c>
      <c r="DD68">
        <v>1.019144</v>
      </c>
      <c r="DG68">
        <v>5.2982300000000002</v>
      </c>
      <c r="DJ68">
        <v>3.197244</v>
      </c>
      <c r="DM68">
        <v>7.3010619999999999</v>
      </c>
      <c r="DN68">
        <v>6.1657940000000009</v>
      </c>
      <c r="DP68">
        <v>6.8547940000000009</v>
      </c>
      <c r="DQ68">
        <v>4.2455560000000014</v>
      </c>
      <c r="DR68">
        <v>6.4315857142857151</v>
      </c>
      <c r="DU68">
        <v>7.4614660000000006</v>
      </c>
      <c r="DW68">
        <v>10.761670000000001</v>
      </c>
      <c r="DX68">
        <v>7.2630540000000012</v>
      </c>
      <c r="DY68">
        <v>3.9703279999999999</v>
      </c>
      <c r="DZ68">
        <v>7.4185319999999999</v>
      </c>
      <c r="EC68">
        <v>4.3849580000000001</v>
      </c>
      <c r="ED68">
        <v>4.2455560000000014</v>
      </c>
      <c r="EE68">
        <v>1.9396420000000001</v>
      </c>
      <c r="EF68">
        <v>9.5949980000000021</v>
      </c>
      <c r="EH68">
        <v>4.443638</v>
      </c>
      <c r="EL68">
        <v>2.0982500000000002</v>
      </c>
      <c r="EM68">
        <v>6.4565260000000002</v>
      </c>
      <c r="EN68">
        <v>12.781003999999999</v>
      </c>
      <c r="EO68">
        <v>8.1666660000000011</v>
      </c>
      <c r="EP68">
        <v>3.5848640000000001</v>
      </c>
      <c r="EQ68">
        <v>5.9909875000000001</v>
      </c>
      <c r="ER68">
        <v>5.5242380000000013</v>
      </c>
      <c r="ES68">
        <v>7.5853120000000001</v>
      </c>
      <c r="ET68">
        <v>4.2455560000000014</v>
      </c>
      <c r="EU68">
        <v>2.1444433333333341</v>
      </c>
      <c r="EW68">
        <v>4.2455560000000014</v>
      </c>
      <c r="EX68">
        <v>4.8163780000000003</v>
      </c>
      <c r="EZ68">
        <v>7.3094614285714288</v>
      </c>
      <c r="FB68">
        <v>1.7874680000000001</v>
      </c>
      <c r="FF68">
        <v>9.6828933333333342</v>
      </c>
      <c r="FH68">
        <v>4.2455560000000014</v>
      </c>
      <c r="FI68">
        <v>6.978428000000001</v>
      </c>
      <c r="FJ68">
        <v>11.411742</v>
      </c>
      <c r="FK68">
        <v>3.6339980000000001</v>
      </c>
      <c r="FL68">
        <v>3.9750800000000002</v>
      </c>
      <c r="FP68">
        <v>8.6676960000000012</v>
      </c>
      <c r="FS68">
        <v>9.6805340000000015</v>
      </c>
      <c r="FU68">
        <v>10.134677999999999</v>
      </c>
      <c r="FW68">
        <v>7.4696319999999998</v>
      </c>
      <c r="GE68">
        <v>5.4015725000000003</v>
      </c>
      <c r="GG68">
        <v>6.8816700000000006</v>
      </c>
      <c r="GH68">
        <v>5.3154159999999999</v>
      </c>
      <c r="GJ68">
        <v>6.9108900000000002</v>
      </c>
      <c r="GL68">
        <v>7.5853120000000001</v>
      </c>
      <c r="GM68">
        <v>5.4802020000000002</v>
      </c>
      <c r="GP68">
        <v>6.4774500000000002</v>
      </c>
      <c r="GS68">
        <v>6.3011200000000009</v>
      </c>
      <c r="GU68">
        <v>4.2455560000000014</v>
      </c>
      <c r="GV68">
        <v>1.1986939999999999</v>
      </c>
      <c r="GW68">
        <v>5.2982300000000002</v>
      </c>
      <c r="GX68">
        <v>5.2982300000000002</v>
      </c>
      <c r="HC68">
        <v>6.6625220000000001</v>
      </c>
      <c r="HD68">
        <v>10.408357499999999</v>
      </c>
      <c r="HE68">
        <v>7.7091260000000004</v>
      </c>
    </row>
    <row r="69" spans="1:213" x14ac:dyDescent="0.3">
      <c r="A69">
        <v>2014</v>
      </c>
      <c r="B69" t="s">
        <v>8347</v>
      </c>
      <c r="C69" s="1" t="s">
        <v>8376</v>
      </c>
      <c r="D69">
        <v>1.367146666666667</v>
      </c>
      <c r="E69">
        <v>2.0502704999999999</v>
      </c>
      <c r="S69">
        <v>2.5</v>
      </c>
      <c r="U69">
        <v>2.3072720000000002</v>
      </c>
      <c r="AK69">
        <v>0.27354800000000001</v>
      </c>
      <c r="AZ69">
        <v>0.27354800000000001</v>
      </c>
      <c r="BE69">
        <v>0.37672000000000011</v>
      </c>
      <c r="CD69">
        <v>2.2222300000000001</v>
      </c>
      <c r="CE69">
        <v>0.27354800000000001</v>
      </c>
      <c r="CF69">
        <v>2.3161999999999999E-2</v>
      </c>
      <c r="CY69">
        <v>3</v>
      </c>
      <c r="DA69">
        <v>0.90678600000000009</v>
      </c>
      <c r="DG69">
        <v>0.21022399999999999</v>
      </c>
      <c r="DN69">
        <v>1.4216819999999999</v>
      </c>
      <c r="DX69">
        <v>0.1055566666666667</v>
      </c>
      <c r="EQ69">
        <v>0.86196400000000006</v>
      </c>
      <c r="EU69">
        <v>1.960394</v>
      </c>
      <c r="EY69">
        <v>0.92632000000000003</v>
      </c>
      <c r="FA69">
        <v>0.74426500000000007</v>
      </c>
      <c r="GB69">
        <v>0.20844199999999999</v>
      </c>
      <c r="GD69">
        <v>0.48423400000000011</v>
      </c>
      <c r="GI69">
        <v>0.87405400000000011</v>
      </c>
      <c r="GW69">
        <v>0.21022399999999999</v>
      </c>
      <c r="GX69">
        <v>0.21022399999999999</v>
      </c>
      <c r="GY69">
        <v>2.3161999999999999E-2</v>
      </c>
      <c r="GZ69">
        <v>2.799998</v>
      </c>
      <c r="HC69">
        <v>0.51795199999999997</v>
      </c>
    </row>
    <row r="70" spans="1:213" x14ac:dyDescent="0.3">
      <c r="A70">
        <v>2014</v>
      </c>
      <c r="B70" t="s">
        <v>8347</v>
      </c>
      <c r="C70" s="1" t="s">
        <v>302</v>
      </c>
      <c r="D70">
        <v>0.143154</v>
      </c>
      <c r="E70">
        <v>0.13000600000000001</v>
      </c>
      <c r="J70">
        <v>3.2230000000000002E-2</v>
      </c>
      <c r="N70">
        <v>0.15198999999999999</v>
      </c>
      <c r="P70">
        <v>8.1474000000000005E-2</v>
      </c>
      <c r="S70">
        <v>0.236484</v>
      </c>
      <c r="AH70">
        <v>0.222024</v>
      </c>
      <c r="AO70">
        <v>0.31641000000000002</v>
      </c>
      <c r="AR70">
        <v>0.19376199999999999</v>
      </c>
      <c r="BE70">
        <v>4.9464000000000001E-2</v>
      </c>
      <c r="BF70">
        <v>7.3143000000000014E-2</v>
      </c>
      <c r="BG70">
        <v>0.23702825</v>
      </c>
      <c r="BI70">
        <v>6.543800000000001E-2</v>
      </c>
      <c r="BJ70">
        <v>0.170546</v>
      </c>
      <c r="BL70">
        <v>0.15198999999999999</v>
      </c>
      <c r="CI70">
        <v>6.8828000000000014E-2</v>
      </c>
      <c r="CM70">
        <v>7.8059999999999996E-3</v>
      </c>
      <c r="DA70">
        <v>0.181337</v>
      </c>
      <c r="DG70">
        <v>0.12831999999999999</v>
      </c>
      <c r="DH70">
        <v>9.8692500000000002E-2</v>
      </c>
      <c r="DL70">
        <v>0.15393999999999999</v>
      </c>
      <c r="DX70">
        <v>1.37839</v>
      </c>
      <c r="EN70">
        <v>0.120652</v>
      </c>
      <c r="EV70">
        <v>0.19289600000000001</v>
      </c>
      <c r="FA70">
        <v>0.14429025000000001</v>
      </c>
      <c r="FR70">
        <v>9.9010000000000015E-2</v>
      </c>
      <c r="GB70">
        <v>0.20730599999999999</v>
      </c>
      <c r="GD70">
        <v>0.12199599999999999</v>
      </c>
      <c r="GI70">
        <v>0.16570325</v>
      </c>
      <c r="GW70">
        <v>0.12831999999999999</v>
      </c>
      <c r="GX70">
        <v>0.12831999999999999</v>
      </c>
      <c r="GZ70">
        <v>0.34397499999999998</v>
      </c>
      <c r="HC70">
        <v>9.3684000000000003E-2</v>
      </c>
    </row>
    <row r="71" spans="1:213" x14ac:dyDescent="0.3">
      <c r="A71">
        <v>2014</v>
      </c>
      <c r="B71" t="s">
        <v>8347</v>
      </c>
      <c r="C71" s="1" t="s">
        <v>8377</v>
      </c>
      <c r="D71">
        <v>4.4634E-2</v>
      </c>
      <c r="L71">
        <v>4.0602500000000007E-2</v>
      </c>
      <c r="M71">
        <v>1.4852000000000001E-2</v>
      </c>
      <c r="O71">
        <v>1.0492E-2</v>
      </c>
      <c r="Q71">
        <v>4.0602500000000007E-2</v>
      </c>
      <c r="AB71">
        <v>5.3042000000000013E-2</v>
      </c>
      <c r="AC71">
        <v>4.0602500000000007E-2</v>
      </c>
      <c r="AD71">
        <v>3.7039999999999997E-2</v>
      </c>
      <c r="AI71">
        <v>1.7774000000000002E-2</v>
      </c>
      <c r="AK71">
        <v>4.3159999999999997E-2</v>
      </c>
      <c r="AL71">
        <v>3.0608E-2</v>
      </c>
      <c r="AM71">
        <v>5.0380000000000008E-3</v>
      </c>
      <c r="AN71">
        <v>2.7210000000000002E-2</v>
      </c>
      <c r="AP71">
        <v>5.4730000000000008E-2</v>
      </c>
      <c r="AS71">
        <v>3.882E-2</v>
      </c>
      <c r="AU71">
        <v>3.4465999999999997E-2</v>
      </c>
      <c r="AV71">
        <v>1.4880000000000001E-2</v>
      </c>
      <c r="AW71">
        <v>3.9345999999999999E-2</v>
      </c>
      <c r="AY71">
        <v>4.0602500000000007E-2</v>
      </c>
      <c r="AZ71">
        <v>4.3159999999999997E-2</v>
      </c>
      <c r="BC71">
        <v>9.2700000000000005E-3</v>
      </c>
      <c r="BD71">
        <v>4.2546000000000007E-2</v>
      </c>
      <c r="BF71">
        <v>3.7108000000000002E-2</v>
      </c>
      <c r="BK71">
        <v>1.0492E-2</v>
      </c>
      <c r="BM71">
        <v>3.9308000000000003E-2</v>
      </c>
      <c r="BO71">
        <v>6.4966666666666671E-3</v>
      </c>
      <c r="BQ71">
        <v>6.3436000000000006E-2</v>
      </c>
      <c r="BS71">
        <v>4.8280000000000003E-2</v>
      </c>
      <c r="BU71">
        <v>4.2485000000000002E-2</v>
      </c>
      <c r="BW71">
        <v>1.0066E-2</v>
      </c>
      <c r="BX71">
        <v>0.27718399999999999</v>
      </c>
      <c r="BY71">
        <v>1.0492E-2</v>
      </c>
      <c r="CA71">
        <v>3.993E-2</v>
      </c>
      <c r="CC71">
        <v>5.2741999999999997E-2</v>
      </c>
      <c r="CD71">
        <v>4.8717999999999997E-2</v>
      </c>
      <c r="CE71">
        <v>4.3159999999999997E-2</v>
      </c>
      <c r="CG71">
        <v>2.2962E-2</v>
      </c>
      <c r="CL71">
        <v>3.0844E-2</v>
      </c>
      <c r="CS71">
        <v>3.3484000000000007E-2</v>
      </c>
      <c r="CX71">
        <v>3.0844E-2</v>
      </c>
      <c r="DB71">
        <v>0.18254000000000001</v>
      </c>
      <c r="DC71">
        <v>6.9578000000000001E-2</v>
      </c>
      <c r="DD71">
        <v>1.5918000000000002E-2</v>
      </c>
      <c r="DJ71">
        <v>8.8356000000000004E-2</v>
      </c>
      <c r="DQ71">
        <v>1.0492E-2</v>
      </c>
      <c r="DX71">
        <v>5.2598000000000013E-2</v>
      </c>
      <c r="DY71">
        <v>3.3588000000000007E-2</v>
      </c>
      <c r="ED71">
        <v>1.0492E-2</v>
      </c>
      <c r="EE71">
        <v>3.0306E-2</v>
      </c>
      <c r="EF71">
        <v>4.0425999999999997E-2</v>
      </c>
      <c r="EM71">
        <v>1.2418E-2</v>
      </c>
      <c r="EN71">
        <v>7.0272000000000001E-2</v>
      </c>
      <c r="EP71">
        <v>4.0820000000000002E-2</v>
      </c>
      <c r="EQ71">
        <v>5.0450000000000002E-2</v>
      </c>
      <c r="ET71">
        <v>1.0492E-2</v>
      </c>
      <c r="EW71">
        <v>1.0492E-2</v>
      </c>
      <c r="FD71">
        <v>4.0626000000000002E-2</v>
      </c>
      <c r="FH71">
        <v>1.0492E-2</v>
      </c>
      <c r="FI71">
        <v>3.7116000000000003E-2</v>
      </c>
      <c r="FL71">
        <v>3.3700000000000002E-3</v>
      </c>
      <c r="FN71">
        <v>1.0723999999999999E-2</v>
      </c>
      <c r="FP71">
        <v>2.3412499999999999E-2</v>
      </c>
      <c r="FV71">
        <v>8.2480000000000012E-2</v>
      </c>
      <c r="FW71">
        <v>0.24684600000000001</v>
      </c>
      <c r="FZ71">
        <v>9.6750000000000013E-3</v>
      </c>
      <c r="GE71">
        <v>9.75E-3</v>
      </c>
      <c r="GH71">
        <v>7.059E-2</v>
      </c>
      <c r="GJ71">
        <v>3.8210000000000001E-2</v>
      </c>
      <c r="GO71">
        <v>2.7788E-2</v>
      </c>
      <c r="GP71">
        <v>4.0602500000000007E-2</v>
      </c>
      <c r="GS71">
        <v>4.7876666666666672E-2</v>
      </c>
      <c r="GT71">
        <v>5.1696000000000013E-2</v>
      </c>
      <c r="GU71">
        <v>1.0492E-2</v>
      </c>
      <c r="GV71">
        <v>1.8858E-2</v>
      </c>
    </row>
    <row r="72" spans="1:213" x14ac:dyDescent="0.3">
      <c r="A72">
        <v>2014</v>
      </c>
      <c r="B72" t="s">
        <v>8347</v>
      </c>
      <c r="C72" s="1" t="s">
        <v>466</v>
      </c>
      <c r="D72">
        <v>0.119282</v>
      </c>
      <c r="U72">
        <v>1.0024999999999999E-2</v>
      </c>
      <c r="AA72">
        <v>6.3140000000000002E-3</v>
      </c>
      <c r="AB72">
        <v>0.24893199999999999</v>
      </c>
      <c r="AD72">
        <v>0.12431399999999999</v>
      </c>
      <c r="AK72">
        <v>8.5438E-2</v>
      </c>
      <c r="AL72">
        <v>2.3168000000000001E-2</v>
      </c>
      <c r="AM72">
        <v>9.0256000000000017E-2</v>
      </c>
      <c r="AN72">
        <v>8.7362000000000009E-2</v>
      </c>
      <c r="AP72">
        <v>0.16492499999999999</v>
      </c>
      <c r="AS72">
        <v>9.9014000000000005E-2</v>
      </c>
      <c r="AT72">
        <v>0.123714</v>
      </c>
      <c r="AU72">
        <v>0.162215</v>
      </c>
      <c r="AZ72">
        <v>8.5438E-2</v>
      </c>
      <c r="BD72">
        <v>0.128696</v>
      </c>
      <c r="BF72">
        <v>0.14630399999999999</v>
      </c>
      <c r="BO72">
        <v>0.14226</v>
      </c>
      <c r="BS72">
        <v>7.9390000000000002E-2</v>
      </c>
      <c r="BU72">
        <v>0.13314799999999999</v>
      </c>
      <c r="BX72">
        <v>0.33199400000000012</v>
      </c>
      <c r="CB72">
        <v>0.123714</v>
      </c>
      <c r="CE72">
        <v>8.5438E-2</v>
      </c>
      <c r="CG72">
        <v>0.194548</v>
      </c>
      <c r="CQ72">
        <v>0.111202</v>
      </c>
      <c r="CZ72">
        <v>8.4015000000000006E-2</v>
      </c>
      <c r="DC72">
        <v>0.108948</v>
      </c>
      <c r="DD72">
        <v>8.1462500000000007E-2</v>
      </c>
      <c r="DN72">
        <v>7.3620000000000005E-2</v>
      </c>
      <c r="DP72">
        <v>0.123714</v>
      </c>
      <c r="DX72">
        <v>0.24993399999999999</v>
      </c>
      <c r="DY72">
        <v>8.3726000000000009E-2</v>
      </c>
      <c r="EE72">
        <v>4.095E-2</v>
      </c>
      <c r="EP72">
        <v>5.6377999999999998E-2</v>
      </c>
      <c r="EQ72">
        <v>0.24954599999999999</v>
      </c>
      <c r="FW72">
        <v>0.16129199999999999</v>
      </c>
      <c r="GG72">
        <v>0.123714</v>
      </c>
      <c r="GS72">
        <v>0.17150199999999999</v>
      </c>
    </row>
    <row r="73" spans="1:213" x14ac:dyDescent="0.3">
      <c r="A73">
        <v>2014</v>
      </c>
      <c r="B73" t="s">
        <v>8347</v>
      </c>
      <c r="C73" s="1" t="s">
        <v>595</v>
      </c>
      <c r="D73">
        <v>1.4999999999999999E-2</v>
      </c>
    </row>
    <row r="74" spans="1:213" x14ac:dyDescent="0.3">
      <c r="A74">
        <v>2014</v>
      </c>
      <c r="B74" t="s">
        <v>8347</v>
      </c>
      <c r="C74" s="1" t="s">
        <v>8378</v>
      </c>
      <c r="D74">
        <v>7.8784300000000002E-2</v>
      </c>
      <c r="E74">
        <v>9.8438200000000017E-2</v>
      </c>
      <c r="G74">
        <v>3.8398500000000002E-2</v>
      </c>
      <c r="H74">
        <v>5.5167000000000002E-3</v>
      </c>
      <c r="I74">
        <v>5.5167000000000002E-3</v>
      </c>
      <c r="J74">
        <v>3.6721299999999998E-2</v>
      </c>
      <c r="L74">
        <v>3.5888299999999998E-2</v>
      </c>
      <c r="M74">
        <v>5.76331E-2</v>
      </c>
      <c r="N74">
        <v>5.7487499999999997E-2</v>
      </c>
      <c r="P74">
        <v>0.1694399</v>
      </c>
      <c r="Q74">
        <v>3.5888299999999998E-2</v>
      </c>
      <c r="R74">
        <v>5.9404800000000001E-2</v>
      </c>
      <c r="U74">
        <v>0.10740520000000001</v>
      </c>
      <c r="V74">
        <v>4.1963599999999997E-2</v>
      </c>
      <c r="X74">
        <v>3.0937666666666669E-2</v>
      </c>
      <c r="Y74">
        <v>3.5881125E-2</v>
      </c>
      <c r="Z74">
        <v>5.5167000000000002E-3</v>
      </c>
      <c r="AB74">
        <v>4.8883099999999999E-2</v>
      </c>
      <c r="AC74">
        <v>3.5888299999999998E-2</v>
      </c>
      <c r="AD74">
        <v>0.12691279999999999</v>
      </c>
      <c r="AG74">
        <v>8.4147700000000006E-2</v>
      </c>
      <c r="AK74">
        <v>9.1938000000000002E-3</v>
      </c>
      <c r="AL74">
        <v>1.4903E-2</v>
      </c>
      <c r="AM74">
        <v>1.7894799999999999E-2</v>
      </c>
      <c r="AP74">
        <v>3.5051625000000003E-2</v>
      </c>
      <c r="AS74">
        <v>4.1993700000000002E-2</v>
      </c>
      <c r="AT74">
        <v>0.1451807</v>
      </c>
      <c r="AU74">
        <v>7.6188000000000006E-2</v>
      </c>
      <c r="AV74">
        <v>2.6852000000000001E-2</v>
      </c>
      <c r="AY74">
        <v>3.5888299999999998E-2</v>
      </c>
      <c r="AZ74">
        <v>9.1938000000000002E-3</v>
      </c>
      <c r="BE74">
        <v>1.08437E-2</v>
      </c>
      <c r="BF74">
        <v>4.5564399999999998E-2</v>
      </c>
      <c r="BG74">
        <v>8.0691799999999994E-2</v>
      </c>
      <c r="BJ74">
        <v>2.8418599999999999E-2</v>
      </c>
      <c r="BL74">
        <v>5.7487499999999997E-2</v>
      </c>
      <c r="BQ74">
        <v>1.08521E-2</v>
      </c>
      <c r="BS74">
        <v>3.1993500000000001E-2</v>
      </c>
      <c r="BT74">
        <v>1.2929700000000001E-2</v>
      </c>
      <c r="BU74">
        <v>3.39934E-2</v>
      </c>
      <c r="BX74">
        <v>9.5453400000000008E-2</v>
      </c>
      <c r="BZ74">
        <v>4.1640900000000002E-2</v>
      </c>
      <c r="CB74">
        <v>0.1451807</v>
      </c>
      <c r="CC74">
        <v>6.4973299999999998E-2</v>
      </c>
      <c r="CD74">
        <v>1.7395000000000001E-2</v>
      </c>
      <c r="CE74">
        <v>9.1938000000000002E-3</v>
      </c>
      <c r="CF74">
        <v>0.1668114</v>
      </c>
      <c r="CG74">
        <v>5.4020400000000003E-2</v>
      </c>
      <c r="CI74">
        <v>5.7234624999999997E-2</v>
      </c>
      <c r="CJ74">
        <v>7.5763625000000001E-2</v>
      </c>
      <c r="CO74">
        <v>1.77877E-2</v>
      </c>
      <c r="CP74">
        <v>9.8941499999999988E-2</v>
      </c>
      <c r="CQ74">
        <v>4.66291E-2</v>
      </c>
      <c r="CT74">
        <v>1.1368700000000001E-2</v>
      </c>
      <c r="CU74">
        <v>6.9894125000000001E-2</v>
      </c>
      <c r="CV74">
        <v>3.4166416666666671E-2</v>
      </c>
      <c r="CY74">
        <v>8.38642E-2</v>
      </c>
      <c r="CZ74">
        <v>8.9672099999999991E-2</v>
      </c>
      <c r="DG74">
        <v>7.2099999999999997E-2</v>
      </c>
      <c r="DJ74">
        <v>3.5807799999999987E-2</v>
      </c>
      <c r="DM74">
        <v>3.2955999999999999E-2</v>
      </c>
      <c r="DN74">
        <v>7.0125300000000002E-2</v>
      </c>
      <c r="DP74">
        <v>0.1451807</v>
      </c>
      <c r="DT74">
        <v>5.5167000000000002E-3</v>
      </c>
      <c r="DW74">
        <v>2.9493800000000001E-2</v>
      </c>
      <c r="DX74">
        <v>0.1504972</v>
      </c>
      <c r="DZ74">
        <v>1.8891249999999998E-2</v>
      </c>
      <c r="EA74">
        <v>4.1506500000000002E-2</v>
      </c>
      <c r="EC74">
        <v>3.4562500000000003E-2</v>
      </c>
      <c r="EE74">
        <v>3.3058375000000001E-2</v>
      </c>
      <c r="EF74">
        <v>6.3354200000000013E-2</v>
      </c>
      <c r="EH74">
        <v>3.3282199999999998E-2</v>
      </c>
      <c r="EN74">
        <v>8.9055400000000021E-2</v>
      </c>
      <c r="EQ74">
        <v>5.4648299999999997E-2</v>
      </c>
      <c r="ER74">
        <v>7.8425900000000007E-2</v>
      </c>
      <c r="ES74">
        <v>8.7810099999999988E-2</v>
      </c>
      <c r="EX74">
        <v>3.5733599999999997E-2</v>
      </c>
      <c r="FF74">
        <v>4.3931416666666667E-2</v>
      </c>
      <c r="FJ74">
        <v>3.15924E-2</v>
      </c>
      <c r="FK74">
        <v>1.4087499999999999E-2</v>
      </c>
      <c r="FP74">
        <v>6.8140099999999995E-2</v>
      </c>
      <c r="FQ74">
        <v>5.5167000000000002E-3</v>
      </c>
      <c r="FR74">
        <v>0.10532759999999999</v>
      </c>
      <c r="FS74">
        <v>2.10189E-2</v>
      </c>
      <c r="FT74">
        <v>5.5167000000000002E-3</v>
      </c>
      <c r="FU74">
        <v>1.8007499999999999E-2</v>
      </c>
      <c r="FV74">
        <v>2.6645499999999999E-2</v>
      </c>
      <c r="FW74">
        <v>5.5999999999999987E-2</v>
      </c>
      <c r="FX74">
        <v>7.1438500000000002E-2</v>
      </c>
      <c r="GA74">
        <v>5.5461000000000003E-2</v>
      </c>
      <c r="GB74">
        <v>8.4403200000000012E-2</v>
      </c>
      <c r="GD74">
        <v>0.16806299999999999</v>
      </c>
      <c r="GG74">
        <v>0.1451807</v>
      </c>
      <c r="GH74">
        <v>2.5479999999999999E-2</v>
      </c>
      <c r="GJ74">
        <v>3.3975900000000003E-2</v>
      </c>
      <c r="GL74">
        <v>8.7810099999999988E-2</v>
      </c>
      <c r="GN74">
        <v>9.1168700000000005E-2</v>
      </c>
      <c r="GP74">
        <v>3.5888299999999998E-2</v>
      </c>
      <c r="GQ74">
        <v>5.5167000000000002E-3</v>
      </c>
      <c r="GR74">
        <v>5.5167000000000002E-3</v>
      </c>
      <c r="GS74">
        <v>4.5280900000000013E-2</v>
      </c>
      <c r="GW74">
        <v>7.2099999999999997E-2</v>
      </c>
      <c r="GX74">
        <v>7.2099999999999997E-2</v>
      </c>
      <c r="GY74">
        <v>0.1668114</v>
      </c>
      <c r="HA74">
        <v>4.1992125000000012E-2</v>
      </c>
      <c r="HC74">
        <v>0.1140601</v>
      </c>
      <c r="HD74">
        <v>3.4764099999999999E-2</v>
      </c>
      <c r="HE74">
        <v>3.3260499999999998E-2</v>
      </c>
    </row>
    <row r="75" spans="1:213" x14ac:dyDescent="0.3">
      <c r="A75">
        <v>2014</v>
      </c>
      <c r="B75" t="s">
        <v>8347</v>
      </c>
      <c r="C75" s="1" t="s">
        <v>844</v>
      </c>
      <c r="D75">
        <v>0.1259262087878788</v>
      </c>
      <c r="N75">
        <v>8.5328860000000006E-2</v>
      </c>
      <c r="AH75">
        <v>8.6720200000000011E-2</v>
      </c>
      <c r="AR75">
        <v>0.10932102</v>
      </c>
      <c r="AT75">
        <v>0.51844382500000008</v>
      </c>
      <c r="BG75">
        <v>8.7362080000000036E-2</v>
      </c>
      <c r="BL75">
        <v>8.5328860000000006E-2</v>
      </c>
      <c r="BP75">
        <v>0.14353206666666671</v>
      </c>
      <c r="FA75">
        <v>8.7748440000000011E-2</v>
      </c>
      <c r="GD75">
        <v>6.3766975000000004E-2</v>
      </c>
      <c r="GG75">
        <v>5.313615E-2</v>
      </c>
      <c r="GI75">
        <v>6.4499819999999999E-2</v>
      </c>
    </row>
    <row r="76" spans="1:213" x14ac:dyDescent="0.3">
      <c r="A76">
        <v>2014</v>
      </c>
      <c r="B76" t="s">
        <v>8347</v>
      </c>
      <c r="C76" s="1" t="s">
        <v>848</v>
      </c>
      <c r="D76">
        <v>0.22423399999999999</v>
      </c>
      <c r="E76">
        <v>0.5697000000000001</v>
      </c>
      <c r="AR76">
        <v>9.5012500000000014E-2</v>
      </c>
      <c r="AT76">
        <v>0.29450599999999999</v>
      </c>
      <c r="CB76">
        <v>0.29450599999999999</v>
      </c>
      <c r="CN76">
        <v>8.5200000000000012E-2</v>
      </c>
      <c r="CU76">
        <v>6.9970000000000004E-2</v>
      </c>
      <c r="CV76">
        <v>0.16968800000000001</v>
      </c>
      <c r="DP76">
        <v>0.29450599999999999</v>
      </c>
      <c r="ES76">
        <v>0.29369000000000001</v>
      </c>
      <c r="FA76">
        <v>3.8145999999999999E-2</v>
      </c>
      <c r="GD76">
        <v>0.1</v>
      </c>
      <c r="GG76">
        <v>0.29450599999999999</v>
      </c>
      <c r="GI76">
        <v>4.8852E-2</v>
      </c>
      <c r="GL76">
        <v>0.29369000000000001</v>
      </c>
    </row>
    <row r="77" spans="1:213" x14ac:dyDescent="0.3">
      <c r="A77">
        <v>2014</v>
      </c>
      <c r="B77" t="s">
        <v>8347</v>
      </c>
      <c r="C77" s="1" t="s">
        <v>852</v>
      </c>
      <c r="D77">
        <v>0.18926100000000001</v>
      </c>
      <c r="M77">
        <v>7.1508000000000002E-2</v>
      </c>
      <c r="U77">
        <v>0.59047150000000004</v>
      </c>
      <c r="AD77">
        <v>0.13231100000000001</v>
      </c>
      <c r="AF77">
        <v>0.39756200000000003</v>
      </c>
      <c r="AK77">
        <v>0.14799999999999999</v>
      </c>
      <c r="AL77">
        <v>7.7684000000000003E-2</v>
      </c>
      <c r="AM77">
        <v>2.0660000000000001E-2</v>
      </c>
      <c r="AR77">
        <v>8.7597999999999995E-2</v>
      </c>
      <c r="AS77">
        <v>3.8994000000000001E-2</v>
      </c>
      <c r="AT77">
        <v>0.42095100000000008</v>
      </c>
      <c r="AW77">
        <v>0.61069200000000001</v>
      </c>
      <c r="AZ77">
        <v>0.14799999999999999</v>
      </c>
      <c r="BG77">
        <v>0.24553749999999999</v>
      </c>
      <c r="BJ77">
        <v>3.0277999999999999E-2</v>
      </c>
      <c r="BX77">
        <v>7.1600000000000011E-2</v>
      </c>
      <c r="CB77">
        <v>0.42095100000000008</v>
      </c>
      <c r="CE77">
        <v>0.14799999999999999</v>
      </c>
      <c r="CG77">
        <v>0.183201</v>
      </c>
      <c r="CQ77">
        <v>9.0000000000000011E-2</v>
      </c>
      <c r="DJ77">
        <v>5.8804000000000002E-2</v>
      </c>
      <c r="DM77">
        <v>5.7310000000000007E-2</v>
      </c>
      <c r="DN77">
        <v>8.9758000000000004E-2</v>
      </c>
      <c r="DP77">
        <v>0.42095100000000008</v>
      </c>
      <c r="DY77">
        <v>0.35220000000000001</v>
      </c>
      <c r="DZ77">
        <v>5.4340000000000013E-2</v>
      </c>
      <c r="EE77">
        <v>0.13753000000000001</v>
      </c>
      <c r="EH77">
        <v>0.140352</v>
      </c>
      <c r="EN77">
        <v>0.15177399999999999</v>
      </c>
      <c r="ER77">
        <v>8.6085000000000009E-2</v>
      </c>
      <c r="FA77">
        <v>0.36791600000000002</v>
      </c>
      <c r="FM77">
        <v>0.25</v>
      </c>
      <c r="FP77">
        <v>0.121272</v>
      </c>
      <c r="FW77">
        <v>0.17089399999999999</v>
      </c>
      <c r="GG77">
        <v>0.42095100000000008</v>
      </c>
      <c r="GN77">
        <v>1.0725100000000001</v>
      </c>
      <c r="GS77">
        <v>0.30195000000000011</v>
      </c>
      <c r="HC77">
        <v>7.4778000000000011E-2</v>
      </c>
      <c r="HE77">
        <v>6.1004000000000003E-2</v>
      </c>
    </row>
    <row r="78" spans="1:213" x14ac:dyDescent="0.3">
      <c r="A78">
        <v>2015</v>
      </c>
      <c r="B78" t="s">
        <v>8345</v>
      </c>
      <c r="C78" s="1">
        <v>254</v>
      </c>
      <c r="D78">
        <v>1.4689019999999999</v>
      </c>
      <c r="L78">
        <v>1.0987800000000001</v>
      </c>
      <c r="M78">
        <v>1.215098</v>
      </c>
      <c r="Q78">
        <v>1.0987800000000001</v>
      </c>
      <c r="X78">
        <v>0.99598399999999998</v>
      </c>
      <c r="Y78">
        <v>1.6304879999999999</v>
      </c>
      <c r="AC78">
        <v>1.0987800000000001</v>
      </c>
      <c r="AD78">
        <v>1.1340840000000001</v>
      </c>
      <c r="AK78">
        <v>1.72329</v>
      </c>
      <c r="AL78">
        <v>0.65892399999999995</v>
      </c>
      <c r="AM78">
        <v>0.87272600000000011</v>
      </c>
      <c r="AN78">
        <v>1.247366666666667</v>
      </c>
      <c r="AP78">
        <v>0.64935600000000004</v>
      </c>
      <c r="AS78">
        <v>1.5331319999999999</v>
      </c>
      <c r="AT78">
        <v>1.3454980000000001</v>
      </c>
      <c r="AU78">
        <v>1.961414</v>
      </c>
      <c r="AV78">
        <v>1.6063375</v>
      </c>
      <c r="AY78">
        <v>1.0987800000000001</v>
      </c>
      <c r="AZ78">
        <v>1.72329</v>
      </c>
      <c r="BD78">
        <v>1.4021680000000001</v>
      </c>
      <c r="BF78">
        <v>1.228202</v>
      </c>
      <c r="BO78">
        <v>0.52104800000000007</v>
      </c>
      <c r="BS78">
        <v>0.65937200000000007</v>
      </c>
      <c r="BT78">
        <v>0.99985000000000013</v>
      </c>
      <c r="BU78">
        <v>0.267818</v>
      </c>
      <c r="BW78">
        <v>1.0185679999999999</v>
      </c>
      <c r="BX78">
        <v>1.5842925000000001</v>
      </c>
      <c r="BZ78">
        <v>0.84715399999999996</v>
      </c>
      <c r="CB78">
        <v>1.3454980000000001</v>
      </c>
      <c r="CC78">
        <v>1.526402</v>
      </c>
      <c r="CE78">
        <v>1.72329</v>
      </c>
      <c r="CQ78">
        <v>1.1249260000000001</v>
      </c>
      <c r="DD78">
        <v>1.008424</v>
      </c>
      <c r="DJ78">
        <v>1.1619833333333329</v>
      </c>
      <c r="DP78">
        <v>1.3454980000000001</v>
      </c>
      <c r="DX78">
        <v>1.3375060000000001</v>
      </c>
      <c r="DY78">
        <v>1.9201280000000001</v>
      </c>
      <c r="EE78">
        <v>0.25723600000000002</v>
      </c>
      <c r="EF78">
        <v>1.6134999999999999</v>
      </c>
      <c r="EM78">
        <v>1.0077659999999999</v>
      </c>
      <c r="EN78">
        <v>1.374482</v>
      </c>
      <c r="EP78">
        <v>1.389858</v>
      </c>
      <c r="EQ78">
        <v>0.899142</v>
      </c>
      <c r="EX78">
        <v>0.94913600000000009</v>
      </c>
      <c r="FD78">
        <v>1.482666</v>
      </c>
      <c r="FI78">
        <v>0.77430399999999999</v>
      </c>
      <c r="FJ78">
        <v>1.1059319999999999</v>
      </c>
      <c r="FL78">
        <v>0.19997000000000001</v>
      </c>
      <c r="FN78">
        <v>0.95650800000000014</v>
      </c>
      <c r="FV78">
        <v>0.89853800000000006</v>
      </c>
      <c r="FW78">
        <v>1.899966</v>
      </c>
      <c r="GG78">
        <v>1.3454980000000001</v>
      </c>
      <c r="GH78">
        <v>1.3986799999999999</v>
      </c>
      <c r="GP78">
        <v>1.0987800000000001</v>
      </c>
    </row>
    <row r="79" spans="1:213" x14ac:dyDescent="0.3">
      <c r="A79">
        <v>2015</v>
      </c>
      <c r="B79" t="s">
        <v>8345</v>
      </c>
      <c r="C79" s="1">
        <v>260</v>
      </c>
      <c r="D79">
        <v>0.20169000000000001</v>
      </c>
      <c r="E79">
        <v>0.26656750000000001</v>
      </c>
      <c r="G79">
        <v>0.31157400000000002</v>
      </c>
      <c r="J79">
        <v>0.24793000000000001</v>
      </c>
      <c r="N79">
        <v>0.28029799999999999</v>
      </c>
      <c r="P79">
        <v>0.22298200000000001</v>
      </c>
      <c r="R79">
        <v>6.4688000000000009E-2</v>
      </c>
      <c r="S79">
        <v>0.13655800000000001</v>
      </c>
      <c r="AD79">
        <v>0.17297000000000001</v>
      </c>
      <c r="AR79">
        <v>0.51810200000000006</v>
      </c>
      <c r="BE79">
        <v>0.153698</v>
      </c>
      <c r="BG79">
        <v>0.93230600000000008</v>
      </c>
      <c r="BL79">
        <v>0.28029799999999999</v>
      </c>
      <c r="CB79">
        <v>0.83055000000000012</v>
      </c>
      <c r="CF79">
        <v>0.254658</v>
      </c>
      <c r="CI79">
        <v>0.41652666666666671</v>
      </c>
      <c r="CJ79">
        <v>0.171238</v>
      </c>
      <c r="CM79">
        <v>0.245834</v>
      </c>
      <c r="CW79">
        <v>0.17000999999999999</v>
      </c>
      <c r="DA79">
        <v>0.17919199999999999</v>
      </c>
      <c r="DF79">
        <v>7.4854000000000004E-2</v>
      </c>
      <c r="DG79">
        <v>0.14021600000000001</v>
      </c>
      <c r="DI79">
        <v>0.38221800000000011</v>
      </c>
      <c r="DL79">
        <v>0.22240399999999999</v>
      </c>
      <c r="DP79">
        <v>0.83055000000000012</v>
      </c>
      <c r="DX79">
        <v>0.318658</v>
      </c>
      <c r="EN79">
        <v>0.54623600000000005</v>
      </c>
      <c r="ES79">
        <v>0.76405000000000012</v>
      </c>
      <c r="EV79">
        <v>0.151368</v>
      </c>
      <c r="FC79">
        <v>1.2123820000000001</v>
      </c>
      <c r="FP79">
        <v>0.202158</v>
      </c>
      <c r="FR79">
        <v>0.12386</v>
      </c>
      <c r="GB79">
        <v>4.2270000000000002E-2</v>
      </c>
      <c r="GD79">
        <v>0.21257999999999999</v>
      </c>
      <c r="GG79">
        <v>0.83055000000000012</v>
      </c>
      <c r="GL79">
        <v>0.76405000000000012</v>
      </c>
      <c r="GM79">
        <v>0.227018</v>
      </c>
      <c r="GN79">
        <v>9.6037999999999998E-2</v>
      </c>
      <c r="GW79">
        <v>0.14021600000000001</v>
      </c>
      <c r="GX79">
        <v>0.14021600000000001</v>
      </c>
      <c r="GY79">
        <v>0.254658</v>
      </c>
    </row>
    <row r="80" spans="1:213" x14ac:dyDescent="0.3">
      <c r="A80">
        <v>2015</v>
      </c>
      <c r="B80" t="s">
        <v>8345</v>
      </c>
      <c r="C80" s="1">
        <v>27</v>
      </c>
      <c r="D80">
        <v>0.45182000000000011</v>
      </c>
      <c r="E80">
        <v>0.67397000000000007</v>
      </c>
      <c r="G80">
        <v>0.35461999999999999</v>
      </c>
      <c r="L80">
        <v>0.50517200000000007</v>
      </c>
      <c r="M80">
        <v>0.11698600000000001</v>
      </c>
      <c r="N80">
        <v>0.66747200000000007</v>
      </c>
      <c r="O80">
        <v>0.28724499999999997</v>
      </c>
      <c r="P80">
        <v>0.98529200000000006</v>
      </c>
      <c r="Q80">
        <v>0.50517200000000007</v>
      </c>
      <c r="R80">
        <v>0.22869200000000001</v>
      </c>
      <c r="U80">
        <v>0.44868000000000002</v>
      </c>
      <c r="V80">
        <v>0.21975</v>
      </c>
      <c r="X80">
        <v>0.23852999999999999</v>
      </c>
      <c r="Y80">
        <v>0.33592000000000011</v>
      </c>
      <c r="AA80">
        <v>0.16606399999999999</v>
      </c>
      <c r="AB80">
        <v>0.28029999999999999</v>
      </c>
      <c r="AC80">
        <v>0.50517200000000007</v>
      </c>
      <c r="AD80">
        <v>0.51285000000000003</v>
      </c>
      <c r="AF80">
        <v>0.36817400000000011</v>
      </c>
      <c r="AI80">
        <v>0.45845599999999997</v>
      </c>
      <c r="AK80">
        <v>0.51647600000000005</v>
      </c>
      <c r="AL80">
        <v>7.5816000000000008E-2</v>
      </c>
      <c r="AM80">
        <v>0.13867199999999999</v>
      </c>
      <c r="AN80">
        <v>6.0460000000000007E-2</v>
      </c>
      <c r="AP80">
        <v>0.24307000000000001</v>
      </c>
      <c r="AR80">
        <v>0.61115600000000003</v>
      </c>
      <c r="AS80">
        <v>0.12733800000000001</v>
      </c>
      <c r="AT80">
        <v>0.6777200000000001</v>
      </c>
      <c r="AU80">
        <v>0.39983999999999997</v>
      </c>
      <c r="AV80">
        <v>0.39197399999999999</v>
      </c>
      <c r="AW80">
        <v>0.32845999999999997</v>
      </c>
      <c r="AY80">
        <v>0.50517200000000007</v>
      </c>
      <c r="AZ80">
        <v>0.51647600000000005</v>
      </c>
      <c r="BD80">
        <v>0.49675200000000003</v>
      </c>
      <c r="BE80">
        <v>0.17250199999999999</v>
      </c>
      <c r="BF80">
        <v>0.33411600000000002</v>
      </c>
      <c r="BG80">
        <v>0.95288600000000012</v>
      </c>
      <c r="BH80">
        <v>0.50425000000000009</v>
      </c>
      <c r="BJ80">
        <v>0.28814800000000002</v>
      </c>
      <c r="BK80">
        <v>0.28724499999999997</v>
      </c>
      <c r="BL80">
        <v>0.66747200000000007</v>
      </c>
      <c r="BM80">
        <v>0.17191000000000001</v>
      </c>
      <c r="BO80">
        <v>0.27443400000000001</v>
      </c>
      <c r="BS80">
        <v>0.25944600000000001</v>
      </c>
      <c r="BT80">
        <v>9.2904E-2</v>
      </c>
      <c r="BU80">
        <v>0.11944200000000001</v>
      </c>
      <c r="BX80">
        <v>0.29270600000000002</v>
      </c>
      <c r="BY80">
        <v>0.28724499999999997</v>
      </c>
      <c r="BZ80">
        <v>0.16572600000000001</v>
      </c>
      <c r="CA80">
        <v>0.49497800000000008</v>
      </c>
      <c r="CB80">
        <v>0.43977899999999998</v>
      </c>
      <c r="CC80">
        <v>0.50106200000000001</v>
      </c>
      <c r="CD80">
        <v>0.26562000000000002</v>
      </c>
      <c r="CE80">
        <v>0.51647600000000005</v>
      </c>
      <c r="CG80">
        <v>0.36180000000000001</v>
      </c>
      <c r="CI80">
        <v>0.44843400000000011</v>
      </c>
      <c r="CJ80">
        <v>0.41665000000000002</v>
      </c>
      <c r="CL80">
        <v>0.45206200000000002</v>
      </c>
      <c r="CN80">
        <v>0.68592800000000009</v>
      </c>
      <c r="CO80">
        <v>0.41076600000000002</v>
      </c>
      <c r="CP80">
        <v>0.33530399999999999</v>
      </c>
      <c r="CQ80">
        <v>0.307448</v>
      </c>
      <c r="CS80">
        <v>3.0107499999999999E-2</v>
      </c>
      <c r="CU80">
        <v>0.47823399999999999</v>
      </c>
      <c r="CV80">
        <v>0.67678400000000005</v>
      </c>
      <c r="CX80">
        <v>0.45206200000000002</v>
      </c>
      <c r="CY80">
        <v>0.39138600000000001</v>
      </c>
      <c r="CZ80">
        <v>0.39496399999999998</v>
      </c>
      <c r="DC80">
        <v>0.37764799999999998</v>
      </c>
      <c r="DD80">
        <v>0.12019199999999999</v>
      </c>
      <c r="DG80">
        <v>0.74571399999999999</v>
      </c>
      <c r="DJ80">
        <v>0.347966</v>
      </c>
      <c r="DL80">
        <v>0.58469000000000004</v>
      </c>
      <c r="DM80">
        <v>0.31392199999999998</v>
      </c>
      <c r="DN80">
        <v>0.38682800000000012</v>
      </c>
      <c r="DP80">
        <v>0.67733399999999999</v>
      </c>
      <c r="DQ80">
        <v>0.28724499999999997</v>
      </c>
      <c r="DS80">
        <v>0.50425000000000009</v>
      </c>
      <c r="DU80">
        <v>0.245172</v>
      </c>
      <c r="DW80">
        <v>0.18656600000000001</v>
      </c>
      <c r="DX80">
        <v>0.55329200000000001</v>
      </c>
      <c r="DY80">
        <v>0.38606499999999999</v>
      </c>
      <c r="DZ80">
        <v>0.101774</v>
      </c>
      <c r="EC80">
        <v>0.40001799999999998</v>
      </c>
      <c r="ED80">
        <v>0.28724499999999997</v>
      </c>
      <c r="EE80">
        <v>0.20049</v>
      </c>
      <c r="EF80">
        <v>0.50267600000000001</v>
      </c>
      <c r="EH80">
        <v>0.32782</v>
      </c>
      <c r="EM80">
        <v>0.304566</v>
      </c>
      <c r="EN80">
        <v>0.76556000000000002</v>
      </c>
      <c r="EP80">
        <v>0.204314</v>
      </c>
      <c r="EQ80">
        <v>0.38614999999999999</v>
      </c>
      <c r="ER80">
        <v>0.36602400000000013</v>
      </c>
      <c r="ES80">
        <v>0.83546600000000015</v>
      </c>
      <c r="ET80">
        <v>0.28724499999999997</v>
      </c>
      <c r="EU80">
        <v>0.30003999999999997</v>
      </c>
      <c r="EW80">
        <v>0.28724499999999997</v>
      </c>
      <c r="EX80">
        <v>0.59689800000000004</v>
      </c>
      <c r="EZ80">
        <v>0.32149571428571427</v>
      </c>
      <c r="FA80">
        <v>0.52945600000000004</v>
      </c>
      <c r="FB80">
        <v>0.457206</v>
      </c>
      <c r="FC80">
        <v>0.13428200000000001</v>
      </c>
      <c r="FD80">
        <v>0.20465800000000001</v>
      </c>
      <c r="FF80">
        <v>0.45384500000000011</v>
      </c>
      <c r="FH80">
        <v>0.28724499999999997</v>
      </c>
      <c r="FI80">
        <v>0.16788800000000001</v>
      </c>
      <c r="FJ80">
        <v>0.39371000000000012</v>
      </c>
      <c r="FK80">
        <v>0.27299400000000001</v>
      </c>
      <c r="FL80">
        <v>0.43913600000000003</v>
      </c>
      <c r="FM80">
        <v>9.0730000000000005E-2</v>
      </c>
      <c r="FP80">
        <v>0.60657400000000006</v>
      </c>
      <c r="FS80">
        <v>0.33982600000000002</v>
      </c>
      <c r="FU80">
        <v>0.14282</v>
      </c>
      <c r="FV80">
        <v>0.19182750000000001</v>
      </c>
      <c r="FW80">
        <v>0.30857400000000001</v>
      </c>
      <c r="FX80">
        <v>0.66432800000000003</v>
      </c>
      <c r="FZ80">
        <v>0.29910599999999998</v>
      </c>
      <c r="GA80">
        <v>0.25942799999999999</v>
      </c>
      <c r="GD80">
        <v>0.79948600000000014</v>
      </c>
      <c r="GE80">
        <v>9.213600000000001E-2</v>
      </c>
      <c r="GG80">
        <v>0.654949</v>
      </c>
      <c r="GH80">
        <v>0.238894</v>
      </c>
      <c r="GI80">
        <v>0.56516800000000011</v>
      </c>
      <c r="GJ80">
        <v>0.243782</v>
      </c>
      <c r="GL80">
        <v>0.83546600000000015</v>
      </c>
      <c r="GM80">
        <v>0.81714399999999998</v>
      </c>
      <c r="GN80">
        <v>0.60733000000000004</v>
      </c>
      <c r="GP80">
        <v>0.50517200000000007</v>
      </c>
      <c r="GS80">
        <v>0.56519400000000009</v>
      </c>
      <c r="GU80">
        <v>0.28724499999999997</v>
      </c>
      <c r="GW80">
        <v>0.74571399999999999</v>
      </c>
      <c r="GX80">
        <v>0.74571399999999999</v>
      </c>
      <c r="HC80">
        <v>0.26674999999999999</v>
      </c>
      <c r="HD80">
        <v>0.15715399999999999</v>
      </c>
      <c r="HE80">
        <v>3.9556000000000001E-2</v>
      </c>
    </row>
    <row r="81" spans="1:213" x14ac:dyDescent="0.3">
      <c r="A81">
        <v>2015</v>
      </c>
      <c r="B81" t="s">
        <v>8345</v>
      </c>
      <c r="C81" s="1" t="s">
        <v>8346</v>
      </c>
      <c r="D81">
        <v>42.189709999999998</v>
      </c>
    </row>
    <row r="82" spans="1:213" x14ac:dyDescent="0.3">
      <c r="A82">
        <v>2015</v>
      </c>
      <c r="B82" t="s">
        <v>8345</v>
      </c>
      <c r="C82" s="1">
        <v>689</v>
      </c>
      <c r="D82">
        <v>0.21116799999999999</v>
      </c>
      <c r="E82">
        <v>0.13047</v>
      </c>
      <c r="N82">
        <v>0.11276</v>
      </c>
      <c r="S82">
        <v>0.87554600000000016</v>
      </c>
      <c r="U82">
        <v>0.13256599999999999</v>
      </c>
      <c r="Y82">
        <v>0.228744</v>
      </c>
      <c r="AF82">
        <v>8.9758000000000004E-2</v>
      </c>
      <c r="AL82">
        <v>0.35842000000000002</v>
      </c>
      <c r="AM82">
        <v>0.136658</v>
      </c>
      <c r="AP82">
        <v>0.49387599999999998</v>
      </c>
      <c r="AS82">
        <v>0.23388</v>
      </c>
      <c r="AT82">
        <v>0.670292</v>
      </c>
      <c r="AX82">
        <v>1.2575959999999999</v>
      </c>
      <c r="BB82">
        <v>0.17133799999999999</v>
      </c>
      <c r="BE82">
        <v>0.34458800000000012</v>
      </c>
      <c r="BG82">
        <v>0.35214800000000013</v>
      </c>
      <c r="BJ82">
        <v>0.18482000000000001</v>
      </c>
      <c r="BL82">
        <v>0.11276</v>
      </c>
      <c r="BQ82">
        <v>0.600796</v>
      </c>
      <c r="BS82">
        <v>0.71997000000000011</v>
      </c>
      <c r="CB82">
        <v>0.670292</v>
      </c>
      <c r="CG82">
        <v>0.18377199999999999</v>
      </c>
      <c r="CH82">
        <v>9.5736000000000016E-2</v>
      </c>
      <c r="CJ82">
        <v>0.239234</v>
      </c>
      <c r="CL82">
        <v>1.3544480000000001</v>
      </c>
      <c r="CO82">
        <v>0.11956600000000001</v>
      </c>
      <c r="CP82">
        <v>0.24728600000000001</v>
      </c>
      <c r="CQ82">
        <v>9.2434000000000002E-2</v>
      </c>
      <c r="CX82">
        <v>1.3544480000000001</v>
      </c>
      <c r="CY82">
        <v>0.207928</v>
      </c>
      <c r="CZ82">
        <v>0.38078800000000013</v>
      </c>
      <c r="DG82">
        <v>1.7777000000000001</v>
      </c>
      <c r="DJ82">
        <v>0.104694</v>
      </c>
      <c r="DL82">
        <v>0.46065000000000011</v>
      </c>
      <c r="DM82">
        <v>8.0096000000000014E-2</v>
      </c>
      <c r="DN82">
        <v>0.10649599999999999</v>
      </c>
      <c r="DP82">
        <v>0.670292</v>
      </c>
      <c r="DR82">
        <v>0.51889571428571435</v>
      </c>
      <c r="DV82">
        <v>9.5736000000000016E-2</v>
      </c>
      <c r="DW82">
        <v>5.6224000000000003E-2</v>
      </c>
      <c r="DX82">
        <v>0.18329599999999999</v>
      </c>
      <c r="DY82">
        <v>7.5524000000000008E-2</v>
      </c>
      <c r="EC82">
        <v>0.91849200000000009</v>
      </c>
      <c r="EE82">
        <v>0.17071</v>
      </c>
      <c r="EH82">
        <v>0.30487399999999998</v>
      </c>
      <c r="EN82">
        <v>0.64242400000000011</v>
      </c>
      <c r="EP82">
        <v>0.18088199999999999</v>
      </c>
      <c r="ER82">
        <v>0.21593000000000001</v>
      </c>
      <c r="EZ82">
        <v>1.219368571428572</v>
      </c>
      <c r="FF82">
        <v>0.21960333333333329</v>
      </c>
      <c r="FI82">
        <v>0.41409000000000001</v>
      </c>
      <c r="FJ82">
        <v>0.72775000000000001</v>
      </c>
      <c r="FM82">
        <v>0.18350250000000001</v>
      </c>
      <c r="FR82">
        <v>0.124114</v>
      </c>
      <c r="FV82">
        <v>4.1666000000000009E-2</v>
      </c>
      <c r="FW82">
        <v>0.31406200000000001</v>
      </c>
      <c r="GB82">
        <v>0.25191799999999998</v>
      </c>
      <c r="GD82">
        <v>0.23721600000000001</v>
      </c>
      <c r="GG82">
        <v>0.670292</v>
      </c>
      <c r="GH82">
        <v>0.22375400000000001</v>
      </c>
      <c r="GJ82">
        <v>9.8642000000000021E-2</v>
      </c>
      <c r="GN82">
        <v>0.36985200000000001</v>
      </c>
      <c r="GS82">
        <v>0.14485400000000001</v>
      </c>
      <c r="GW82">
        <v>1.7777000000000001</v>
      </c>
      <c r="GX82">
        <v>1.7777000000000001</v>
      </c>
      <c r="GZ82">
        <v>0.229236</v>
      </c>
      <c r="HC82">
        <v>0.19365599999999999</v>
      </c>
      <c r="HD82">
        <v>0.12950400000000001</v>
      </c>
      <c r="HE82">
        <v>5.1392E-2</v>
      </c>
    </row>
    <row r="83" spans="1:213" x14ac:dyDescent="0.3">
      <c r="A83">
        <v>2015</v>
      </c>
      <c r="B83" t="s">
        <v>8345</v>
      </c>
      <c r="C83" s="1">
        <v>826</v>
      </c>
      <c r="D83">
        <v>0.18015</v>
      </c>
      <c r="E83">
        <v>0.224352</v>
      </c>
      <c r="F83">
        <v>1.4295180000000001</v>
      </c>
      <c r="J83">
        <v>0.173758</v>
      </c>
      <c r="K83">
        <v>0.27119500000000002</v>
      </c>
      <c r="L83">
        <v>0.20264799999999999</v>
      </c>
      <c r="M83">
        <v>0.102058</v>
      </c>
      <c r="N83">
        <v>0.18596399999999999</v>
      </c>
      <c r="O83">
        <v>7.6770000000000005E-2</v>
      </c>
      <c r="P83">
        <v>0.28027400000000002</v>
      </c>
      <c r="Q83">
        <v>0.20264799999999999</v>
      </c>
      <c r="R83">
        <v>0.26496399999999998</v>
      </c>
      <c r="S83">
        <v>0.11849</v>
      </c>
      <c r="U83">
        <v>0.168962</v>
      </c>
      <c r="V83">
        <v>7.7714000000000005E-2</v>
      </c>
      <c r="X83">
        <v>8.2547999999999996E-2</v>
      </c>
      <c r="Y83">
        <v>7.4434E-2</v>
      </c>
      <c r="AB83">
        <v>8.5606000000000015E-2</v>
      </c>
      <c r="AC83">
        <v>0.20264799999999999</v>
      </c>
      <c r="AD83">
        <v>0.20760799999999999</v>
      </c>
      <c r="AF83">
        <v>0.148838</v>
      </c>
      <c r="AJ83">
        <v>0.27940799999999999</v>
      </c>
      <c r="AK83">
        <v>9.4600000000000004E-2</v>
      </c>
      <c r="AL83">
        <v>4.9369999999999997E-2</v>
      </c>
      <c r="AM83">
        <v>8.7740000000000012E-2</v>
      </c>
      <c r="AN83">
        <v>4.4348000000000012E-2</v>
      </c>
      <c r="AO83">
        <v>0.21415200000000001</v>
      </c>
      <c r="AP83">
        <v>5.1234000000000002E-2</v>
      </c>
      <c r="AR83">
        <v>0.32079249999999998</v>
      </c>
      <c r="AS83">
        <v>0.15223</v>
      </c>
      <c r="AT83">
        <v>0.21313199999999999</v>
      </c>
      <c r="AU83">
        <v>0.17935400000000001</v>
      </c>
      <c r="AV83">
        <v>0.18654599999999999</v>
      </c>
      <c r="AW83">
        <v>0.153664</v>
      </c>
      <c r="AY83">
        <v>0.20264799999999999</v>
      </c>
      <c r="AZ83">
        <v>9.4600000000000004E-2</v>
      </c>
      <c r="BD83">
        <v>0.14507</v>
      </c>
      <c r="BE83">
        <v>0.19083</v>
      </c>
      <c r="BF83">
        <v>0.164322</v>
      </c>
      <c r="BJ83">
        <v>6.7578000000000013E-2</v>
      </c>
      <c r="BK83">
        <v>7.6770000000000005E-2</v>
      </c>
      <c r="BL83">
        <v>0.18596399999999999</v>
      </c>
      <c r="BR83">
        <v>3.1146E-2</v>
      </c>
      <c r="BS83">
        <v>4.1551999999999999E-2</v>
      </c>
      <c r="BU83">
        <v>0.116176</v>
      </c>
      <c r="BX83">
        <v>0.200684</v>
      </c>
      <c r="BY83">
        <v>7.6770000000000005E-2</v>
      </c>
      <c r="CA83">
        <v>8.1731999999999999E-2</v>
      </c>
      <c r="CB83">
        <v>0.213148</v>
      </c>
      <c r="CC83">
        <v>0.164774</v>
      </c>
      <c r="CD83">
        <v>0.12501599999999999</v>
      </c>
      <c r="CE83">
        <v>9.4600000000000004E-2</v>
      </c>
      <c r="CF83">
        <v>3.0987500000000001E-2</v>
      </c>
      <c r="CG83">
        <v>0.17199600000000001</v>
      </c>
      <c r="CI83">
        <v>9.2548000000000005E-2</v>
      </c>
      <c r="CJ83">
        <v>0.19142999999999999</v>
      </c>
      <c r="CL83">
        <v>0.20643</v>
      </c>
      <c r="CM83">
        <v>0.19078600000000001</v>
      </c>
      <c r="CN83">
        <v>0.22543750000000001</v>
      </c>
      <c r="CO83">
        <v>7.5714000000000004E-2</v>
      </c>
      <c r="CP83">
        <v>0.22855500000000001</v>
      </c>
      <c r="CQ83">
        <v>0.13800599999999999</v>
      </c>
      <c r="CU83">
        <v>0.15027399999999999</v>
      </c>
      <c r="CV83">
        <v>0.24276600000000001</v>
      </c>
      <c r="CX83">
        <v>0.20643</v>
      </c>
      <c r="CY83">
        <v>0.25371400000000011</v>
      </c>
      <c r="CZ83">
        <v>1.013228</v>
      </c>
      <c r="DA83">
        <v>0.112706</v>
      </c>
      <c r="DC83">
        <v>0.21646599999999999</v>
      </c>
      <c r="DF83">
        <v>0.20797199999999999</v>
      </c>
      <c r="DG83">
        <v>0.26978200000000002</v>
      </c>
      <c r="DH83">
        <v>0.14608399999999999</v>
      </c>
      <c r="DI83">
        <v>0.20247200000000001</v>
      </c>
      <c r="DJ83">
        <v>8.5546000000000011E-2</v>
      </c>
      <c r="DL83">
        <v>0.14498</v>
      </c>
      <c r="DM83">
        <v>0.231238</v>
      </c>
      <c r="DN83">
        <v>0.17527799999999999</v>
      </c>
      <c r="DP83">
        <v>0.213148</v>
      </c>
      <c r="DQ83">
        <v>7.6770000000000005E-2</v>
      </c>
      <c r="DU83">
        <v>0.15404599999999999</v>
      </c>
      <c r="DW83">
        <v>0.101518</v>
      </c>
      <c r="DX83">
        <v>0.207702</v>
      </c>
      <c r="DY83">
        <v>0.119855</v>
      </c>
      <c r="DZ83">
        <v>0.12117799999999999</v>
      </c>
      <c r="EC83">
        <v>0.24274399999999999</v>
      </c>
      <c r="ED83">
        <v>7.6770000000000005E-2</v>
      </c>
      <c r="EE83">
        <v>5.9086000000000007E-2</v>
      </c>
      <c r="EF83">
        <v>0.15696750000000001</v>
      </c>
      <c r="EH83">
        <v>0.127938</v>
      </c>
      <c r="EL83">
        <v>0.45188000000000011</v>
      </c>
      <c r="EM83">
        <v>0.184254</v>
      </c>
      <c r="EN83">
        <v>0.453262</v>
      </c>
      <c r="EQ83">
        <v>0.15535199999999999</v>
      </c>
      <c r="ER83">
        <v>0.22389000000000001</v>
      </c>
      <c r="ES83">
        <v>0.237264</v>
      </c>
      <c r="ET83">
        <v>7.6770000000000005E-2</v>
      </c>
      <c r="EU83">
        <v>0.10006</v>
      </c>
      <c r="EV83">
        <v>6.9142000000000009E-2</v>
      </c>
      <c r="EW83">
        <v>7.6770000000000005E-2</v>
      </c>
      <c r="EX83">
        <v>0.199854</v>
      </c>
      <c r="EZ83">
        <v>0.1</v>
      </c>
      <c r="FA83">
        <v>7.1665000000000006E-2</v>
      </c>
      <c r="FB83">
        <v>0.117908</v>
      </c>
      <c r="FD83">
        <v>8.7386000000000005E-2</v>
      </c>
      <c r="FH83">
        <v>7.6770000000000005E-2</v>
      </c>
      <c r="FI83">
        <v>4.9340000000000002E-2</v>
      </c>
      <c r="FK83">
        <v>4.1563999999999997E-2</v>
      </c>
      <c r="FP83">
        <v>0.20583799999999999</v>
      </c>
      <c r="FR83">
        <v>0.141208</v>
      </c>
      <c r="FS83">
        <v>4.8616000000000013E-2</v>
      </c>
      <c r="FU83">
        <v>0.123852</v>
      </c>
      <c r="FV83">
        <v>4.3966000000000012E-2</v>
      </c>
      <c r="FW83">
        <v>0.28467199999999998</v>
      </c>
      <c r="FX83">
        <v>0.17930399999999999</v>
      </c>
      <c r="GA83">
        <v>0.21101400000000001</v>
      </c>
      <c r="GB83">
        <v>0.14413999999999999</v>
      </c>
      <c r="GD83">
        <v>6.8683999999999995E-2</v>
      </c>
      <c r="GE83">
        <v>0.1732775</v>
      </c>
      <c r="GG83">
        <v>0.22962299999999999</v>
      </c>
      <c r="GH83">
        <v>7.7560000000000004E-2</v>
      </c>
      <c r="GI83">
        <v>0.106826</v>
      </c>
      <c r="GJ83">
        <v>0.144286</v>
      </c>
      <c r="GL83">
        <v>0.237264</v>
      </c>
      <c r="GM83">
        <v>0.38429400000000002</v>
      </c>
      <c r="GN83">
        <v>0.15698000000000001</v>
      </c>
      <c r="GO83">
        <v>0.15301200000000001</v>
      </c>
      <c r="GP83">
        <v>0.20264799999999999</v>
      </c>
      <c r="GS83">
        <v>0.200188</v>
      </c>
      <c r="GU83">
        <v>7.6770000000000005E-2</v>
      </c>
      <c r="GV83">
        <v>0.46212199999999998</v>
      </c>
      <c r="GW83">
        <v>0.26978200000000002</v>
      </c>
      <c r="GX83">
        <v>0.26978200000000002</v>
      </c>
      <c r="GY83">
        <v>3.0987500000000001E-2</v>
      </c>
      <c r="GZ83">
        <v>0.16442599999999999</v>
      </c>
      <c r="HA83">
        <v>0.21960199999999999</v>
      </c>
      <c r="HC83">
        <v>0.29381200000000002</v>
      </c>
      <c r="HD83">
        <v>0.13003000000000001</v>
      </c>
      <c r="HE83">
        <v>0.129244</v>
      </c>
    </row>
    <row r="84" spans="1:213" x14ac:dyDescent="0.3">
      <c r="A84">
        <v>2015</v>
      </c>
      <c r="B84" t="s">
        <v>8347</v>
      </c>
      <c r="C84" s="1" t="s">
        <v>120</v>
      </c>
      <c r="D84">
        <v>1.991814</v>
      </c>
      <c r="E84">
        <v>3.1368140000000011</v>
      </c>
      <c r="F84">
        <v>2.3814074999999999</v>
      </c>
      <c r="G84">
        <v>1.2711025</v>
      </c>
      <c r="J84">
        <v>2.490866</v>
      </c>
      <c r="K84">
        <v>2.1348799999999999</v>
      </c>
      <c r="L84">
        <v>1.8955519999999999</v>
      </c>
      <c r="M84">
        <v>0.68031000000000008</v>
      </c>
      <c r="N84">
        <v>3.0679500000000002</v>
      </c>
      <c r="O84">
        <v>0.77100000000000002</v>
      </c>
      <c r="P84">
        <v>3.8167680000000002</v>
      </c>
      <c r="Q84">
        <v>1.8955519999999999</v>
      </c>
      <c r="R84">
        <v>1.4266460000000001</v>
      </c>
      <c r="S84">
        <v>0.9681820000000001</v>
      </c>
      <c r="U84">
        <v>1.911338</v>
      </c>
      <c r="V84">
        <v>0.19498199999999999</v>
      </c>
      <c r="W84">
        <v>2.1787519999999998</v>
      </c>
      <c r="X84">
        <v>0.60170400000000002</v>
      </c>
      <c r="Y84">
        <v>1.0760160000000001</v>
      </c>
      <c r="AB84">
        <v>0.57112600000000002</v>
      </c>
      <c r="AC84">
        <v>1.8955519999999999</v>
      </c>
      <c r="AD84">
        <v>2.7741419999999999</v>
      </c>
      <c r="AF84">
        <v>0.92293800000000015</v>
      </c>
      <c r="AG84">
        <v>0.84020600000000012</v>
      </c>
      <c r="AH84">
        <v>2.0116399999999999</v>
      </c>
      <c r="AI84">
        <v>1.169565</v>
      </c>
      <c r="AJ84">
        <v>4.0081660000000001</v>
      </c>
      <c r="AK84">
        <v>1.6885220000000001</v>
      </c>
      <c r="AL84">
        <v>0.46034000000000003</v>
      </c>
      <c r="AM84">
        <v>0.111646</v>
      </c>
      <c r="AN84">
        <v>0.86037000000000008</v>
      </c>
      <c r="AO84">
        <v>3.9919359999999999</v>
      </c>
      <c r="AR84">
        <v>2.4326979999999998</v>
      </c>
      <c r="AS84">
        <v>1.2303360000000001</v>
      </c>
      <c r="AT84">
        <v>1.691608</v>
      </c>
      <c r="AU84">
        <v>1.8719539999999999</v>
      </c>
      <c r="AV84">
        <v>2.3708480000000001</v>
      </c>
      <c r="AW84">
        <v>2.161934</v>
      </c>
      <c r="AX84">
        <v>1.175708</v>
      </c>
      <c r="AY84">
        <v>1.8955519999999999</v>
      </c>
      <c r="AZ84">
        <v>1.6885220000000001</v>
      </c>
      <c r="BC84">
        <v>1.3419319999999999</v>
      </c>
      <c r="BD84">
        <v>2.5385819999999999</v>
      </c>
      <c r="BE84">
        <v>2.9913219999999998</v>
      </c>
      <c r="BF84">
        <v>0.98917200000000005</v>
      </c>
      <c r="BG84">
        <v>2.6736819999999999</v>
      </c>
      <c r="BH84">
        <v>0.58535400000000004</v>
      </c>
      <c r="BI84">
        <v>0.13483000000000001</v>
      </c>
      <c r="BJ84">
        <v>1.1956420000000001</v>
      </c>
      <c r="BK84">
        <v>0.77100000000000002</v>
      </c>
      <c r="BL84">
        <v>3.0679500000000002</v>
      </c>
      <c r="BN84">
        <v>1.440868</v>
      </c>
      <c r="BP84">
        <v>4.2448100000000002</v>
      </c>
      <c r="BR84">
        <v>1.1053299999999999</v>
      </c>
      <c r="BU84">
        <v>0.89508600000000016</v>
      </c>
      <c r="BX84">
        <v>2.5085039999999998</v>
      </c>
      <c r="BY84">
        <v>0.77100000000000002</v>
      </c>
      <c r="CB84">
        <v>1.6919740000000001</v>
      </c>
      <c r="CC84">
        <v>1.4978039999999999</v>
      </c>
      <c r="CD84">
        <v>1.270348</v>
      </c>
      <c r="CE84">
        <v>1.6885220000000001</v>
      </c>
      <c r="CF84">
        <v>3.4472580000000002</v>
      </c>
      <c r="CG84">
        <v>2.265714</v>
      </c>
      <c r="CI84">
        <v>1.73102</v>
      </c>
      <c r="CJ84">
        <v>2.9605459999999999</v>
      </c>
      <c r="CK84">
        <v>1.4824120000000001</v>
      </c>
      <c r="CL84">
        <v>1.6634899999999999</v>
      </c>
      <c r="CM84">
        <v>2.9692660000000002</v>
      </c>
      <c r="CN84">
        <v>3.0678420000000002</v>
      </c>
      <c r="CO84">
        <v>1.6540779999999999</v>
      </c>
      <c r="CP84">
        <v>1.6481619999999999</v>
      </c>
      <c r="CS84">
        <v>1.4848159999999999</v>
      </c>
      <c r="CT84">
        <v>2.3898825000000001</v>
      </c>
      <c r="CU84">
        <v>1.0651200000000001</v>
      </c>
      <c r="CV84">
        <v>2.5636160000000001</v>
      </c>
      <c r="CW84">
        <v>3.6149325000000001</v>
      </c>
      <c r="CX84">
        <v>1.6634899999999999</v>
      </c>
      <c r="CY84">
        <v>1.7687520000000001</v>
      </c>
      <c r="CZ84">
        <v>2.5540159999999998</v>
      </c>
      <c r="DA84">
        <v>2.492534</v>
      </c>
      <c r="DC84">
        <v>1.505544</v>
      </c>
      <c r="DE84">
        <v>1.6849879999999999</v>
      </c>
      <c r="DF84">
        <v>1.9485079999999999</v>
      </c>
      <c r="DG84">
        <v>2.9571174999999998</v>
      </c>
      <c r="DH84">
        <v>0.96983800000000009</v>
      </c>
      <c r="DI84">
        <v>1.4962200000000001</v>
      </c>
      <c r="DJ84">
        <v>0.59380600000000006</v>
      </c>
      <c r="DL84">
        <v>1.3987560000000001</v>
      </c>
      <c r="DM84">
        <v>1.9414899999999999</v>
      </c>
      <c r="DN84">
        <v>1.496478</v>
      </c>
      <c r="DO84">
        <v>1.301582</v>
      </c>
      <c r="DP84">
        <v>1.6919740000000001</v>
      </c>
      <c r="DQ84">
        <v>0.77100000000000002</v>
      </c>
      <c r="DS84">
        <v>0.58535400000000004</v>
      </c>
      <c r="DU84">
        <v>2.3026800000000001</v>
      </c>
      <c r="DW84">
        <v>1.7099040000000001</v>
      </c>
      <c r="DX84">
        <v>2.6868059999999998</v>
      </c>
      <c r="DZ84">
        <v>0.71891000000000005</v>
      </c>
      <c r="EA84">
        <v>1.2075819999999999</v>
      </c>
      <c r="EB84">
        <v>0.91917400000000005</v>
      </c>
      <c r="EC84">
        <v>2.4473240000000001</v>
      </c>
      <c r="ED84">
        <v>0.77100000000000002</v>
      </c>
      <c r="EE84">
        <v>0.36629200000000001</v>
      </c>
      <c r="EF84">
        <v>1.727344</v>
      </c>
      <c r="EG84">
        <v>2.53796</v>
      </c>
      <c r="EH84">
        <v>1.3556220000000001</v>
      </c>
      <c r="EK84">
        <v>4.8819300000000014</v>
      </c>
      <c r="EL84">
        <v>2.7330074999999998</v>
      </c>
      <c r="EM84">
        <v>2.3671600000000002</v>
      </c>
      <c r="EN84">
        <v>1.4434419999999999</v>
      </c>
      <c r="EO84">
        <v>0.9368200000000001</v>
      </c>
      <c r="EP84">
        <v>0.56205800000000006</v>
      </c>
      <c r="EQ84">
        <v>1.493892</v>
      </c>
      <c r="ER84">
        <v>2.07321</v>
      </c>
      <c r="ES84">
        <v>4.6175380000000006</v>
      </c>
      <c r="ET84">
        <v>0.77100000000000002</v>
      </c>
      <c r="EV84">
        <v>3.4456674999999999</v>
      </c>
      <c r="EW84">
        <v>0.77100000000000002</v>
      </c>
      <c r="EX84">
        <v>1.428714</v>
      </c>
      <c r="EY84">
        <v>1.0472775000000001</v>
      </c>
      <c r="EZ84">
        <v>1.953162857142857</v>
      </c>
      <c r="FA84">
        <v>1.473346</v>
      </c>
      <c r="FB84">
        <v>1.2246733333333331</v>
      </c>
      <c r="FC84">
        <v>2.5467124999999999</v>
      </c>
      <c r="FF84">
        <v>1.6543462499999999</v>
      </c>
      <c r="FH84">
        <v>0.77100000000000002</v>
      </c>
      <c r="FJ84">
        <v>2.2857400000000001</v>
      </c>
      <c r="FP84">
        <v>2.5366525000000002</v>
      </c>
      <c r="FR84">
        <v>2.0118299999999998</v>
      </c>
      <c r="FS84">
        <v>0.20732500000000001</v>
      </c>
      <c r="FU84">
        <v>0.93143399999999998</v>
      </c>
      <c r="FW84">
        <v>1.5517719999999999</v>
      </c>
      <c r="FX84">
        <v>2.3743159999999999</v>
      </c>
      <c r="FZ84">
        <v>0.132406</v>
      </c>
      <c r="GA84">
        <v>1.5321899999999999</v>
      </c>
      <c r="GB84">
        <v>1.5842700000000001</v>
      </c>
      <c r="GD84">
        <v>3.1074359999999999</v>
      </c>
      <c r="GG84">
        <v>2.0962200000000002</v>
      </c>
      <c r="GH84">
        <v>0.82594800000000013</v>
      </c>
      <c r="GI84">
        <v>1.6531419999999999</v>
      </c>
      <c r="GJ84">
        <v>0.46966800000000009</v>
      </c>
      <c r="GL84">
        <v>4.6175380000000006</v>
      </c>
      <c r="GM84">
        <v>1.996902</v>
      </c>
      <c r="GN84">
        <v>2.901634</v>
      </c>
      <c r="GP84">
        <v>1.8955519999999999</v>
      </c>
      <c r="GS84">
        <v>1.414318</v>
      </c>
      <c r="GU84">
        <v>0.77100000000000002</v>
      </c>
      <c r="GW84">
        <v>2.9571174999999998</v>
      </c>
      <c r="GX84">
        <v>2.9571174999999998</v>
      </c>
      <c r="GY84">
        <v>3.4472580000000002</v>
      </c>
      <c r="GZ84">
        <v>1.2866439999999999</v>
      </c>
      <c r="HA84">
        <v>1.3564860000000001</v>
      </c>
      <c r="HC84">
        <v>3.527784</v>
      </c>
      <c r="HD84">
        <v>1.593556</v>
      </c>
      <c r="HE84">
        <v>0.72562400000000005</v>
      </c>
    </row>
    <row r="85" spans="1:213" x14ac:dyDescent="0.3">
      <c r="A85">
        <v>2015</v>
      </c>
      <c r="B85" t="s">
        <v>8347</v>
      </c>
      <c r="C85" s="1" t="s">
        <v>8348</v>
      </c>
      <c r="D85">
        <v>3.483514</v>
      </c>
      <c r="E85">
        <v>6.0698860000000003</v>
      </c>
      <c r="F85">
        <v>4.3965840000000007</v>
      </c>
      <c r="H85">
        <v>0.97163200000000005</v>
      </c>
      <c r="I85">
        <v>0.97163200000000005</v>
      </c>
      <c r="J85">
        <v>3.5723500000000001</v>
      </c>
      <c r="K85">
        <v>4.3162780000000014</v>
      </c>
      <c r="L85">
        <v>2.1386875000000001</v>
      </c>
      <c r="M85">
        <v>1.0253049999999999</v>
      </c>
      <c r="N85">
        <v>5.5041600000000006</v>
      </c>
      <c r="O85">
        <v>1.2564599999999999</v>
      </c>
      <c r="P85">
        <v>5.5768280000000008</v>
      </c>
      <c r="Q85">
        <v>2.1386875000000001</v>
      </c>
      <c r="R85">
        <v>1.8689420000000001</v>
      </c>
      <c r="S85">
        <v>1.20888</v>
      </c>
      <c r="T85">
        <v>1.8968879999999999</v>
      </c>
      <c r="U85">
        <v>1.11378</v>
      </c>
      <c r="V85">
        <v>1.7076519999999999</v>
      </c>
      <c r="W85">
        <v>6.315042</v>
      </c>
      <c r="Y85">
        <v>0.67532400000000004</v>
      </c>
      <c r="Z85">
        <v>0.97163200000000005</v>
      </c>
      <c r="AA85">
        <v>1.2384440000000001</v>
      </c>
      <c r="AB85">
        <v>1.169308</v>
      </c>
      <c r="AC85">
        <v>2.1386875000000001</v>
      </c>
      <c r="AD85">
        <v>6.4397480000000007</v>
      </c>
      <c r="AE85">
        <v>4.5182260000000003</v>
      </c>
      <c r="AF85">
        <v>0.31273000000000001</v>
      </c>
      <c r="AG85">
        <v>5.6989700000000001</v>
      </c>
      <c r="AH85">
        <v>3.1272160000000002</v>
      </c>
      <c r="AI85">
        <v>1.991004</v>
      </c>
      <c r="AJ85">
        <v>7.3921060000000001</v>
      </c>
      <c r="AK85">
        <v>1.6126</v>
      </c>
      <c r="AL85">
        <v>0.74637399999999998</v>
      </c>
      <c r="AN85">
        <v>0.48001800000000011</v>
      </c>
      <c r="AO85">
        <v>21.313483999999999</v>
      </c>
      <c r="AP85">
        <v>1.0334179999999999</v>
      </c>
      <c r="AQ85">
        <v>2.703014</v>
      </c>
      <c r="AR85">
        <v>6.2190060000000003</v>
      </c>
      <c r="AS85">
        <v>1.2179720000000001</v>
      </c>
      <c r="AT85">
        <v>5.2083400000000006</v>
      </c>
      <c r="AU85">
        <v>3.88862</v>
      </c>
      <c r="AV85">
        <v>5.7353200000000006</v>
      </c>
      <c r="AW85">
        <v>1.174812</v>
      </c>
      <c r="AX85">
        <v>1.0798479999999999</v>
      </c>
      <c r="AY85">
        <v>2.1386875000000001</v>
      </c>
      <c r="AZ85">
        <v>1.6126</v>
      </c>
      <c r="BB85">
        <v>0.60477000000000003</v>
      </c>
      <c r="BC85">
        <v>1.1093820000000001</v>
      </c>
      <c r="BD85">
        <v>3.8962279999999998</v>
      </c>
      <c r="BE85">
        <v>4.2650940000000004</v>
      </c>
      <c r="BF85">
        <v>2.1623540000000001</v>
      </c>
      <c r="BG85">
        <v>3.9286400000000001</v>
      </c>
      <c r="BJ85">
        <v>0.74632000000000009</v>
      </c>
      <c r="BK85">
        <v>1.2564599999999999</v>
      </c>
      <c r="BL85">
        <v>5.5041600000000006</v>
      </c>
      <c r="BO85">
        <v>0.85066600000000014</v>
      </c>
      <c r="BP85">
        <v>41.604576000000002</v>
      </c>
      <c r="BQ85">
        <v>0.74644600000000016</v>
      </c>
      <c r="BR85">
        <v>1.24657</v>
      </c>
      <c r="BS85">
        <v>0.74741800000000014</v>
      </c>
      <c r="BV85">
        <v>1.5528714285714289</v>
      </c>
      <c r="BX85">
        <v>3.5590160000000002</v>
      </c>
      <c r="BY85">
        <v>1.2564599999999999</v>
      </c>
      <c r="CA85">
        <v>4.2291375000000002</v>
      </c>
      <c r="CB85">
        <v>3.4822640000000011</v>
      </c>
      <c r="CC85">
        <v>4.5316860000000014</v>
      </c>
      <c r="CD85">
        <v>1.5295000000000001</v>
      </c>
      <c r="CE85">
        <v>1.6126</v>
      </c>
      <c r="CF85">
        <v>7.2557260000000001</v>
      </c>
      <c r="CG85">
        <v>2.059752</v>
      </c>
      <c r="CH85">
        <v>1.613988</v>
      </c>
      <c r="CI85">
        <v>1.7258439999999999</v>
      </c>
      <c r="CJ85">
        <v>3.8231540000000011</v>
      </c>
      <c r="CK85">
        <v>38.720000000000013</v>
      </c>
      <c r="CL85">
        <v>1.6332500000000001</v>
      </c>
      <c r="CM85">
        <v>5.8959020000000004</v>
      </c>
      <c r="CN85">
        <v>6.0359999999999996</v>
      </c>
      <c r="CO85">
        <v>1.9905459999999999</v>
      </c>
      <c r="CP85">
        <v>1.959422</v>
      </c>
      <c r="CS85">
        <v>0.89452000000000009</v>
      </c>
      <c r="CT85">
        <v>1.15096</v>
      </c>
      <c r="CU85">
        <v>0.776644</v>
      </c>
      <c r="CV85">
        <v>6.5215875000000008</v>
      </c>
      <c r="CW85">
        <v>10.378985999999999</v>
      </c>
      <c r="CX85">
        <v>1.6332500000000001</v>
      </c>
      <c r="CY85">
        <v>2.3627180000000001</v>
      </c>
      <c r="DA85">
        <v>7.0923700000000007</v>
      </c>
      <c r="DB85">
        <v>2.539892</v>
      </c>
      <c r="DC85">
        <v>1.1451579999999999</v>
      </c>
      <c r="DD85">
        <v>1.3092839999999999</v>
      </c>
      <c r="DF85">
        <v>2.0573060000000001</v>
      </c>
      <c r="DG85">
        <v>8.003464000000001</v>
      </c>
      <c r="DH85">
        <v>1.1176999999999999</v>
      </c>
      <c r="DI85">
        <v>3.6492360000000001</v>
      </c>
      <c r="DJ85">
        <v>0.85586200000000001</v>
      </c>
      <c r="DL85">
        <v>2.7637580000000002</v>
      </c>
      <c r="DM85">
        <v>1.671786</v>
      </c>
      <c r="DO85">
        <v>0.96791000000000005</v>
      </c>
      <c r="DP85">
        <v>5.194764000000001</v>
      </c>
      <c r="DQ85">
        <v>1.2564599999999999</v>
      </c>
      <c r="DR85">
        <v>2.1315816666666669</v>
      </c>
      <c r="DT85">
        <v>0.97163200000000005</v>
      </c>
      <c r="DU85">
        <v>1.3779920000000001</v>
      </c>
      <c r="DV85">
        <v>1.613988</v>
      </c>
      <c r="DW85">
        <v>1.482022</v>
      </c>
      <c r="DX85">
        <v>3.5995539999999999</v>
      </c>
      <c r="DY85">
        <v>7.0603100000000003</v>
      </c>
      <c r="DZ85">
        <v>2.0801759999999998</v>
      </c>
      <c r="EA85">
        <v>0.61035800000000007</v>
      </c>
      <c r="EC85">
        <v>2.1083880000000002</v>
      </c>
      <c r="ED85">
        <v>1.2564599999999999</v>
      </c>
      <c r="EE85">
        <v>0.56886199999999998</v>
      </c>
      <c r="EF85">
        <v>3.1720950000000001</v>
      </c>
      <c r="EG85">
        <v>34.624724000000001</v>
      </c>
      <c r="EI85">
        <v>1.1819599999999999</v>
      </c>
      <c r="EK85">
        <v>11.476336</v>
      </c>
      <c r="EL85">
        <v>5.5884880000000008</v>
      </c>
      <c r="EM85">
        <v>3.0655600000000001</v>
      </c>
      <c r="EN85">
        <v>4.1104280000000006</v>
      </c>
      <c r="EO85">
        <v>1.6616725000000001</v>
      </c>
      <c r="EP85">
        <v>0.42199999999999999</v>
      </c>
      <c r="EQ85">
        <v>1.229776</v>
      </c>
      <c r="ER85">
        <v>0.97914600000000018</v>
      </c>
      <c r="ES85">
        <v>9.2927680000000006</v>
      </c>
      <c r="ET85">
        <v>1.2564599999999999</v>
      </c>
      <c r="EU85">
        <v>5.4198340000000007</v>
      </c>
      <c r="EV85">
        <v>11.947836000000001</v>
      </c>
      <c r="EW85">
        <v>1.2564599999999999</v>
      </c>
      <c r="EX85">
        <v>3.4962879999999998</v>
      </c>
      <c r="EY85">
        <v>3.9043359999999998</v>
      </c>
      <c r="EZ85">
        <v>2.700602857142858</v>
      </c>
      <c r="FA85">
        <v>2.2554340000000002</v>
      </c>
      <c r="FB85">
        <v>1.492378</v>
      </c>
      <c r="FC85">
        <v>2.8298559999999999</v>
      </c>
      <c r="FE85">
        <v>0.66178000000000003</v>
      </c>
      <c r="FF85">
        <v>1.4256662499999999</v>
      </c>
      <c r="FG85">
        <v>1.2241040000000001</v>
      </c>
      <c r="FH85">
        <v>1.2564599999999999</v>
      </c>
      <c r="FI85">
        <v>0.88316000000000006</v>
      </c>
      <c r="FJ85">
        <v>2.6144099999999999</v>
      </c>
      <c r="FK85">
        <v>0.14467250000000001</v>
      </c>
      <c r="FL85">
        <v>1.211484</v>
      </c>
      <c r="FP85">
        <v>2.6432920000000002</v>
      </c>
      <c r="FQ85">
        <v>0.97163200000000005</v>
      </c>
      <c r="FR85">
        <v>5.7037880000000012</v>
      </c>
      <c r="FS85">
        <v>1.302948</v>
      </c>
      <c r="FT85">
        <v>0.97163200000000005</v>
      </c>
      <c r="FV85">
        <v>0.41830800000000012</v>
      </c>
      <c r="FW85">
        <v>2.004114</v>
      </c>
      <c r="FX85">
        <v>2.8177859999999999</v>
      </c>
      <c r="FZ85">
        <v>0.49591400000000008</v>
      </c>
      <c r="GA85">
        <v>3.4012359999999999</v>
      </c>
      <c r="GB85">
        <v>4.5670999999999999</v>
      </c>
      <c r="GC85">
        <v>3.1252559999999998</v>
      </c>
      <c r="GD85">
        <v>6.263758000000001</v>
      </c>
      <c r="GE85">
        <v>0.90316000000000007</v>
      </c>
      <c r="GG85">
        <v>3.8658520000000012</v>
      </c>
      <c r="GH85">
        <v>1.232186</v>
      </c>
      <c r="GI85">
        <v>2.6507800000000001</v>
      </c>
      <c r="GJ85">
        <v>0.58171800000000007</v>
      </c>
      <c r="GL85">
        <v>9.2927680000000006</v>
      </c>
      <c r="GM85">
        <v>7.375642</v>
      </c>
      <c r="GN85">
        <v>3.60303</v>
      </c>
      <c r="GP85">
        <v>2.1386875000000001</v>
      </c>
      <c r="GQ85">
        <v>0.97163200000000005</v>
      </c>
      <c r="GR85">
        <v>0.97163200000000005</v>
      </c>
      <c r="GU85">
        <v>1.2564599999999999</v>
      </c>
      <c r="GW85">
        <v>8.003464000000001</v>
      </c>
      <c r="GX85">
        <v>8.003464000000001</v>
      </c>
      <c r="GY85">
        <v>7.2557260000000001</v>
      </c>
      <c r="GZ85">
        <v>1.546484</v>
      </c>
      <c r="HA85">
        <v>1.309234</v>
      </c>
      <c r="HC85">
        <v>7.2995800000000006</v>
      </c>
      <c r="HD85">
        <v>0.98326400000000003</v>
      </c>
      <c r="HE85">
        <v>0.71632000000000007</v>
      </c>
    </row>
    <row r="86" spans="1:213" x14ac:dyDescent="0.3">
      <c r="A86">
        <v>2015</v>
      </c>
      <c r="B86" t="s">
        <v>8347</v>
      </c>
      <c r="C86" s="1" t="s">
        <v>126</v>
      </c>
      <c r="D86">
        <v>1.8357524999999999</v>
      </c>
      <c r="E86">
        <v>2.4106809999999999</v>
      </c>
      <c r="F86">
        <v>2.4761419999999998</v>
      </c>
      <c r="G86">
        <v>1.38992</v>
      </c>
      <c r="H86">
        <v>0.79004200000000002</v>
      </c>
      <c r="I86">
        <v>0.79004200000000002</v>
      </c>
      <c r="J86">
        <v>1.631151</v>
      </c>
      <c r="K86">
        <v>1.8161590000000001</v>
      </c>
      <c r="L86">
        <v>1.655207333333333</v>
      </c>
      <c r="M86">
        <v>1.7605282499999999</v>
      </c>
      <c r="N86">
        <v>1.821404</v>
      </c>
      <c r="P86">
        <v>5.3059680000000009</v>
      </c>
      <c r="Q86">
        <v>1.655207333333333</v>
      </c>
      <c r="R86">
        <v>1.144209</v>
      </c>
      <c r="S86">
        <v>0.52887300000000004</v>
      </c>
      <c r="T86">
        <v>2.2733400000000001</v>
      </c>
      <c r="U86">
        <v>0.72159799999999996</v>
      </c>
      <c r="V86">
        <v>1.6671275000000001</v>
      </c>
      <c r="W86">
        <v>2.3630939999999998</v>
      </c>
      <c r="Y86">
        <v>1.5345359999999999</v>
      </c>
      <c r="Z86">
        <v>0.79004200000000002</v>
      </c>
      <c r="AA86">
        <v>0.81516750000000004</v>
      </c>
      <c r="AB86">
        <v>0.71796300000000013</v>
      </c>
      <c r="AC86">
        <v>1.655207333333333</v>
      </c>
      <c r="AD86">
        <v>1.820676</v>
      </c>
      <c r="AE86">
        <v>0.86017150000000009</v>
      </c>
      <c r="AF86">
        <v>0.15269644444444441</v>
      </c>
      <c r="AG86">
        <v>2.8883999999999999</v>
      </c>
      <c r="AH86">
        <v>1.316011</v>
      </c>
      <c r="AI86">
        <v>1.8846425</v>
      </c>
      <c r="AJ86">
        <v>1.971611833333333</v>
      </c>
      <c r="AK86">
        <v>0.91419333333333341</v>
      </c>
      <c r="AL86">
        <v>0.54203000000000001</v>
      </c>
      <c r="AN86">
        <v>0.74523375000000014</v>
      </c>
      <c r="AO86">
        <v>2.2094100000000001</v>
      </c>
      <c r="AP86">
        <v>0.92058400000000007</v>
      </c>
      <c r="AR86">
        <v>2.9650720000000002</v>
      </c>
      <c r="AS86">
        <v>1.8138639999999999</v>
      </c>
      <c r="AT86">
        <v>2.7423820000000001</v>
      </c>
      <c r="AU86">
        <v>2.0282749999999998</v>
      </c>
      <c r="AV86">
        <v>1.5190760000000001</v>
      </c>
      <c r="AW86">
        <v>1.0245089999999999</v>
      </c>
      <c r="AX86">
        <v>1.3489199999999999</v>
      </c>
      <c r="AY86">
        <v>1.655207333333333</v>
      </c>
      <c r="AZ86">
        <v>0.91419333333333341</v>
      </c>
      <c r="BB86">
        <v>2.150166</v>
      </c>
      <c r="BD86">
        <v>1.037525</v>
      </c>
      <c r="BE86">
        <v>1.5780419999999999</v>
      </c>
      <c r="BF86">
        <v>0.46133144444444452</v>
      </c>
      <c r="BG86">
        <v>3.021088750000001</v>
      </c>
      <c r="BJ86">
        <v>0.94490900000000011</v>
      </c>
      <c r="BL86">
        <v>1.821404</v>
      </c>
      <c r="BP86">
        <v>2.3579166666666671</v>
      </c>
      <c r="BR86">
        <v>0.9413180000000001</v>
      </c>
      <c r="BS86">
        <v>1.664002</v>
      </c>
      <c r="BV86">
        <v>0.6190485714285715</v>
      </c>
      <c r="BX86">
        <v>1.859753</v>
      </c>
      <c r="CA86">
        <v>2.2052475</v>
      </c>
      <c r="CB86">
        <v>2.8478316000000001</v>
      </c>
      <c r="CC86">
        <v>1.1350880000000001</v>
      </c>
      <c r="CD86">
        <v>1.570085</v>
      </c>
      <c r="CE86">
        <v>0.91419333333333341</v>
      </c>
      <c r="CF86">
        <v>1.285852</v>
      </c>
      <c r="CG86">
        <v>1.064845</v>
      </c>
      <c r="CH86">
        <v>0.42198400000000003</v>
      </c>
      <c r="CI86">
        <v>1.017144</v>
      </c>
      <c r="CJ86">
        <v>2.419747000000001</v>
      </c>
      <c r="CL86">
        <v>1.2424980000000001</v>
      </c>
      <c r="CM86">
        <v>2.0419246666666671</v>
      </c>
      <c r="CN86">
        <v>2.517954</v>
      </c>
      <c r="CO86">
        <v>1.0184226666666669</v>
      </c>
      <c r="CP86">
        <v>1.464315333333333</v>
      </c>
      <c r="CS86">
        <v>0.25259799999999999</v>
      </c>
      <c r="CT86">
        <v>1.133556</v>
      </c>
      <c r="CU86">
        <v>1.104338666666667</v>
      </c>
      <c r="CV86">
        <v>3.718798</v>
      </c>
      <c r="CW86">
        <v>2.1694402500000001</v>
      </c>
      <c r="CX86">
        <v>1.2424980000000001</v>
      </c>
      <c r="CY86">
        <v>2.1586905000000001</v>
      </c>
      <c r="DA86">
        <v>1.852144</v>
      </c>
      <c r="DC86">
        <v>1.5934699999999999</v>
      </c>
      <c r="DF86">
        <v>1.756747333333333</v>
      </c>
      <c r="DG86">
        <v>2.16786375</v>
      </c>
      <c r="DH86">
        <v>0.49293799999999999</v>
      </c>
      <c r="DI86">
        <v>0.98442600000000002</v>
      </c>
      <c r="DJ86">
        <v>0.48486733333333337</v>
      </c>
      <c r="DL86">
        <v>1.7270239999999999</v>
      </c>
      <c r="DM86">
        <v>1.9462153333333341</v>
      </c>
      <c r="DN86">
        <v>1.158406</v>
      </c>
      <c r="DO86">
        <v>0.81000333333333341</v>
      </c>
      <c r="DP86">
        <v>2.7424940000000002</v>
      </c>
      <c r="DT86">
        <v>0.79004200000000002</v>
      </c>
      <c r="DU86">
        <v>1.2515013333333329</v>
      </c>
      <c r="DV86">
        <v>0.42198400000000003</v>
      </c>
      <c r="DW86">
        <v>1.4002790000000001</v>
      </c>
      <c r="DX86">
        <v>1.7000584999999999</v>
      </c>
      <c r="DZ86">
        <v>1.0725499999999999</v>
      </c>
      <c r="EA86">
        <v>1.8057859999999999</v>
      </c>
      <c r="EC86">
        <v>1.823792333333333</v>
      </c>
      <c r="EE86">
        <v>1.066121333333333</v>
      </c>
      <c r="EF86">
        <v>1.002874</v>
      </c>
      <c r="EG86">
        <v>2.2869079999999999</v>
      </c>
      <c r="EH86">
        <v>0.68097000000000008</v>
      </c>
      <c r="EK86">
        <v>2.9677746666666671</v>
      </c>
      <c r="EL86">
        <v>1.554851</v>
      </c>
      <c r="EM86">
        <v>2.1496675000000001</v>
      </c>
      <c r="EN86">
        <v>2.242812666666667</v>
      </c>
      <c r="EO86">
        <v>0.78336000000000006</v>
      </c>
      <c r="EQ86">
        <v>0.64880750000000009</v>
      </c>
      <c r="ER86">
        <v>1.0852040000000001</v>
      </c>
      <c r="ES86">
        <v>3.7628360000000001</v>
      </c>
      <c r="EU86">
        <v>1.8915725000000001</v>
      </c>
      <c r="EV86">
        <v>1.7176346666666671</v>
      </c>
      <c r="EX86">
        <v>0.46768799999999999</v>
      </c>
      <c r="EY86">
        <v>2.5891280000000001</v>
      </c>
      <c r="EZ86">
        <v>1.0290187301587299</v>
      </c>
      <c r="FA86">
        <v>1.588795</v>
      </c>
      <c r="FB86">
        <v>0.32707700000000001</v>
      </c>
      <c r="FC86">
        <v>2.613836</v>
      </c>
      <c r="FF86">
        <v>1.1809462500000001</v>
      </c>
      <c r="FJ86">
        <v>2.9229599999999998</v>
      </c>
      <c r="FK86">
        <v>0.17021600000000001</v>
      </c>
      <c r="FN86">
        <v>1.017973333333333</v>
      </c>
      <c r="FP86">
        <v>1.3354600000000001</v>
      </c>
      <c r="FQ86">
        <v>0.79004200000000002</v>
      </c>
      <c r="FR86">
        <v>1.2289140000000001</v>
      </c>
      <c r="FT86">
        <v>0.79004200000000002</v>
      </c>
      <c r="FU86">
        <v>1.3890720000000001</v>
      </c>
      <c r="FW86">
        <v>1.507677333333334</v>
      </c>
      <c r="FX86">
        <v>1.956801</v>
      </c>
      <c r="FZ86">
        <v>0.19563800000000001</v>
      </c>
      <c r="GA86">
        <v>1.789507</v>
      </c>
      <c r="GB86">
        <v>1.989260666666667</v>
      </c>
      <c r="GD86">
        <v>2.0533895000000002</v>
      </c>
      <c r="GE86">
        <v>1.6961200000000001</v>
      </c>
      <c r="GG86">
        <v>2.9059784375</v>
      </c>
      <c r="GH86">
        <v>0.70519300000000007</v>
      </c>
      <c r="GI86">
        <v>1.200047333333333</v>
      </c>
      <c r="GJ86">
        <v>0.39555400000000013</v>
      </c>
      <c r="GL86">
        <v>3.7628360000000001</v>
      </c>
      <c r="GM86">
        <v>1.27223325</v>
      </c>
      <c r="GN86">
        <v>2.6519948333333341</v>
      </c>
      <c r="GP86">
        <v>1.655207333333333</v>
      </c>
      <c r="GQ86">
        <v>0.79004200000000002</v>
      </c>
      <c r="GR86">
        <v>0.79004200000000002</v>
      </c>
      <c r="GS86">
        <v>0.36166599999999999</v>
      </c>
      <c r="GW86">
        <v>2.16786375</v>
      </c>
      <c r="GX86">
        <v>2.16786375</v>
      </c>
      <c r="GY86">
        <v>1.285852</v>
      </c>
      <c r="GZ86">
        <v>0.51231599999999999</v>
      </c>
      <c r="HA86">
        <v>0.97682700000000011</v>
      </c>
      <c r="HC86">
        <v>2.3831039999999999</v>
      </c>
      <c r="HD86">
        <v>1.557822</v>
      </c>
      <c r="HE86">
        <v>0.87220133333333338</v>
      </c>
    </row>
    <row r="87" spans="1:213" x14ac:dyDescent="0.3">
      <c r="A87">
        <v>2015</v>
      </c>
      <c r="B87" t="s">
        <v>8347</v>
      </c>
      <c r="C87" s="1" t="s">
        <v>129</v>
      </c>
      <c r="D87">
        <v>2.4338790000000001</v>
      </c>
      <c r="E87">
        <v>2.485411</v>
      </c>
      <c r="F87">
        <v>2.9640309999999999</v>
      </c>
      <c r="H87">
        <v>0.41583599999999998</v>
      </c>
      <c r="I87">
        <v>0.41583599999999998</v>
      </c>
      <c r="J87">
        <v>2.2530627499999998</v>
      </c>
      <c r="K87">
        <v>3.5857049999999999</v>
      </c>
      <c r="L87">
        <v>2.922164</v>
      </c>
      <c r="M87">
        <v>2.9327725</v>
      </c>
      <c r="O87">
        <v>1.0149379999999999</v>
      </c>
      <c r="P87">
        <v>2.128295</v>
      </c>
      <c r="Q87">
        <v>2.922164</v>
      </c>
      <c r="R87">
        <v>1.6356820000000001</v>
      </c>
      <c r="S87">
        <v>1.23706</v>
      </c>
      <c r="T87">
        <v>2.1010659999999999</v>
      </c>
      <c r="U87">
        <v>1.2012050000000001</v>
      </c>
      <c r="W87">
        <v>3.3347609999999999</v>
      </c>
      <c r="Z87">
        <v>0.41583599999999998</v>
      </c>
      <c r="AB87">
        <v>0.70464199999999999</v>
      </c>
      <c r="AC87">
        <v>2.922164</v>
      </c>
      <c r="AE87">
        <v>2.6917724999999999</v>
      </c>
      <c r="AF87">
        <v>0.33094499999999999</v>
      </c>
      <c r="AG87">
        <v>7.7590500000000002</v>
      </c>
      <c r="AH87">
        <v>3.3273299999999999</v>
      </c>
      <c r="AI87">
        <v>2.8780079999999999</v>
      </c>
      <c r="AJ87">
        <v>2.0303070000000001</v>
      </c>
      <c r="AK87">
        <v>1.695975</v>
      </c>
      <c r="AL87">
        <v>1.6999200000000001</v>
      </c>
      <c r="AN87">
        <v>1.5043519999999999</v>
      </c>
      <c r="AO87">
        <v>2.319557000000001</v>
      </c>
      <c r="AR87">
        <v>2.1754959999999999</v>
      </c>
      <c r="AS87">
        <v>2.303404</v>
      </c>
      <c r="AT87">
        <v>2.6944330000000001</v>
      </c>
      <c r="AU87">
        <v>2.509439</v>
      </c>
      <c r="AV87">
        <v>2.33509075</v>
      </c>
      <c r="AW87">
        <v>1.7676259999999999</v>
      </c>
      <c r="AX87">
        <v>1.280999</v>
      </c>
      <c r="AY87">
        <v>2.922164</v>
      </c>
      <c r="AZ87">
        <v>1.695975</v>
      </c>
      <c r="BB87">
        <v>0.78099200000000002</v>
      </c>
      <c r="BC87">
        <v>0.99827800000000011</v>
      </c>
      <c r="BD87">
        <v>5.8320040000000004</v>
      </c>
      <c r="BE87">
        <v>2.009417</v>
      </c>
      <c r="BF87">
        <v>1.0311490000000001</v>
      </c>
      <c r="BG87">
        <v>2.9502115</v>
      </c>
      <c r="BJ87">
        <v>1.0097179999999999</v>
      </c>
      <c r="BK87">
        <v>1.0149379999999999</v>
      </c>
      <c r="BP87">
        <v>1.7901009999999999</v>
      </c>
      <c r="BQ87">
        <v>0.78486000000000011</v>
      </c>
      <c r="BR87">
        <v>2.0735160000000001</v>
      </c>
      <c r="BV87">
        <v>0.71253714285714298</v>
      </c>
      <c r="BX87">
        <v>2.8028189999999999</v>
      </c>
      <c r="BY87">
        <v>1.0149379999999999</v>
      </c>
      <c r="CA87">
        <v>3.1266379999999998</v>
      </c>
      <c r="CB87">
        <v>2.5903719999999999</v>
      </c>
      <c r="CC87">
        <v>2.065464</v>
      </c>
      <c r="CD87">
        <v>0.63227400000000011</v>
      </c>
      <c r="CE87">
        <v>1.695975</v>
      </c>
      <c r="CF87">
        <v>1.534041</v>
      </c>
      <c r="CG87">
        <v>2.066217</v>
      </c>
      <c r="CI87">
        <v>1.381586</v>
      </c>
      <c r="CJ87">
        <v>3.72233875</v>
      </c>
      <c r="CK87">
        <v>1.367936</v>
      </c>
      <c r="CL87">
        <v>1.3893249999999999</v>
      </c>
      <c r="CM87">
        <v>3.9099889999999999</v>
      </c>
      <c r="CN87">
        <v>2.90225</v>
      </c>
      <c r="CO87">
        <v>2.2635622500000001</v>
      </c>
      <c r="CP87">
        <v>1.2407112499999999</v>
      </c>
      <c r="CT87">
        <v>0.943832</v>
      </c>
      <c r="CU87">
        <v>2.2782260000000001</v>
      </c>
      <c r="CV87">
        <v>4.0553410000000003</v>
      </c>
      <c r="CW87">
        <v>4.3687947500000011</v>
      </c>
      <c r="CX87">
        <v>1.3893249999999999</v>
      </c>
      <c r="CY87">
        <v>2.2299959999999999</v>
      </c>
      <c r="DA87">
        <v>3.2925870000000002</v>
      </c>
      <c r="DB87">
        <v>0.83323200000000008</v>
      </c>
      <c r="DC87">
        <v>2.25759</v>
      </c>
      <c r="DF87">
        <v>1.190115</v>
      </c>
      <c r="DG87">
        <v>2.6981739999999999</v>
      </c>
      <c r="DH87">
        <v>1.222458</v>
      </c>
      <c r="DI87">
        <v>3.1372620000000002</v>
      </c>
      <c r="DJ87">
        <v>1.508237</v>
      </c>
      <c r="DL87">
        <v>2.0170590000000002</v>
      </c>
      <c r="DM87">
        <v>1.9295800000000001</v>
      </c>
      <c r="DO87">
        <v>1.5903780000000001</v>
      </c>
      <c r="DP87">
        <v>2.697931000000001</v>
      </c>
      <c r="DQ87">
        <v>1.0149379999999999</v>
      </c>
      <c r="DR87">
        <v>1.195515714285714</v>
      </c>
      <c r="DT87">
        <v>0.41583599999999998</v>
      </c>
      <c r="DU87">
        <v>1.9037850000000001</v>
      </c>
      <c r="DW87">
        <v>2.004448</v>
      </c>
      <c r="DX87">
        <v>2.4290419999999999</v>
      </c>
      <c r="DY87">
        <v>3.136018</v>
      </c>
      <c r="EA87">
        <v>3.2968280000000001</v>
      </c>
      <c r="EC87">
        <v>2.3765520000000002</v>
      </c>
      <c r="ED87">
        <v>1.0149379999999999</v>
      </c>
      <c r="EF87">
        <v>7.2647620000000002</v>
      </c>
      <c r="EG87">
        <v>1.9667717499999999</v>
      </c>
      <c r="EH87">
        <v>2.2325620000000002</v>
      </c>
      <c r="EI87">
        <v>1.5409029999999999</v>
      </c>
      <c r="EK87">
        <v>3.934993</v>
      </c>
      <c r="EL87">
        <v>2.5392070000000002</v>
      </c>
      <c r="EM87">
        <v>1.6835003333333329</v>
      </c>
      <c r="EN87">
        <v>1.3687260000000001</v>
      </c>
      <c r="EO87">
        <v>1.4177500000000001</v>
      </c>
      <c r="EQ87">
        <v>1.284937</v>
      </c>
      <c r="ER87">
        <v>1.6363909999999999</v>
      </c>
      <c r="ES87">
        <v>2.8933460000000002</v>
      </c>
      <c r="ET87">
        <v>1.0149379999999999</v>
      </c>
      <c r="EU87">
        <v>2.1007425</v>
      </c>
      <c r="EV87">
        <v>2.7670400000000011</v>
      </c>
      <c r="EW87">
        <v>1.0149379999999999</v>
      </c>
      <c r="EY87">
        <v>1.3482989999999999</v>
      </c>
      <c r="EZ87">
        <v>1.5834385714285719</v>
      </c>
      <c r="FA87">
        <v>2.0537450000000002</v>
      </c>
      <c r="FB87">
        <v>1.289434</v>
      </c>
      <c r="FC87">
        <v>1.536195</v>
      </c>
      <c r="FF87">
        <v>1.3387575</v>
      </c>
      <c r="FG87">
        <v>1.97821</v>
      </c>
      <c r="FH87">
        <v>1.0149379999999999</v>
      </c>
      <c r="FJ87">
        <v>1.878636</v>
      </c>
      <c r="FL87">
        <v>2.4970759999999999</v>
      </c>
      <c r="FN87">
        <v>1.5127349999999999</v>
      </c>
      <c r="FP87">
        <v>0.78226333333333331</v>
      </c>
      <c r="FQ87">
        <v>0.41583599999999998</v>
      </c>
      <c r="FR87">
        <v>1.817679</v>
      </c>
      <c r="FT87">
        <v>0.41583599999999998</v>
      </c>
      <c r="FV87">
        <v>1.1061160000000001</v>
      </c>
      <c r="FW87">
        <v>1.6952449999999999</v>
      </c>
      <c r="FX87">
        <v>3.343442</v>
      </c>
      <c r="FZ87">
        <v>0.97501000000000004</v>
      </c>
      <c r="GA87">
        <v>1.6470199999999999</v>
      </c>
      <c r="GB87">
        <v>1.1479010000000001</v>
      </c>
      <c r="GD87">
        <v>2.513278000000001</v>
      </c>
      <c r="GE87">
        <v>0.89170500000000008</v>
      </c>
      <c r="GG87">
        <v>2.8739180000000002</v>
      </c>
      <c r="GH87">
        <v>1.145394</v>
      </c>
      <c r="GI87">
        <v>1.8388070000000001</v>
      </c>
      <c r="GL87">
        <v>2.8933460000000002</v>
      </c>
      <c r="GM87">
        <v>0.94650200000000007</v>
      </c>
      <c r="GN87">
        <v>6.3095380000000008</v>
      </c>
      <c r="GP87">
        <v>2.922164</v>
      </c>
      <c r="GQ87">
        <v>0.41583599999999998</v>
      </c>
      <c r="GR87">
        <v>0.41583599999999998</v>
      </c>
      <c r="GS87">
        <v>2.1657000000000002</v>
      </c>
      <c r="GU87">
        <v>1.0149379999999999</v>
      </c>
      <c r="GW87">
        <v>2.6981739999999999</v>
      </c>
      <c r="GX87">
        <v>2.6981739999999999</v>
      </c>
      <c r="GY87">
        <v>1.534041</v>
      </c>
      <c r="GZ87">
        <v>2.351302</v>
      </c>
      <c r="HA87">
        <v>1.4741299999999999</v>
      </c>
      <c r="HC87">
        <v>3.635907</v>
      </c>
      <c r="HE87">
        <v>1.3970130000000001</v>
      </c>
    </row>
    <row r="88" spans="1:213" x14ac:dyDescent="0.3">
      <c r="A88">
        <v>2015</v>
      </c>
      <c r="B88" t="s">
        <v>8347</v>
      </c>
      <c r="C88" s="1" t="s">
        <v>132</v>
      </c>
      <c r="D88">
        <v>2.1722700000000001</v>
      </c>
      <c r="E88">
        <v>2.3805239999999999</v>
      </c>
      <c r="F88">
        <v>1.9459379999999999</v>
      </c>
      <c r="H88">
        <v>0.97166000000000008</v>
      </c>
      <c r="I88">
        <v>0.97166000000000008</v>
      </c>
      <c r="J88">
        <v>1.1016699999999999</v>
      </c>
      <c r="L88">
        <v>1.927578</v>
      </c>
      <c r="P88">
        <v>1.831874</v>
      </c>
      <c r="Q88">
        <v>1.927578</v>
      </c>
      <c r="S88">
        <v>0.81458200000000003</v>
      </c>
      <c r="T88">
        <v>1.70242</v>
      </c>
      <c r="U88">
        <v>0.48692600000000003</v>
      </c>
      <c r="W88">
        <v>2.922936</v>
      </c>
      <c r="Z88">
        <v>0.97166000000000008</v>
      </c>
      <c r="AA88">
        <v>0.22612599999999999</v>
      </c>
      <c r="AB88">
        <v>0.8155380000000001</v>
      </c>
      <c r="AC88">
        <v>1.927578</v>
      </c>
      <c r="AE88">
        <v>1.3480399999999999</v>
      </c>
      <c r="AJ88">
        <v>2.1443120000000002</v>
      </c>
      <c r="AL88">
        <v>3.9488479999999999</v>
      </c>
      <c r="AN88">
        <v>3.9379979999999999</v>
      </c>
      <c r="AO88">
        <v>2.039968</v>
      </c>
      <c r="AR88">
        <v>1.3610720000000001</v>
      </c>
      <c r="AT88">
        <v>2.3752719999999998</v>
      </c>
      <c r="AU88">
        <v>2.0845699999999998</v>
      </c>
      <c r="AV88">
        <v>0.28029999999999999</v>
      </c>
      <c r="AX88">
        <v>0.96631200000000006</v>
      </c>
      <c r="AY88">
        <v>1.927578</v>
      </c>
      <c r="BB88">
        <v>0.189082</v>
      </c>
      <c r="BC88">
        <v>0.99914200000000009</v>
      </c>
      <c r="BD88">
        <v>0.44720250000000011</v>
      </c>
      <c r="BF88">
        <v>0.73492000000000002</v>
      </c>
      <c r="BG88">
        <v>2.2993939999999999</v>
      </c>
      <c r="BJ88">
        <v>0.198298</v>
      </c>
      <c r="BP88">
        <v>2.0690379999999999</v>
      </c>
      <c r="BQ88">
        <v>0.77331600000000011</v>
      </c>
      <c r="BV88">
        <v>1.8766928571428569</v>
      </c>
      <c r="BX88">
        <v>2.879874</v>
      </c>
      <c r="CB88">
        <v>2.15538425</v>
      </c>
      <c r="CC88">
        <v>1.4248400000000001</v>
      </c>
      <c r="CD88">
        <v>0.27707799999999999</v>
      </c>
      <c r="CF88">
        <v>1.4180600000000001</v>
      </c>
      <c r="CG88">
        <v>0.63515200000000005</v>
      </c>
      <c r="CI88">
        <v>1.747808</v>
      </c>
      <c r="CJ88">
        <v>3.0732940000000011</v>
      </c>
      <c r="CL88">
        <v>1.4117580000000001</v>
      </c>
      <c r="CM88">
        <v>2.9731740000000011</v>
      </c>
      <c r="CN88">
        <v>2.6778300000000002</v>
      </c>
      <c r="CO88">
        <v>0.93148800000000009</v>
      </c>
      <c r="CP88">
        <v>0.92500000000000004</v>
      </c>
      <c r="CV88">
        <v>2.6092680000000001</v>
      </c>
      <c r="CW88">
        <v>4.1577275</v>
      </c>
      <c r="CX88">
        <v>1.4117580000000001</v>
      </c>
      <c r="DA88">
        <v>2.5185780000000002</v>
      </c>
      <c r="DB88">
        <v>1.156712</v>
      </c>
      <c r="DG88">
        <v>2.0000399999999998</v>
      </c>
      <c r="DJ88">
        <v>9.7062000000000009E-2</v>
      </c>
      <c r="DL88">
        <v>1.8738319999999999</v>
      </c>
      <c r="DM88">
        <v>0.96932000000000007</v>
      </c>
      <c r="DP88">
        <v>2.375076</v>
      </c>
      <c r="DR88">
        <v>2.219128571428572</v>
      </c>
      <c r="DT88">
        <v>0.97166000000000008</v>
      </c>
      <c r="DU88">
        <v>0.97816800000000015</v>
      </c>
      <c r="DX88">
        <v>2.0913279999999999</v>
      </c>
      <c r="DY88">
        <v>1.904976</v>
      </c>
      <c r="EC88">
        <v>1.843278</v>
      </c>
      <c r="EG88">
        <v>1.799412</v>
      </c>
      <c r="EH88">
        <v>0.60292800000000013</v>
      </c>
      <c r="EI88">
        <v>0.53267200000000003</v>
      </c>
      <c r="EK88">
        <v>2.634468</v>
      </c>
      <c r="EM88">
        <v>1.8357479999999999</v>
      </c>
      <c r="EN88">
        <v>1.1173919999999999</v>
      </c>
      <c r="EO88">
        <v>0.86914000000000002</v>
      </c>
      <c r="EQ88">
        <v>0.7570380000000001</v>
      </c>
      <c r="ER88">
        <v>0.112424</v>
      </c>
      <c r="ES88">
        <v>3.6169280000000001</v>
      </c>
      <c r="EU88">
        <v>5.7821560000000014</v>
      </c>
      <c r="EV88">
        <v>1.623548</v>
      </c>
      <c r="EY88">
        <v>1.2869280000000001</v>
      </c>
      <c r="EZ88">
        <v>1.7619400000000001</v>
      </c>
      <c r="FC88">
        <v>2.5118860000000001</v>
      </c>
      <c r="FG88">
        <v>2.4210340000000001</v>
      </c>
      <c r="FN88">
        <v>2.6851533333333339</v>
      </c>
      <c r="FQ88">
        <v>0.97166000000000008</v>
      </c>
      <c r="FR88">
        <v>2.0183200000000001</v>
      </c>
      <c r="FT88">
        <v>0.97166000000000008</v>
      </c>
      <c r="FW88">
        <v>0.83100200000000002</v>
      </c>
      <c r="GB88">
        <v>2.061696</v>
      </c>
      <c r="GD88">
        <v>2.0497480000000001</v>
      </c>
      <c r="GE88">
        <v>1.159222</v>
      </c>
      <c r="GG88">
        <v>2.375076</v>
      </c>
      <c r="GI88">
        <v>2.9680960000000001</v>
      </c>
      <c r="GL88">
        <v>3.6169280000000001</v>
      </c>
      <c r="GN88">
        <v>1.5844475</v>
      </c>
      <c r="GP88">
        <v>1.927578</v>
      </c>
      <c r="GQ88">
        <v>0.97166000000000008</v>
      </c>
      <c r="GR88">
        <v>0.97166000000000008</v>
      </c>
      <c r="GW88">
        <v>2.0000399999999998</v>
      </c>
      <c r="GX88">
        <v>2.0000399999999998</v>
      </c>
      <c r="GY88">
        <v>1.4180600000000001</v>
      </c>
      <c r="HA88">
        <v>0.47036600000000001</v>
      </c>
      <c r="HC88">
        <v>1.568978</v>
      </c>
      <c r="HE88">
        <v>0.66667399999999999</v>
      </c>
    </row>
    <row r="89" spans="1:213" x14ac:dyDescent="0.3">
      <c r="A89">
        <v>2015</v>
      </c>
      <c r="B89" t="s">
        <v>8347</v>
      </c>
      <c r="C89" s="1" t="s">
        <v>136</v>
      </c>
      <c r="D89">
        <v>3.28565</v>
      </c>
      <c r="E89">
        <v>4.10846</v>
      </c>
      <c r="F89">
        <v>1.355102</v>
      </c>
      <c r="H89">
        <v>0.32889600000000002</v>
      </c>
      <c r="I89">
        <v>0.32889600000000002</v>
      </c>
      <c r="J89">
        <v>2.7212800000000001</v>
      </c>
      <c r="K89">
        <v>2.5412599999999999</v>
      </c>
      <c r="L89">
        <v>2.7658974999999999</v>
      </c>
      <c r="M89">
        <v>1.8404</v>
      </c>
      <c r="N89">
        <v>2.8701880000000002</v>
      </c>
      <c r="P89">
        <v>5.4938680000000009</v>
      </c>
      <c r="Q89">
        <v>2.7658974999999999</v>
      </c>
      <c r="R89">
        <v>1.3693960000000001</v>
      </c>
      <c r="S89">
        <v>1.0568200000000001</v>
      </c>
      <c r="T89">
        <v>1.6973480000000001</v>
      </c>
      <c r="U89">
        <v>0.96285600000000016</v>
      </c>
      <c r="W89">
        <v>2.9009999999999998</v>
      </c>
      <c r="Z89">
        <v>0.32889600000000002</v>
      </c>
      <c r="AB89">
        <v>0.89346600000000009</v>
      </c>
      <c r="AC89">
        <v>2.7658974999999999</v>
      </c>
      <c r="AF89">
        <v>1.1433720000000001</v>
      </c>
      <c r="AG89">
        <v>2.723538</v>
      </c>
      <c r="AH89">
        <v>3.001242</v>
      </c>
      <c r="AI89">
        <v>1.2225760000000001</v>
      </c>
      <c r="AJ89">
        <v>4.3720220000000003</v>
      </c>
      <c r="AK89">
        <v>1.6214280000000001</v>
      </c>
      <c r="AL89">
        <v>0.836252</v>
      </c>
      <c r="AN89">
        <v>0.63629400000000003</v>
      </c>
      <c r="AO89">
        <v>3.773358</v>
      </c>
      <c r="AR89">
        <v>4.2252440000000009</v>
      </c>
      <c r="AT89">
        <v>3.9919959999999999</v>
      </c>
      <c r="AU89">
        <v>2.821422000000001</v>
      </c>
      <c r="AV89">
        <v>3.5061</v>
      </c>
      <c r="AX89">
        <v>2.2832650000000001</v>
      </c>
      <c r="AY89">
        <v>2.7658974999999999</v>
      </c>
      <c r="AZ89">
        <v>1.6214280000000001</v>
      </c>
      <c r="BB89">
        <v>4.8677460000000004</v>
      </c>
      <c r="BC89">
        <v>0.98719400000000002</v>
      </c>
      <c r="BD89">
        <v>1.80261</v>
      </c>
      <c r="BE89">
        <v>1.9810319999999999</v>
      </c>
      <c r="BF89">
        <v>0.63442600000000005</v>
      </c>
      <c r="BG89">
        <v>2.871038</v>
      </c>
      <c r="BJ89">
        <v>0.46842600000000001</v>
      </c>
      <c r="BL89">
        <v>2.8701880000000002</v>
      </c>
      <c r="BP89">
        <v>6.4884620000000002</v>
      </c>
      <c r="BQ89">
        <v>0.60830800000000007</v>
      </c>
      <c r="BR89">
        <v>0.42612333333333341</v>
      </c>
      <c r="BV89">
        <v>1.1024428571428571</v>
      </c>
      <c r="BX89">
        <v>2.9051800000000001</v>
      </c>
      <c r="CB89">
        <v>3.995314</v>
      </c>
      <c r="CC89">
        <v>1.1629659999999999</v>
      </c>
      <c r="CE89">
        <v>1.6214280000000001</v>
      </c>
      <c r="CF89">
        <v>6.9029540000000011</v>
      </c>
      <c r="CG89">
        <v>1.531196</v>
      </c>
      <c r="CI89">
        <v>1.2729140000000001</v>
      </c>
      <c r="CJ89">
        <v>2.9541499999999998</v>
      </c>
      <c r="CK89">
        <v>12.42647</v>
      </c>
      <c r="CL89">
        <v>1.526116</v>
      </c>
      <c r="CM89">
        <v>3.8790580000000001</v>
      </c>
      <c r="CN89">
        <v>3.3325900000000002</v>
      </c>
      <c r="CO89">
        <v>3.5026579999999998</v>
      </c>
      <c r="CP89">
        <v>2.0315159999999999</v>
      </c>
      <c r="CT89">
        <v>0.65522750000000007</v>
      </c>
      <c r="CV89">
        <v>3.4258875</v>
      </c>
      <c r="CW89">
        <v>4.2113750000000003</v>
      </c>
      <c r="CX89">
        <v>1.526116</v>
      </c>
      <c r="CY89">
        <v>2.4878140000000002</v>
      </c>
      <c r="DA89">
        <v>1.173886</v>
      </c>
      <c r="DB89">
        <v>2.123418</v>
      </c>
      <c r="DC89">
        <v>1.6526940000000001</v>
      </c>
      <c r="DF89">
        <v>0.41979250000000001</v>
      </c>
      <c r="DG89">
        <v>3.165225</v>
      </c>
      <c r="DH89">
        <v>0.88809199999999999</v>
      </c>
      <c r="DJ89">
        <v>0.35088999999999998</v>
      </c>
      <c r="DL89">
        <v>0.90970000000000006</v>
      </c>
      <c r="DM89">
        <v>1.7354080000000001</v>
      </c>
      <c r="DO89">
        <v>1.156174</v>
      </c>
      <c r="DP89">
        <v>3.995314</v>
      </c>
      <c r="DR89">
        <v>0.46016000000000001</v>
      </c>
      <c r="DT89">
        <v>0.32889600000000002</v>
      </c>
      <c r="DU89">
        <v>1.4325479999999999</v>
      </c>
      <c r="DW89">
        <v>2.0006460000000001</v>
      </c>
      <c r="DX89">
        <v>2.683904000000001</v>
      </c>
      <c r="EA89">
        <v>2.9796279999999999</v>
      </c>
      <c r="EC89">
        <v>1.73285</v>
      </c>
      <c r="EE89">
        <v>0.87519200000000008</v>
      </c>
      <c r="EF89">
        <v>2.6493579999999999</v>
      </c>
      <c r="EG89">
        <v>3.140444</v>
      </c>
      <c r="EK89">
        <v>4.3630380000000004</v>
      </c>
      <c r="EL89">
        <v>1.387122</v>
      </c>
      <c r="EM89">
        <v>1.000618</v>
      </c>
      <c r="EN89">
        <v>2.2814459999999999</v>
      </c>
      <c r="EO89">
        <v>1.6259619999999999</v>
      </c>
      <c r="EQ89">
        <v>1.320514</v>
      </c>
      <c r="ER89">
        <v>1.7405079999999999</v>
      </c>
      <c r="ES89">
        <v>4.0635479999999999</v>
      </c>
      <c r="EV89">
        <v>2.646284000000001</v>
      </c>
      <c r="EX89">
        <v>1.1298220000000001</v>
      </c>
      <c r="EY89">
        <v>1.2083159999999999</v>
      </c>
      <c r="EZ89">
        <v>1.60541</v>
      </c>
      <c r="FA89">
        <v>2.409478</v>
      </c>
      <c r="FB89">
        <v>0.95872400000000002</v>
      </c>
      <c r="FC89">
        <v>1.6690480000000001</v>
      </c>
      <c r="FF89">
        <v>0.95351625000000007</v>
      </c>
      <c r="FJ89">
        <v>1.0323659999999999</v>
      </c>
      <c r="FN89">
        <v>0.75049800000000011</v>
      </c>
      <c r="FQ89">
        <v>0.32889600000000002</v>
      </c>
      <c r="FR89">
        <v>2.5075780000000001</v>
      </c>
      <c r="FT89">
        <v>0.32889600000000002</v>
      </c>
      <c r="FX89">
        <v>3.9788579999999998</v>
      </c>
      <c r="GA89">
        <v>3.3342840000000011</v>
      </c>
      <c r="GB89">
        <v>1.5895775000000001</v>
      </c>
      <c r="GD89">
        <v>5.1725380000000003</v>
      </c>
      <c r="GG89">
        <v>4.313422000000001</v>
      </c>
      <c r="GI89">
        <v>1.926844</v>
      </c>
      <c r="GL89">
        <v>4.0635479999999999</v>
      </c>
      <c r="GM89">
        <v>1.9618819999999999</v>
      </c>
      <c r="GN89">
        <v>5.9854980000000007</v>
      </c>
      <c r="GO89">
        <v>0.8843120000000001</v>
      </c>
      <c r="GP89">
        <v>2.7658974999999999</v>
      </c>
      <c r="GQ89">
        <v>0.32889600000000002</v>
      </c>
      <c r="GR89">
        <v>0.32889600000000002</v>
      </c>
      <c r="GW89">
        <v>3.165225</v>
      </c>
      <c r="GX89">
        <v>3.165225</v>
      </c>
      <c r="GY89">
        <v>6.9029540000000011</v>
      </c>
      <c r="GZ89">
        <v>1.704912</v>
      </c>
      <c r="HA89">
        <v>0.95235200000000009</v>
      </c>
      <c r="HC89">
        <v>2.9180700000000002</v>
      </c>
      <c r="HE89">
        <v>1.0020720000000001</v>
      </c>
    </row>
    <row r="90" spans="1:213" x14ac:dyDescent="0.3">
      <c r="A90">
        <v>2015</v>
      </c>
      <c r="B90" t="s">
        <v>8347</v>
      </c>
      <c r="C90" s="1" t="s">
        <v>8349</v>
      </c>
      <c r="D90">
        <v>3.4511780000000001</v>
      </c>
      <c r="E90">
        <v>5.2255560000000001</v>
      </c>
      <c r="F90">
        <v>4.1450379999999996</v>
      </c>
      <c r="H90">
        <v>0.42604399999999998</v>
      </c>
      <c r="I90">
        <v>0.42604399999999998</v>
      </c>
      <c r="J90">
        <v>3.460718</v>
      </c>
      <c r="K90">
        <v>3.1777519999999999</v>
      </c>
      <c r="L90">
        <v>1.626044</v>
      </c>
      <c r="O90">
        <v>1.373416</v>
      </c>
      <c r="P90">
        <v>2.5746560000000001</v>
      </c>
      <c r="Q90">
        <v>1.626044</v>
      </c>
      <c r="R90">
        <v>1.5381199999999999</v>
      </c>
      <c r="S90">
        <v>0.88837200000000005</v>
      </c>
      <c r="T90">
        <v>2.3729</v>
      </c>
      <c r="U90">
        <v>0.63951600000000008</v>
      </c>
      <c r="W90">
        <v>8.2181519999999999</v>
      </c>
      <c r="Z90">
        <v>0.42604399999999998</v>
      </c>
      <c r="AA90">
        <v>1.0315879999999999</v>
      </c>
      <c r="AB90">
        <v>0.62356400000000012</v>
      </c>
      <c r="AC90">
        <v>1.626044</v>
      </c>
      <c r="AF90">
        <v>1.2879100000000001</v>
      </c>
      <c r="AH90">
        <v>3.804364000000001</v>
      </c>
      <c r="AI90">
        <v>0.7391700000000001</v>
      </c>
      <c r="AJ90">
        <v>2.3289439999999999</v>
      </c>
      <c r="AK90">
        <v>0.99585000000000012</v>
      </c>
      <c r="AL90">
        <v>0.40524250000000001</v>
      </c>
      <c r="AO90">
        <v>13.492940000000001</v>
      </c>
      <c r="AP90">
        <v>0.45890500000000012</v>
      </c>
      <c r="AR90">
        <v>2.2486549999999998</v>
      </c>
      <c r="AS90">
        <v>9.9652000000000018E-2</v>
      </c>
      <c r="AT90">
        <v>4.6908139999999996</v>
      </c>
      <c r="AU90">
        <v>1.56542</v>
      </c>
      <c r="AV90">
        <v>0.90835200000000005</v>
      </c>
      <c r="AW90">
        <v>0.97509200000000007</v>
      </c>
      <c r="AX90">
        <v>2.439098</v>
      </c>
      <c r="AY90">
        <v>1.626044</v>
      </c>
      <c r="AZ90">
        <v>0.99585000000000012</v>
      </c>
      <c r="BB90">
        <v>0.90118600000000015</v>
      </c>
      <c r="BC90">
        <v>0.63756600000000008</v>
      </c>
      <c r="BD90">
        <v>1.464818</v>
      </c>
      <c r="BE90">
        <v>3.2830499999999998</v>
      </c>
      <c r="BF90">
        <v>0.84028400000000003</v>
      </c>
      <c r="BG90">
        <v>2.2622439999999999</v>
      </c>
      <c r="BJ90">
        <v>2.156126</v>
      </c>
      <c r="BK90">
        <v>1.373416</v>
      </c>
      <c r="BO90">
        <v>0.124706</v>
      </c>
      <c r="BP90">
        <v>54.580344000000011</v>
      </c>
      <c r="BQ90">
        <v>0.97137000000000007</v>
      </c>
      <c r="BR90">
        <v>0.57769400000000004</v>
      </c>
      <c r="BS90">
        <v>1.2589760000000001</v>
      </c>
      <c r="BV90">
        <v>2.8357228571428581</v>
      </c>
      <c r="BY90">
        <v>1.373416</v>
      </c>
      <c r="CA90">
        <v>2.8773499999999999</v>
      </c>
      <c r="CB90">
        <v>3.3585919999999998</v>
      </c>
      <c r="CC90">
        <v>4.1227300000000007</v>
      </c>
      <c r="CE90">
        <v>0.99585000000000012</v>
      </c>
      <c r="CF90">
        <v>7.1423400000000008</v>
      </c>
      <c r="CG90">
        <v>0.63445600000000002</v>
      </c>
      <c r="CI90">
        <v>0.88398200000000005</v>
      </c>
      <c r="CJ90">
        <v>2.8836525000000002</v>
      </c>
      <c r="CK90">
        <v>55.038711999999997</v>
      </c>
      <c r="CL90">
        <v>1.4774080000000001</v>
      </c>
      <c r="CM90">
        <v>10.164775000000001</v>
      </c>
      <c r="CN90">
        <v>5.0070620000000003</v>
      </c>
      <c r="CO90">
        <v>0.97732800000000009</v>
      </c>
      <c r="CP90">
        <v>1.85609</v>
      </c>
      <c r="CS90">
        <v>1.18607</v>
      </c>
      <c r="CT90">
        <v>1.0007699999999999</v>
      </c>
      <c r="CU90">
        <v>1.0910139999999999</v>
      </c>
      <c r="CV90">
        <v>6.7816660000000004</v>
      </c>
      <c r="CW90">
        <v>9.5485700000000016</v>
      </c>
      <c r="CX90">
        <v>1.4774080000000001</v>
      </c>
      <c r="CY90">
        <v>2.1732800000000001</v>
      </c>
      <c r="DA90">
        <v>4.3064200000000001</v>
      </c>
      <c r="DB90">
        <v>1.885338</v>
      </c>
      <c r="DC90">
        <v>1.0824780000000001</v>
      </c>
      <c r="DF90">
        <v>1.975778</v>
      </c>
      <c r="DG90">
        <v>4.0536180000000002</v>
      </c>
      <c r="DH90">
        <v>0.93232800000000016</v>
      </c>
      <c r="DJ90">
        <v>0.41030000000000011</v>
      </c>
      <c r="DL90">
        <v>4.0703940000000003</v>
      </c>
      <c r="DM90">
        <v>1.473222</v>
      </c>
      <c r="DO90">
        <v>1.099334</v>
      </c>
      <c r="DP90">
        <v>4.68574</v>
      </c>
      <c r="DQ90">
        <v>1.373416</v>
      </c>
      <c r="DR90">
        <v>2.211185714285715</v>
      </c>
      <c r="DT90">
        <v>0.42604399999999998</v>
      </c>
      <c r="DU90">
        <v>1.3262775</v>
      </c>
      <c r="DW90">
        <v>2.4808919999999999</v>
      </c>
      <c r="DX90">
        <v>4.16167</v>
      </c>
      <c r="DY90">
        <v>2.0864820000000002</v>
      </c>
      <c r="EC90">
        <v>1.1332774999999999</v>
      </c>
      <c r="ED90">
        <v>1.373416</v>
      </c>
      <c r="EG90">
        <v>18.251344</v>
      </c>
      <c r="EI90">
        <v>1.0141279999999999</v>
      </c>
      <c r="EK90">
        <v>2.6693600000000002</v>
      </c>
      <c r="EL90">
        <v>50.823182000000003</v>
      </c>
      <c r="EM90">
        <v>0.86057600000000012</v>
      </c>
      <c r="EN90">
        <v>1.7470300000000001</v>
      </c>
      <c r="EO90">
        <v>1.0171680000000001</v>
      </c>
      <c r="EQ90">
        <v>0.66535800000000012</v>
      </c>
      <c r="ER90">
        <v>1.484788</v>
      </c>
      <c r="ES90">
        <v>1.59213</v>
      </c>
      <c r="ET90">
        <v>1.373416</v>
      </c>
      <c r="EU90">
        <v>1.5877250000000001</v>
      </c>
      <c r="EV90">
        <v>4.9268300000000007</v>
      </c>
      <c r="EW90">
        <v>1.373416</v>
      </c>
      <c r="EY90">
        <v>8.5879375000000007</v>
      </c>
      <c r="FA90">
        <v>2.5456859999999999</v>
      </c>
      <c r="FC90">
        <v>5.9405680000000007</v>
      </c>
      <c r="FF90">
        <v>1.28469375</v>
      </c>
      <c r="FG90">
        <v>0.35270333333333342</v>
      </c>
      <c r="FH90">
        <v>1.373416</v>
      </c>
      <c r="FL90">
        <v>2.3337940000000001</v>
      </c>
      <c r="FP90">
        <v>1.8610960000000001</v>
      </c>
      <c r="FQ90">
        <v>0.42604399999999998</v>
      </c>
      <c r="FR90">
        <v>1.7308619999999999</v>
      </c>
      <c r="FT90">
        <v>0.42604399999999998</v>
      </c>
      <c r="FW90">
        <v>0.98076000000000008</v>
      </c>
      <c r="FX90">
        <v>2.7062300000000001</v>
      </c>
      <c r="FZ90">
        <v>0.75093800000000011</v>
      </c>
      <c r="GA90">
        <v>2.4273699999999998</v>
      </c>
      <c r="GB90">
        <v>2.3058380000000001</v>
      </c>
      <c r="GD90">
        <v>4.6052879999999998</v>
      </c>
      <c r="GE90">
        <v>1.0284279999999999</v>
      </c>
      <c r="GG90">
        <v>3.3936890000000002</v>
      </c>
      <c r="GI90">
        <v>1.8094380000000001</v>
      </c>
      <c r="GL90">
        <v>1.59213</v>
      </c>
      <c r="GN90">
        <v>3.6796959999999999</v>
      </c>
      <c r="GP90">
        <v>1.626044</v>
      </c>
      <c r="GQ90">
        <v>0.42604399999999998</v>
      </c>
      <c r="GR90">
        <v>0.42604399999999998</v>
      </c>
      <c r="GU90">
        <v>1.373416</v>
      </c>
      <c r="GW90">
        <v>4.0536180000000002</v>
      </c>
      <c r="GX90">
        <v>4.0536180000000002</v>
      </c>
      <c r="GY90">
        <v>7.1423400000000008</v>
      </c>
      <c r="GZ90">
        <v>1.2557240000000001</v>
      </c>
      <c r="HA90">
        <v>1.491074</v>
      </c>
      <c r="HC90">
        <v>1.7151799999999999</v>
      </c>
      <c r="HE90">
        <v>0.19273000000000001</v>
      </c>
    </row>
    <row r="91" spans="1:213" x14ac:dyDescent="0.3">
      <c r="A91">
        <v>2015</v>
      </c>
      <c r="B91" t="s">
        <v>8347</v>
      </c>
      <c r="C91" s="1" t="s">
        <v>142</v>
      </c>
      <c r="D91">
        <v>0.93748300000000007</v>
      </c>
      <c r="E91">
        <v>0.84879500000000008</v>
      </c>
      <c r="F91">
        <v>1.4360379999999999</v>
      </c>
      <c r="H91">
        <v>0.39489999999999997</v>
      </c>
      <c r="I91">
        <v>0.39489999999999997</v>
      </c>
      <c r="J91">
        <v>0.87330533333333327</v>
      </c>
      <c r="K91">
        <v>0.65581</v>
      </c>
      <c r="L91">
        <v>1.145562</v>
      </c>
      <c r="N91">
        <v>0.42761933333333341</v>
      </c>
      <c r="P91">
        <v>0.61821000000000004</v>
      </c>
      <c r="Q91">
        <v>1.145562</v>
      </c>
      <c r="R91">
        <v>0.44461800000000012</v>
      </c>
      <c r="S91">
        <v>0.27878333333333333</v>
      </c>
      <c r="T91">
        <v>0.11365599999999999</v>
      </c>
      <c r="U91">
        <v>0.57254400000000005</v>
      </c>
      <c r="V91">
        <v>1.39435</v>
      </c>
      <c r="Z91">
        <v>0.39489999999999997</v>
      </c>
      <c r="AA91">
        <v>0.79314200000000001</v>
      </c>
      <c r="AB91">
        <v>0.18660066666666669</v>
      </c>
      <c r="AC91">
        <v>1.145562</v>
      </c>
      <c r="AF91">
        <v>0.243756</v>
      </c>
      <c r="AH91">
        <v>0.32410200000000011</v>
      </c>
      <c r="AI91">
        <v>0.25852075000000002</v>
      </c>
      <c r="AJ91">
        <v>0.5771710000000001</v>
      </c>
      <c r="AK91">
        <v>0.71510600000000013</v>
      </c>
      <c r="AL91">
        <v>0.42761399999999999</v>
      </c>
      <c r="AN91">
        <v>0.40726800000000007</v>
      </c>
      <c r="AO91">
        <v>0.66881933333333343</v>
      </c>
      <c r="AP91">
        <v>0.31035200000000002</v>
      </c>
      <c r="AR91">
        <v>1.104082666666667</v>
      </c>
      <c r="AS91">
        <v>0.54646600000000001</v>
      </c>
      <c r="AT91">
        <v>1.8159400000000001</v>
      </c>
      <c r="AU91">
        <v>0.44136999999999998</v>
      </c>
      <c r="AV91">
        <v>9.9748000000000003E-2</v>
      </c>
      <c r="AX91">
        <v>0.47854000000000002</v>
      </c>
      <c r="AY91">
        <v>1.145562</v>
      </c>
      <c r="AZ91">
        <v>0.71510600000000013</v>
      </c>
      <c r="BE91">
        <v>0.65488200000000008</v>
      </c>
      <c r="BF91">
        <v>0.11039599999999999</v>
      </c>
      <c r="BG91">
        <v>0.94296800000000014</v>
      </c>
      <c r="BJ91">
        <v>0.57345066666666666</v>
      </c>
      <c r="BL91">
        <v>0.42761933333333341</v>
      </c>
      <c r="BP91">
        <v>0.65076666666666672</v>
      </c>
      <c r="BS91">
        <v>0.99507000000000012</v>
      </c>
      <c r="BV91">
        <v>1.170743333333333</v>
      </c>
      <c r="BX91">
        <v>0.59376200000000001</v>
      </c>
      <c r="CA91">
        <v>0.76719750000000009</v>
      </c>
      <c r="CB91">
        <v>1.273401</v>
      </c>
      <c r="CE91">
        <v>0.71510600000000013</v>
      </c>
      <c r="CF91">
        <v>0.82400133333333336</v>
      </c>
      <c r="CG91">
        <v>0.60973100000000002</v>
      </c>
      <c r="CI91">
        <v>0.71376850000000003</v>
      </c>
      <c r="CJ91">
        <v>0.69877300000000009</v>
      </c>
      <c r="CL91">
        <v>1.0678540000000001</v>
      </c>
      <c r="CM91">
        <v>1.529604458333333</v>
      </c>
      <c r="CN91">
        <v>0.73165266666666673</v>
      </c>
      <c r="CO91">
        <v>0.64260733333333342</v>
      </c>
      <c r="CP91">
        <v>0.49329088888888889</v>
      </c>
      <c r="CW91">
        <v>1.7702662499999999</v>
      </c>
      <c r="CX91">
        <v>1.0678540000000001</v>
      </c>
      <c r="CY91">
        <v>0.93461466666666659</v>
      </c>
      <c r="DA91">
        <v>0.82852433333333353</v>
      </c>
      <c r="DC91">
        <v>0.83582000000000012</v>
      </c>
      <c r="DF91">
        <v>0.92735100000000004</v>
      </c>
      <c r="DG91">
        <v>1.6433854999999999</v>
      </c>
      <c r="DH91">
        <v>0.35403299999999999</v>
      </c>
      <c r="DI91">
        <v>0.30476599999999998</v>
      </c>
      <c r="DJ91">
        <v>0.17359749999999999</v>
      </c>
      <c r="DL91">
        <v>0.154809</v>
      </c>
      <c r="DM91">
        <v>0.67483300000000002</v>
      </c>
      <c r="DP91">
        <v>1.4864999999999999</v>
      </c>
      <c r="DR91">
        <v>0.74272428571428573</v>
      </c>
      <c r="DT91">
        <v>0.39489999999999997</v>
      </c>
      <c r="DU91">
        <v>0.42226999999999998</v>
      </c>
      <c r="DW91">
        <v>1.2362446666666671</v>
      </c>
      <c r="DX91">
        <v>0.74413600000000002</v>
      </c>
      <c r="DY91">
        <v>1.1554949999999999</v>
      </c>
      <c r="EC91">
        <v>0.31461116666666672</v>
      </c>
      <c r="EG91">
        <v>0.66603699999999999</v>
      </c>
      <c r="EH91">
        <v>0.26984799999999998</v>
      </c>
      <c r="EI91">
        <v>0.49928400000000012</v>
      </c>
      <c r="EK91">
        <v>0.77718600000000004</v>
      </c>
      <c r="EN91">
        <v>0.36618712500000011</v>
      </c>
      <c r="EO91">
        <v>0.86061399999999999</v>
      </c>
      <c r="EP91">
        <v>0.245422</v>
      </c>
      <c r="EQ91">
        <v>0.53061800000000003</v>
      </c>
      <c r="ER91">
        <v>0.58168600000000015</v>
      </c>
      <c r="ES91">
        <v>0.52868750000000009</v>
      </c>
      <c r="EU91">
        <v>0.2010875</v>
      </c>
      <c r="EV91">
        <v>1.08816</v>
      </c>
      <c r="EY91">
        <v>1.01569</v>
      </c>
      <c r="EZ91">
        <v>0.19200404761904771</v>
      </c>
      <c r="FA91">
        <v>0.28257800000000011</v>
      </c>
      <c r="FB91">
        <v>0.74771600000000016</v>
      </c>
      <c r="FC91">
        <v>1.12923</v>
      </c>
      <c r="FF91">
        <v>0.40829444444444452</v>
      </c>
      <c r="FJ91">
        <v>1.26786</v>
      </c>
      <c r="FL91">
        <v>1.462615</v>
      </c>
      <c r="FM91">
        <v>0.42701333333333341</v>
      </c>
      <c r="FN91">
        <v>0.79419000000000006</v>
      </c>
      <c r="FQ91">
        <v>0.39489999999999997</v>
      </c>
      <c r="FR91">
        <v>0.80654866666666669</v>
      </c>
      <c r="FT91">
        <v>0.39489999999999997</v>
      </c>
      <c r="FW91">
        <v>0.70024866666666663</v>
      </c>
      <c r="FX91">
        <v>0.40850599999999998</v>
      </c>
      <c r="FZ91">
        <v>8.8972000000000009E-2</v>
      </c>
      <c r="GB91">
        <v>0.66988666666666674</v>
      </c>
      <c r="GD91">
        <v>0.94100650000000008</v>
      </c>
      <c r="GG91">
        <v>1.173208625</v>
      </c>
      <c r="GH91">
        <v>0.36007933333333342</v>
      </c>
      <c r="GI91">
        <v>1.0622422222222221</v>
      </c>
      <c r="GL91">
        <v>0.52868750000000009</v>
      </c>
      <c r="GM91">
        <v>0.32161200000000001</v>
      </c>
      <c r="GN91">
        <v>0.99707216666666676</v>
      </c>
      <c r="GP91">
        <v>1.145562</v>
      </c>
      <c r="GQ91">
        <v>0.39489999999999997</v>
      </c>
      <c r="GR91">
        <v>0.39489999999999997</v>
      </c>
      <c r="GW91">
        <v>1.6433854999999999</v>
      </c>
      <c r="GX91">
        <v>1.6433854999999999</v>
      </c>
      <c r="GY91">
        <v>0.82400133333333336</v>
      </c>
      <c r="GZ91">
        <v>0.31542225000000002</v>
      </c>
      <c r="HA91">
        <v>0.66729600000000011</v>
      </c>
      <c r="HC91">
        <v>0.43844800000000012</v>
      </c>
      <c r="HE91">
        <v>0.31449850000000001</v>
      </c>
    </row>
    <row r="92" spans="1:213" x14ac:dyDescent="0.3">
      <c r="A92">
        <v>2015</v>
      </c>
      <c r="B92" t="s">
        <v>8347</v>
      </c>
      <c r="C92" s="1" t="s">
        <v>145</v>
      </c>
      <c r="D92">
        <v>1.4170325555555561</v>
      </c>
      <c r="E92">
        <v>2.057108611111111</v>
      </c>
      <c r="F92">
        <v>2.7654242500000001</v>
      </c>
      <c r="G92">
        <v>0.90228800000000009</v>
      </c>
      <c r="H92">
        <v>0.49277916666666671</v>
      </c>
      <c r="I92">
        <v>0.49277916666666671</v>
      </c>
      <c r="J92">
        <v>1.8135436666666671</v>
      </c>
      <c r="K92">
        <v>3.4937462500000001</v>
      </c>
      <c r="L92">
        <v>1.4689045999999999</v>
      </c>
      <c r="M92">
        <v>0.61395800000000011</v>
      </c>
      <c r="N92">
        <v>1.4832609000000001</v>
      </c>
      <c r="O92">
        <v>0.8069940000000001</v>
      </c>
      <c r="P92">
        <v>1.5723396666666669</v>
      </c>
      <c r="Q92">
        <v>1.4689045999999999</v>
      </c>
      <c r="R92">
        <v>1.4030346250000001</v>
      </c>
      <c r="S92">
        <v>0.70164016666666684</v>
      </c>
      <c r="T92">
        <v>0.97208400000000006</v>
      </c>
      <c r="U92">
        <v>0.7066496000000001</v>
      </c>
      <c r="V92">
        <v>0.67953433333333335</v>
      </c>
      <c r="W92">
        <v>4.0311432000000007</v>
      </c>
      <c r="X92">
        <v>0.93606000000000011</v>
      </c>
      <c r="Y92">
        <v>0.39055066666666671</v>
      </c>
      <c r="Z92">
        <v>0.49277916666666671</v>
      </c>
      <c r="AA92">
        <v>0.54608035714285719</v>
      </c>
      <c r="AB92">
        <v>0.44919175</v>
      </c>
      <c r="AC92">
        <v>1.4689045999999999</v>
      </c>
      <c r="AD92">
        <v>1.271968</v>
      </c>
      <c r="AE92">
        <v>1.713189333333333</v>
      </c>
      <c r="AF92">
        <v>0.34401266666666669</v>
      </c>
      <c r="AG92">
        <v>1.8318509999999999</v>
      </c>
      <c r="AH92">
        <v>2.286778</v>
      </c>
      <c r="AI92">
        <v>0.74896212500000003</v>
      </c>
      <c r="AJ92">
        <v>1.4941709999999999</v>
      </c>
      <c r="AK92">
        <v>1.276467333333333</v>
      </c>
      <c r="AL92">
        <v>0.83738000000000001</v>
      </c>
      <c r="AM92">
        <v>0.43727549999999998</v>
      </c>
      <c r="AN92">
        <v>0.71212600000000004</v>
      </c>
      <c r="AO92">
        <v>1.457195</v>
      </c>
      <c r="AP92">
        <v>0.60030133333333335</v>
      </c>
      <c r="AQ92">
        <v>0.92015599999999997</v>
      </c>
      <c r="AR92">
        <v>2.149994416666666</v>
      </c>
      <c r="AS92">
        <v>0.4509476</v>
      </c>
      <c r="AT92">
        <v>1.816268</v>
      </c>
      <c r="AU92">
        <v>1.171057</v>
      </c>
      <c r="AV92">
        <v>0.64021899999999998</v>
      </c>
      <c r="AW92">
        <v>1.115377333333333</v>
      </c>
      <c r="AX92">
        <v>0.99035800000000007</v>
      </c>
      <c r="AY92">
        <v>1.4689045999999999</v>
      </c>
      <c r="AZ92">
        <v>1.276467333333333</v>
      </c>
      <c r="BB92">
        <v>1.302106</v>
      </c>
      <c r="BC92">
        <v>0.7504845</v>
      </c>
      <c r="BD92">
        <v>0.80859400000000003</v>
      </c>
      <c r="BE92">
        <v>1.9488540000000001</v>
      </c>
      <c r="BF92">
        <v>0.42713649999999997</v>
      </c>
      <c r="BG92">
        <v>1.657544857142857</v>
      </c>
      <c r="BH92">
        <v>0.53592800000000007</v>
      </c>
      <c r="BI92">
        <v>0.36799399999999999</v>
      </c>
      <c r="BJ92">
        <v>0.30629200000000001</v>
      </c>
      <c r="BK92">
        <v>0.8069940000000001</v>
      </c>
      <c r="BL92">
        <v>1.4832609000000001</v>
      </c>
      <c r="BM92">
        <v>1.1190424999999999</v>
      </c>
      <c r="BO92">
        <v>0.33745999999999998</v>
      </c>
      <c r="BP92">
        <v>9.4807653333333342</v>
      </c>
      <c r="BQ92">
        <v>1.301337</v>
      </c>
      <c r="BR92">
        <v>1.145489666666667</v>
      </c>
      <c r="BS92">
        <v>1.1449655000000001</v>
      </c>
      <c r="BT92">
        <v>0.62193000000000009</v>
      </c>
      <c r="BU92">
        <v>0.31093799999999999</v>
      </c>
      <c r="BV92">
        <v>1.1189310714285721</v>
      </c>
      <c r="BX92">
        <v>1.3315288333333331</v>
      </c>
      <c r="BY92">
        <v>0.8069940000000001</v>
      </c>
      <c r="BZ92">
        <v>0.58371600000000001</v>
      </c>
      <c r="CA92">
        <v>3.6212347000000009</v>
      </c>
      <c r="CB92">
        <v>2.1591148333333332</v>
      </c>
      <c r="CC92">
        <v>1.9464725</v>
      </c>
      <c r="CD92">
        <v>1.036559</v>
      </c>
      <c r="CE92">
        <v>1.276467333333333</v>
      </c>
      <c r="CF92">
        <v>2.3659936875000001</v>
      </c>
      <c r="CG92">
        <v>1.2302696</v>
      </c>
      <c r="CH92">
        <v>0.248144</v>
      </c>
      <c r="CI92">
        <v>1.126943583333333</v>
      </c>
      <c r="CJ92">
        <v>1.8382707857142859</v>
      </c>
      <c r="CL92">
        <v>1.181601714285714</v>
      </c>
      <c r="CM92">
        <v>2.6167322857142858</v>
      </c>
      <c r="CN92">
        <v>1.977578857142857</v>
      </c>
      <c r="CO92">
        <v>0.8610640833333334</v>
      </c>
      <c r="CP92">
        <v>1.169354</v>
      </c>
      <c r="CQ92">
        <v>0.63986500000000002</v>
      </c>
      <c r="CR92">
        <v>1.2851699999999999</v>
      </c>
      <c r="CS92">
        <v>0.65831200000000001</v>
      </c>
      <c r="CT92">
        <v>0.74755400000000005</v>
      </c>
      <c r="CU92">
        <v>0.82788300000000004</v>
      </c>
      <c r="CV92">
        <v>2.3311364999999999</v>
      </c>
      <c r="CW92">
        <v>4.889013666666667</v>
      </c>
      <c r="CX92">
        <v>1.181601714285714</v>
      </c>
      <c r="CY92">
        <v>2.0237568000000001</v>
      </c>
      <c r="CZ92">
        <v>0.5305970000000001</v>
      </c>
      <c r="DA92">
        <v>1.5216068571428569</v>
      </c>
      <c r="DB92">
        <v>1.7461960000000001</v>
      </c>
      <c r="DC92">
        <v>0.94788850000000013</v>
      </c>
      <c r="DD92">
        <v>0.45028600000000008</v>
      </c>
      <c r="DE92">
        <v>0.87506400000000006</v>
      </c>
      <c r="DF92">
        <v>1.622844875</v>
      </c>
      <c r="DG92">
        <v>2.199417833333333</v>
      </c>
      <c r="DH92">
        <v>0.85545653333333349</v>
      </c>
      <c r="DI92">
        <v>2.704326</v>
      </c>
      <c r="DJ92">
        <v>0.69540177777777779</v>
      </c>
      <c r="DL92">
        <v>1.309260333333333</v>
      </c>
      <c r="DM92">
        <v>1.0719122000000001</v>
      </c>
      <c r="DN92">
        <v>1.329242</v>
      </c>
      <c r="DO92">
        <v>0.9477580000000001</v>
      </c>
      <c r="DP92">
        <v>1.8154112499999999</v>
      </c>
      <c r="DQ92">
        <v>0.8069940000000001</v>
      </c>
      <c r="DR92">
        <v>1.374365476190476</v>
      </c>
      <c r="DS92">
        <v>0.53592800000000007</v>
      </c>
      <c r="DT92">
        <v>0.49277916666666671</v>
      </c>
      <c r="DU92">
        <v>0.94879366666666665</v>
      </c>
      <c r="DV92">
        <v>0.248144</v>
      </c>
      <c r="DW92">
        <v>1.2329619999999999</v>
      </c>
      <c r="DX92">
        <v>1.9038094444444451</v>
      </c>
      <c r="DY92">
        <v>1.4724090833333341</v>
      </c>
      <c r="DZ92">
        <v>0.31243549999999998</v>
      </c>
      <c r="EA92">
        <v>0.8434607500000002</v>
      </c>
      <c r="EB92">
        <v>1.1848650000000001</v>
      </c>
      <c r="EC92">
        <v>1.3427256000000001</v>
      </c>
      <c r="ED92">
        <v>0.8069940000000001</v>
      </c>
      <c r="EE92">
        <v>0.54479450000000007</v>
      </c>
      <c r="EF92">
        <v>2.7800495000000001</v>
      </c>
      <c r="EG92">
        <v>1.100611</v>
      </c>
      <c r="EH92">
        <v>0.92873300000000003</v>
      </c>
      <c r="EI92">
        <v>0.80490040000000018</v>
      </c>
      <c r="EJ92">
        <v>0.66567500000000002</v>
      </c>
      <c r="EK92">
        <v>1.72701025</v>
      </c>
      <c r="EL92">
        <v>1.7432700000000001</v>
      </c>
      <c r="EM92">
        <v>1.165534333333333</v>
      </c>
      <c r="EN92">
        <v>1.6198472500000001</v>
      </c>
      <c r="EO92">
        <v>0.77593800000000002</v>
      </c>
      <c r="EP92">
        <v>0.92186566666666681</v>
      </c>
      <c r="EQ92">
        <v>0.84055571428571441</v>
      </c>
      <c r="ER92">
        <v>1.0683262</v>
      </c>
      <c r="ES92">
        <v>2.5383043888888892</v>
      </c>
      <c r="ET92">
        <v>0.8069940000000001</v>
      </c>
      <c r="EU92">
        <v>0.94902120000000001</v>
      </c>
      <c r="EV92">
        <v>2.295712571428572</v>
      </c>
      <c r="EW92">
        <v>0.8069940000000001</v>
      </c>
      <c r="EX92">
        <v>0.64924266666666675</v>
      </c>
      <c r="EY92">
        <v>1.380626857142857</v>
      </c>
      <c r="EZ92">
        <v>0.87429333333333348</v>
      </c>
      <c r="FA92">
        <v>1.978904</v>
      </c>
      <c r="FB92">
        <v>0.89757300000000007</v>
      </c>
      <c r="FC92">
        <v>1.9044007999999999</v>
      </c>
      <c r="FD92">
        <v>1.548405</v>
      </c>
      <c r="FE92">
        <v>0.47272399999999998</v>
      </c>
      <c r="FF92">
        <v>1.222207416666667</v>
      </c>
      <c r="FG92">
        <v>1.930647</v>
      </c>
      <c r="FH92">
        <v>0.8069940000000001</v>
      </c>
      <c r="FI92">
        <v>0.42044900000000007</v>
      </c>
      <c r="FJ92">
        <v>1.6098159999999999</v>
      </c>
      <c r="FK92">
        <v>0.92475399999999996</v>
      </c>
      <c r="FL92">
        <v>1.882012</v>
      </c>
      <c r="FM92">
        <v>1.1991616666666669</v>
      </c>
      <c r="FN92">
        <v>0.49635083333333341</v>
      </c>
      <c r="FP92">
        <v>1.4621535000000001</v>
      </c>
      <c r="FQ92">
        <v>0.49277916666666671</v>
      </c>
      <c r="FR92">
        <v>1.3159270000000001</v>
      </c>
      <c r="FS92">
        <v>0.6443580000000001</v>
      </c>
      <c r="FT92">
        <v>0.49277916666666671</v>
      </c>
      <c r="FU92">
        <v>1.0184850000000001</v>
      </c>
      <c r="FV92">
        <v>0.50625500000000001</v>
      </c>
      <c r="FW92">
        <v>1.5120389999999999</v>
      </c>
      <c r="FX92">
        <v>5.0645560000000014</v>
      </c>
      <c r="FZ92">
        <v>0.29135</v>
      </c>
      <c r="GA92">
        <v>3.7906399999999998</v>
      </c>
      <c r="GB92">
        <v>1.5471368333333331</v>
      </c>
      <c r="GC92">
        <v>0.52288075000000001</v>
      </c>
      <c r="GD92">
        <v>1.4907507499999999</v>
      </c>
      <c r="GE92">
        <v>0.42812858333333331</v>
      </c>
      <c r="GF92">
        <v>0.74540600000000012</v>
      </c>
      <c r="GG92">
        <v>1.656243692307692</v>
      </c>
      <c r="GH92">
        <v>1.2195646666666671</v>
      </c>
      <c r="GI92">
        <v>1.519769333333334</v>
      </c>
      <c r="GJ92">
        <v>0.66076000000000001</v>
      </c>
      <c r="GL92">
        <v>2.5383043888888892</v>
      </c>
      <c r="GM92">
        <v>2.370749500000001</v>
      </c>
      <c r="GN92">
        <v>5.5667346249999996</v>
      </c>
      <c r="GO92">
        <v>1.017641333333333</v>
      </c>
      <c r="GP92">
        <v>1.4689045999999999</v>
      </c>
      <c r="GQ92">
        <v>0.49277916666666671</v>
      </c>
      <c r="GR92">
        <v>0.49277916666666671</v>
      </c>
      <c r="GS92">
        <v>1.549588</v>
      </c>
      <c r="GT92">
        <v>1.639616</v>
      </c>
      <c r="GU92">
        <v>0.8069940000000001</v>
      </c>
      <c r="GV92">
        <v>8.4206000000000017E-2</v>
      </c>
      <c r="GW92">
        <v>2.199417833333333</v>
      </c>
      <c r="GX92">
        <v>2.199417833333333</v>
      </c>
      <c r="GY92">
        <v>2.3659936875000001</v>
      </c>
      <c r="GZ92">
        <v>1.4559804999999999</v>
      </c>
      <c r="HA92">
        <v>0.69584050000000008</v>
      </c>
      <c r="HC92">
        <v>0.90164800000000012</v>
      </c>
      <c r="HD92">
        <v>0.73528400000000005</v>
      </c>
      <c r="HE92">
        <v>0.61613770000000012</v>
      </c>
    </row>
    <row r="93" spans="1:213" x14ac:dyDescent="0.3">
      <c r="A93">
        <v>2015</v>
      </c>
      <c r="B93" t="s">
        <v>8347</v>
      </c>
      <c r="C93" s="1" t="s">
        <v>159</v>
      </c>
      <c r="D93">
        <v>0.98135916666666667</v>
      </c>
      <c r="E93">
        <v>1.7621644999999999</v>
      </c>
      <c r="H93">
        <v>0.47259699999999999</v>
      </c>
      <c r="I93">
        <v>0.47259699999999999</v>
      </c>
      <c r="L93">
        <v>1.1340467999999999</v>
      </c>
      <c r="M93">
        <v>0.99802100000000005</v>
      </c>
      <c r="N93">
        <v>1.184871</v>
      </c>
      <c r="O93">
        <v>1.0534546</v>
      </c>
      <c r="P93">
        <v>3.614344</v>
      </c>
      <c r="Q93">
        <v>1.1340467999999999</v>
      </c>
      <c r="T93">
        <v>1.4462124999999999</v>
      </c>
      <c r="U93">
        <v>0.997892</v>
      </c>
      <c r="V93">
        <v>1.0517218333333329</v>
      </c>
      <c r="X93">
        <v>0.75598950000000009</v>
      </c>
      <c r="Y93">
        <v>0.94887737500000002</v>
      </c>
      <c r="Z93">
        <v>0.47259699999999999</v>
      </c>
      <c r="AA93">
        <v>0.81453600000000004</v>
      </c>
      <c r="AB93">
        <v>0.49225999999999998</v>
      </c>
      <c r="AC93">
        <v>1.1340467999999999</v>
      </c>
      <c r="AD93">
        <v>1.2341986666666671</v>
      </c>
      <c r="AE93">
        <v>1.333682</v>
      </c>
      <c r="AF93">
        <v>0.51380066666666679</v>
      </c>
      <c r="AG93">
        <v>1.293806</v>
      </c>
      <c r="AI93">
        <v>1.0633292000000001</v>
      </c>
      <c r="AK93">
        <v>1.418643333333333</v>
      </c>
      <c r="AL93">
        <v>0.57302680000000006</v>
      </c>
      <c r="AM93">
        <v>0.60482000000000002</v>
      </c>
      <c r="AN93">
        <v>0.73000350000000003</v>
      </c>
      <c r="AP93">
        <v>0.58284360000000002</v>
      </c>
      <c r="AQ93">
        <v>2.2338446666666671</v>
      </c>
      <c r="AR93">
        <v>1.0731139999999999</v>
      </c>
      <c r="AS93">
        <v>0.94697480000000012</v>
      </c>
      <c r="AT93">
        <v>1.7686845</v>
      </c>
      <c r="AU93">
        <v>1.007284333333333</v>
      </c>
      <c r="AV93">
        <v>1.0305991999999999</v>
      </c>
      <c r="AW93">
        <v>0.8021644</v>
      </c>
      <c r="AX93">
        <v>1.5299400000000001</v>
      </c>
      <c r="AY93">
        <v>1.1340467999999999</v>
      </c>
      <c r="AZ93">
        <v>1.418643333333333</v>
      </c>
      <c r="BC93">
        <v>1.020569083333333</v>
      </c>
      <c r="BD93">
        <v>0.69587490000000007</v>
      </c>
      <c r="BF93">
        <v>0.28308266666666659</v>
      </c>
      <c r="BG93">
        <v>2.4342886666666672</v>
      </c>
      <c r="BH93">
        <v>0.38148733333333329</v>
      </c>
      <c r="BI93">
        <v>0.33572600000000002</v>
      </c>
      <c r="BJ93">
        <v>2.006129333333333</v>
      </c>
      <c r="BK93">
        <v>1.0534546</v>
      </c>
      <c r="BL93">
        <v>1.184871</v>
      </c>
      <c r="BM93">
        <v>0.81268200000000013</v>
      </c>
      <c r="BO93">
        <v>0.48464649999999998</v>
      </c>
      <c r="BQ93">
        <v>0.46945474999999998</v>
      </c>
      <c r="BS93">
        <v>0.95733679999999999</v>
      </c>
      <c r="BT93">
        <v>0.38341399999999998</v>
      </c>
      <c r="BU93">
        <v>0.67698666666666674</v>
      </c>
      <c r="BV93">
        <v>1.06259005952381</v>
      </c>
      <c r="BW93">
        <v>0.47676600000000002</v>
      </c>
      <c r="BX93">
        <v>0.375473</v>
      </c>
      <c r="BY93">
        <v>1.0534546</v>
      </c>
      <c r="BZ93">
        <v>0.70581777777777788</v>
      </c>
      <c r="CA93">
        <v>2.6491109000000002</v>
      </c>
      <c r="CB93">
        <v>1.6734184000000001</v>
      </c>
      <c r="CC93">
        <v>0.6657677500000001</v>
      </c>
      <c r="CD93">
        <v>0.49511687500000001</v>
      </c>
      <c r="CE93">
        <v>1.418643333333333</v>
      </c>
      <c r="CF93">
        <v>1.13174</v>
      </c>
      <c r="CG93">
        <v>2.1754169999999999</v>
      </c>
      <c r="CH93">
        <v>0.28227799999999997</v>
      </c>
      <c r="CL93">
        <v>1.743735375</v>
      </c>
      <c r="CN93">
        <v>1.8225465000000001</v>
      </c>
      <c r="CO93">
        <v>1.1307167499999999</v>
      </c>
      <c r="CQ93">
        <v>1.381241333333334</v>
      </c>
      <c r="CR93">
        <v>0.56754800000000005</v>
      </c>
      <c r="CS93">
        <v>0.56119350000000012</v>
      </c>
      <c r="CT93">
        <v>0.67711333333333334</v>
      </c>
      <c r="CU93">
        <v>1.329806</v>
      </c>
      <c r="CV93">
        <v>1.4962279999999999</v>
      </c>
      <c r="CW93">
        <v>0.72357600000000011</v>
      </c>
      <c r="CX93">
        <v>1.743735375</v>
      </c>
      <c r="CZ93">
        <v>1.8792800000000001</v>
      </c>
      <c r="DA93">
        <v>1.75943</v>
      </c>
      <c r="DB93">
        <v>0.59582000000000013</v>
      </c>
      <c r="DC93">
        <v>1.0712349999999999</v>
      </c>
      <c r="DD93">
        <v>0.9062905</v>
      </c>
      <c r="DG93">
        <v>1.39163725</v>
      </c>
      <c r="DJ93">
        <v>0.71636133333333341</v>
      </c>
      <c r="DM93">
        <v>1.722744666666667</v>
      </c>
      <c r="DN93">
        <v>1.0739209999999999</v>
      </c>
      <c r="DP93">
        <v>1.7683040000000001</v>
      </c>
      <c r="DQ93">
        <v>1.0534546</v>
      </c>
      <c r="DR93">
        <v>0.84040857142857139</v>
      </c>
      <c r="DS93">
        <v>0.38148733333333329</v>
      </c>
      <c r="DT93">
        <v>0.47259699999999999</v>
      </c>
      <c r="DU93">
        <v>1.242615833333333</v>
      </c>
      <c r="DV93">
        <v>0.28227799999999997</v>
      </c>
      <c r="DW93">
        <v>2.1321504999999998</v>
      </c>
      <c r="DX93">
        <v>2.6880809999999999</v>
      </c>
      <c r="DY93">
        <v>1.18498375</v>
      </c>
      <c r="DZ93">
        <v>0.69624350000000013</v>
      </c>
      <c r="EA93">
        <v>0.85421000000000002</v>
      </c>
      <c r="EB93">
        <v>0.24819350000000001</v>
      </c>
      <c r="EC93">
        <v>1.971122</v>
      </c>
      <c r="ED93">
        <v>1.0534546</v>
      </c>
      <c r="EE93">
        <v>0.59579825000000008</v>
      </c>
      <c r="EF93">
        <v>0.96079150000000002</v>
      </c>
      <c r="EH93">
        <v>0.51450600000000002</v>
      </c>
      <c r="EJ93">
        <v>0.74470000000000003</v>
      </c>
      <c r="EK93">
        <v>1.09476</v>
      </c>
      <c r="EM93">
        <v>1.1653759166666671</v>
      </c>
      <c r="EN93">
        <v>1.078143625</v>
      </c>
      <c r="EO93">
        <v>1.4148575000000001</v>
      </c>
      <c r="EP93">
        <v>1.0890024</v>
      </c>
      <c r="EQ93">
        <v>0.63708399999999998</v>
      </c>
      <c r="ER93">
        <v>1.4956210000000001</v>
      </c>
      <c r="ES93">
        <v>1.687832</v>
      </c>
      <c r="ET93">
        <v>1.0534546</v>
      </c>
      <c r="EU93">
        <v>0.65270366666666668</v>
      </c>
      <c r="EV93">
        <v>2.806514</v>
      </c>
      <c r="EW93">
        <v>1.0534546</v>
      </c>
      <c r="EX93">
        <v>1.258367</v>
      </c>
      <c r="EZ93">
        <v>1.97479</v>
      </c>
      <c r="FB93">
        <v>0.81271758333333344</v>
      </c>
      <c r="FD93">
        <v>1.460391</v>
      </c>
      <c r="FE93">
        <v>1.2358260000000001</v>
      </c>
      <c r="FF93">
        <v>0.94100033333333355</v>
      </c>
      <c r="FG93">
        <v>0.66518333333333335</v>
      </c>
      <c r="FH93">
        <v>1.0534546</v>
      </c>
      <c r="FI93">
        <v>0.61696933333333348</v>
      </c>
      <c r="FJ93">
        <v>2.0215070000000002</v>
      </c>
      <c r="FK93">
        <v>0.97514300000000009</v>
      </c>
      <c r="FL93">
        <v>1.763699333333334</v>
      </c>
      <c r="FM93">
        <v>0.65200000000000014</v>
      </c>
      <c r="FN93">
        <v>0.40680083333333339</v>
      </c>
      <c r="FP93">
        <v>1.0151846666666671</v>
      </c>
      <c r="FQ93">
        <v>0.47259699999999999</v>
      </c>
      <c r="FS93">
        <v>0.44795974999999999</v>
      </c>
      <c r="FT93">
        <v>0.47259699999999999</v>
      </c>
      <c r="FU93">
        <v>0.68640454166666665</v>
      </c>
      <c r="FV93">
        <v>0.50510129999999998</v>
      </c>
      <c r="FW93">
        <v>1.598878</v>
      </c>
      <c r="FY93">
        <v>1.3337680000000001</v>
      </c>
      <c r="FZ93">
        <v>0.3289846666666667</v>
      </c>
      <c r="GC93">
        <v>1.1001036</v>
      </c>
      <c r="GD93">
        <v>1.4981500000000001</v>
      </c>
      <c r="GE93">
        <v>0.71892858333333332</v>
      </c>
      <c r="GG93">
        <v>1.920404595238095</v>
      </c>
      <c r="GH93">
        <v>0.47987750000000001</v>
      </c>
      <c r="GJ93">
        <v>0.38818200000000003</v>
      </c>
      <c r="GL93">
        <v>1.687832</v>
      </c>
      <c r="GM93">
        <v>0.93682600000000016</v>
      </c>
      <c r="GO93">
        <v>0.87039100000000014</v>
      </c>
      <c r="GP93">
        <v>1.1340467999999999</v>
      </c>
      <c r="GQ93">
        <v>0.47259699999999999</v>
      </c>
      <c r="GR93">
        <v>0.47259699999999999</v>
      </c>
      <c r="GS93">
        <v>1.412938</v>
      </c>
      <c r="GT93">
        <v>0.82085600000000014</v>
      </c>
      <c r="GU93">
        <v>1.0534546</v>
      </c>
      <c r="GV93">
        <v>0.73618437500000011</v>
      </c>
      <c r="GW93">
        <v>1.39163725</v>
      </c>
      <c r="GX93">
        <v>1.39163725</v>
      </c>
      <c r="GY93">
        <v>1.13174</v>
      </c>
      <c r="GZ93">
        <v>2.4194800000000001</v>
      </c>
      <c r="HA93">
        <v>0.87064600000000014</v>
      </c>
      <c r="HC93">
        <v>0.29788199999999998</v>
      </c>
      <c r="HD93">
        <v>0.62359300000000006</v>
      </c>
      <c r="HE93">
        <v>0.57695533333333338</v>
      </c>
    </row>
    <row r="94" spans="1:213" x14ac:dyDescent="0.3">
      <c r="A94">
        <v>2015</v>
      </c>
      <c r="B94" t="s">
        <v>8347</v>
      </c>
      <c r="C94" s="1" t="s">
        <v>164</v>
      </c>
      <c r="D94">
        <v>0.29629699999999998</v>
      </c>
      <c r="E94">
        <v>0.238542</v>
      </c>
      <c r="L94">
        <v>1.0785880000000001</v>
      </c>
      <c r="M94">
        <v>7.0262000000000005E-2</v>
      </c>
      <c r="O94">
        <v>0.60004200000000008</v>
      </c>
      <c r="Q94">
        <v>1.0785880000000001</v>
      </c>
      <c r="T94">
        <v>0.80347800000000014</v>
      </c>
      <c r="U94">
        <v>0.83409600000000017</v>
      </c>
      <c r="V94">
        <v>9.3190000000000009E-2</v>
      </c>
      <c r="Y94">
        <v>7.874600000000001E-2</v>
      </c>
      <c r="AA94">
        <v>0.174404</v>
      </c>
      <c r="AC94">
        <v>1.0785880000000001</v>
      </c>
      <c r="AD94">
        <v>0.5710360000000001</v>
      </c>
      <c r="AE94">
        <v>0.78731800000000007</v>
      </c>
      <c r="AI94">
        <v>0.149255</v>
      </c>
      <c r="AK94">
        <v>0.313475</v>
      </c>
      <c r="AN94">
        <v>0.34959200000000001</v>
      </c>
      <c r="AP94">
        <v>0.25102900000000011</v>
      </c>
      <c r="AQ94">
        <v>0.19364200000000001</v>
      </c>
      <c r="AS94">
        <v>0.28202200000000011</v>
      </c>
      <c r="AT94">
        <v>0.55581449999999999</v>
      </c>
      <c r="AU94">
        <v>0.56914700000000007</v>
      </c>
      <c r="AV94">
        <v>0.87996399999999997</v>
      </c>
      <c r="AW94">
        <v>0.40457799999999999</v>
      </c>
      <c r="AX94">
        <v>0.32105499999999998</v>
      </c>
      <c r="AY94">
        <v>1.0785880000000001</v>
      </c>
      <c r="AZ94">
        <v>0.313475</v>
      </c>
      <c r="BC94">
        <v>0.292458</v>
      </c>
      <c r="BD94">
        <v>0.285159</v>
      </c>
      <c r="BF94">
        <v>0.60719200000000007</v>
      </c>
      <c r="BK94">
        <v>0.60004200000000008</v>
      </c>
      <c r="BM94">
        <v>0.33313599999999999</v>
      </c>
      <c r="BQ94">
        <v>0.35345799999999999</v>
      </c>
      <c r="BS94">
        <v>0.29681025000000011</v>
      </c>
      <c r="BT94">
        <v>0.16986000000000001</v>
      </c>
      <c r="BU94">
        <v>0.25795200000000001</v>
      </c>
      <c r="BV94">
        <v>0.2351785714285714</v>
      </c>
      <c r="BW94">
        <v>0.16827400000000001</v>
      </c>
      <c r="BX94">
        <v>0.54623800000000011</v>
      </c>
      <c r="BY94">
        <v>0.60004200000000008</v>
      </c>
      <c r="BZ94">
        <v>0.21853400000000001</v>
      </c>
      <c r="CA94">
        <v>0.64600000000000002</v>
      </c>
      <c r="CB94">
        <v>0.55681350000000007</v>
      </c>
      <c r="CC94">
        <v>0.5077060000000001</v>
      </c>
      <c r="CD94">
        <v>0.32852799999999999</v>
      </c>
      <c r="CE94">
        <v>0.313475</v>
      </c>
      <c r="CG94">
        <v>0.30130600000000002</v>
      </c>
      <c r="CH94">
        <v>0.42757800000000012</v>
      </c>
      <c r="CL94">
        <v>0.49657200000000001</v>
      </c>
      <c r="CO94">
        <v>0.14688375000000001</v>
      </c>
      <c r="CQ94">
        <v>0.54719250000000008</v>
      </c>
      <c r="CR94">
        <v>0.8528960000000001</v>
      </c>
      <c r="CS94">
        <v>0.28354499999999999</v>
      </c>
      <c r="CT94">
        <v>0.5</v>
      </c>
      <c r="CX94">
        <v>0.49657200000000001</v>
      </c>
      <c r="DB94">
        <v>0.50177400000000005</v>
      </c>
      <c r="DC94">
        <v>0.28015699999999999</v>
      </c>
      <c r="DD94">
        <v>0.25814999999999999</v>
      </c>
      <c r="DJ94">
        <v>0.12931300000000001</v>
      </c>
      <c r="DK94">
        <v>0.30413000000000001</v>
      </c>
      <c r="DM94">
        <v>0.17282600000000001</v>
      </c>
      <c r="DN94">
        <v>1.340444</v>
      </c>
      <c r="DP94">
        <v>0.55681350000000007</v>
      </c>
      <c r="DQ94">
        <v>0.60004200000000008</v>
      </c>
      <c r="DR94">
        <v>0.2017585714285714</v>
      </c>
      <c r="DU94">
        <v>0.29643199999999997</v>
      </c>
      <c r="DV94">
        <v>0.42757800000000012</v>
      </c>
      <c r="DW94">
        <v>0.2153175</v>
      </c>
      <c r="DX94">
        <v>0.56268875000000007</v>
      </c>
      <c r="DY94">
        <v>0.42849900000000007</v>
      </c>
      <c r="DZ94">
        <v>0.197411</v>
      </c>
      <c r="EB94">
        <v>0.62206000000000006</v>
      </c>
      <c r="ED94">
        <v>0.60004200000000008</v>
      </c>
      <c r="EE94">
        <v>0.40046100000000001</v>
      </c>
      <c r="EF94">
        <v>0.43455800000000011</v>
      </c>
      <c r="EH94">
        <v>0.168076</v>
      </c>
      <c r="EI94">
        <v>0.8411900000000001</v>
      </c>
      <c r="EJ94">
        <v>7.869000000000001E-2</v>
      </c>
      <c r="EM94">
        <v>0.35763200000000001</v>
      </c>
      <c r="EN94">
        <v>0.93126700000000007</v>
      </c>
      <c r="EO94">
        <v>0.37898999999999999</v>
      </c>
      <c r="EP94">
        <v>0.66465200000000002</v>
      </c>
      <c r="EQ94">
        <v>0.49090699999999998</v>
      </c>
      <c r="ER94">
        <v>0.67232800000000004</v>
      </c>
      <c r="ET94">
        <v>0.60004200000000008</v>
      </c>
      <c r="EU94">
        <v>0.60907400000000012</v>
      </c>
      <c r="EW94">
        <v>0.60004200000000008</v>
      </c>
      <c r="EZ94">
        <v>0.43239571428571433</v>
      </c>
      <c r="FD94">
        <v>0.31579000000000002</v>
      </c>
      <c r="FE94">
        <v>0.48793599999999998</v>
      </c>
      <c r="FG94">
        <v>0.79127400000000003</v>
      </c>
      <c r="FH94">
        <v>0.60004200000000008</v>
      </c>
      <c r="FI94">
        <v>9.605000000000001E-2</v>
      </c>
      <c r="FJ94">
        <v>0.17688200000000001</v>
      </c>
      <c r="FK94">
        <v>0.30712400000000012</v>
      </c>
      <c r="FL94">
        <v>1.0246759999999999</v>
      </c>
      <c r="FN94">
        <v>0.45015400000000011</v>
      </c>
      <c r="FP94">
        <v>1.1327337500000001</v>
      </c>
      <c r="FV94">
        <v>0.23034674999999999</v>
      </c>
      <c r="FW94">
        <v>0.32444725000000002</v>
      </c>
      <c r="FY94">
        <v>0.73222200000000004</v>
      </c>
      <c r="FZ94">
        <v>0.11480600000000001</v>
      </c>
      <c r="GC94">
        <v>1.86514</v>
      </c>
      <c r="GE94">
        <v>0.6062280000000001</v>
      </c>
      <c r="GF94">
        <v>9.6012500000000014E-2</v>
      </c>
      <c r="GG94">
        <v>0.70510366666666668</v>
      </c>
      <c r="GH94">
        <v>0.17422599999999999</v>
      </c>
      <c r="GK94">
        <v>0.30413000000000001</v>
      </c>
      <c r="GO94">
        <v>0.37426250000000011</v>
      </c>
      <c r="GP94">
        <v>1.0785880000000001</v>
      </c>
      <c r="GS94">
        <v>0.53390000000000004</v>
      </c>
      <c r="GT94">
        <v>0.42174000000000011</v>
      </c>
      <c r="GU94">
        <v>0.60004200000000008</v>
      </c>
      <c r="GV94">
        <v>0.58870400000000012</v>
      </c>
    </row>
    <row r="95" spans="1:213" x14ac:dyDescent="0.3">
      <c r="A95">
        <v>2015</v>
      </c>
      <c r="B95" t="s">
        <v>8347</v>
      </c>
      <c r="C95" s="1" t="s">
        <v>167</v>
      </c>
      <c r="D95">
        <v>0.18568425</v>
      </c>
      <c r="E95">
        <v>0.14336499999999999</v>
      </c>
      <c r="F95">
        <v>0.590642</v>
      </c>
      <c r="G95">
        <v>0.24683949999999999</v>
      </c>
      <c r="J95">
        <v>1.0696762500000001</v>
      </c>
      <c r="K95">
        <v>0.25983600000000001</v>
      </c>
      <c r="N95">
        <v>0.204345</v>
      </c>
      <c r="P95">
        <v>0.200432</v>
      </c>
      <c r="R95">
        <v>0.16757</v>
      </c>
      <c r="S95">
        <v>0.27722616666666672</v>
      </c>
      <c r="U95">
        <v>1.306082</v>
      </c>
      <c r="V95">
        <v>0.102336</v>
      </c>
      <c r="W95">
        <v>0.20610200000000001</v>
      </c>
      <c r="Y95">
        <v>3.2890000000000003E-2</v>
      </c>
      <c r="AB95">
        <v>0.142842</v>
      </c>
      <c r="AD95">
        <v>0.13032850000000001</v>
      </c>
      <c r="AF95">
        <v>0.48944133333333339</v>
      </c>
      <c r="AH95">
        <v>0.19597800000000001</v>
      </c>
      <c r="AK95">
        <v>6.4310000000000006E-2</v>
      </c>
      <c r="AO95">
        <v>0.12837100000000001</v>
      </c>
      <c r="AP95">
        <v>7.3745999999999992E-2</v>
      </c>
      <c r="AR95">
        <v>0.22637750000000001</v>
      </c>
      <c r="AS95">
        <v>8.8819875000000006E-2</v>
      </c>
      <c r="AT95">
        <v>0.37668200000000002</v>
      </c>
      <c r="AU95">
        <v>0.31445400000000012</v>
      </c>
      <c r="AV95">
        <v>6.6533999999999996E-2</v>
      </c>
      <c r="AZ95">
        <v>6.4310000000000006E-2</v>
      </c>
      <c r="BE95">
        <v>0.14297799999999999</v>
      </c>
      <c r="BG95">
        <v>0.64490000000000003</v>
      </c>
      <c r="BJ95">
        <v>0.107278</v>
      </c>
      <c r="BL95">
        <v>0.204345</v>
      </c>
      <c r="BR95">
        <v>0.1822445</v>
      </c>
      <c r="BS95">
        <v>2.1370500000000001E-2</v>
      </c>
      <c r="BU95">
        <v>0.27979999999999999</v>
      </c>
      <c r="BX95">
        <v>0.561836</v>
      </c>
      <c r="CB95">
        <v>0.36179457142857152</v>
      </c>
      <c r="CE95">
        <v>6.4310000000000006E-2</v>
      </c>
      <c r="CF95">
        <v>2.4739849999999999</v>
      </c>
      <c r="CG95">
        <v>0.12975125000000001</v>
      </c>
      <c r="CH95">
        <v>0.29530499999999998</v>
      </c>
      <c r="CI95">
        <v>0.15711787499999999</v>
      </c>
      <c r="CJ95">
        <v>0.14353560000000001</v>
      </c>
      <c r="CM95">
        <v>0.54808622222222225</v>
      </c>
      <c r="CN95">
        <v>9.5794000000000004E-2</v>
      </c>
      <c r="CO95">
        <v>0.57083400000000006</v>
      </c>
      <c r="CP95">
        <v>0.2269968</v>
      </c>
      <c r="CQ95">
        <v>0.16697600000000001</v>
      </c>
      <c r="CR95">
        <v>6.5642000000000006E-2</v>
      </c>
      <c r="CU95">
        <v>0.18121599999999999</v>
      </c>
      <c r="CV95">
        <v>0.19642066666666669</v>
      </c>
      <c r="CY95">
        <v>0.2262555</v>
      </c>
      <c r="DA95">
        <v>0.54042666666666672</v>
      </c>
      <c r="DC95">
        <v>0.23538200000000001</v>
      </c>
      <c r="DD95">
        <v>9.6297999999999995E-2</v>
      </c>
      <c r="DF95">
        <v>5.7299999999999997E-2</v>
      </c>
      <c r="DG95">
        <v>0.23581199999999999</v>
      </c>
      <c r="DH95">
        <v>0.19469249999999999</v>
      </c>
      <c r="DI95">
        <v>0.16914199999999999</v>
      </c>
      <c r="DJ95">
        <v>0.24197199999999999</v>
      </c>
      <c r="DL95">
        <v>0.13283583333333329</v>
      </c>
      <c r="DM95">
        <v>8.8927999999999993E-2</v>
      </c>
      <c r="DN95">
        <v>0.25339</v>
      </c>
      <c r="DO95">
        <v>0.182897</v>
      </c>
      <c r="DP95">
        <v>0.36179457142857152</v>
      </c>
      <c r="DU95">
        <v>0.144874</v>
      </c>
      <c r="DV95">
        <v>0.29530499999999998</v>
      </c>
      <c r="DW95">
        <v>9.7902000000000017E-2</v>
      </c>
      <c r="DX95">
        <v>0.1336695</v>
      </c>
      <c r="DY95">
        <v>0.21955749999999999</v>
      </c>
      <c r="EE95">
        <v>0.160966</v>
      </c>
      <c r="EH95">
        <v>0.24382200000000001</v>
      </c>
      <c r="EK95">
        <v>0.18634200000000001</v>
      </c>
      <c r="EN95">
        <v>0.36774000000000001</v>
      </c>
      <c r="EP95">
        <v>5.6320000000000002E-2</v>
      </c>
      <c r="EQ95">
        <v>0.33678200000000003</v>
      </c>
      <c r="ER95">
        <v>0.37092262500000001</v>
      </c>
      <c r="ES95">
        <v>0.3335861</v>
      </c>
      <c r="EV95">
        <v>0.28907899999999997</v>
      </c>
      <c r="FA95">
        <v>0.21688199999999999</v>
      </c>
      <c r="FC95">
        <v>0.15682499999999999</v>
      </c>
      <c r="FD95">
        <v>9.9980000000000013E-2</v>
      </c>
      <c r="FI95">
        <v>2.9526E-2</v>
      </c>
      <c r="FJ95">
        <v>0.14175199999999999</v>
      </c>
      <c r="FR95">
        <v>0.2479285</v>
      </c>
      <c r="FS95">
        <v>0.13918800000000001</v>
      </c>
      <c r="FW95">
        <v>0.14765200000000001</v>
      </c>
      <c r="FX95">
        <v>0.1215453333333333</v>
      </c>
      <c r="GA95">
        <v>0.10803500000000001</v>
      </c>
      <c r="GB95">
        <v>5.2406500000000009E-2</v>
      </c>
      <c r="GD95">
        <v>0.27892175000000002</v>
      </c>
      <c r="GG95">
        <v>0.35062900000000002</v>
      </c>
      <c r="GH95">
        <v>0.447772</v>
      </c>
      <c r="GI95">
        <v>0.24226016666666669</v>
      </c>
      <c r="GL95">
        <v>0.3335861</v>
      </c>
      <c r="GN95">
        <v>0.43752960000000007</v>
      </c>
      <c r="GS95">
        <v>0.173926</v>
      </c>
      <c r="GW95">
        <v>0.23581199999999999</v>
      </c>
      <c r="GX95">
        <v>0.23581199999999999</v>
      </c>
      <c r="GY95">
        <v>2.4739849999999999</v>
      </c>
      <c r="GZ95">
        <v>0.26619900000000002</v>
      </c>
      <c r="HA95">
        <v>0.185776</v>
      </c>
      <c r="HC95">
        <v>0.34601999999999999</v>
      </c>
      <c r="HE95">
        <v>0.13778199999999999</v>
      </c>
    </row>
    <row r="96" spans="1:213" x14ac:dyDescent="0.3">
      <c r="A96">
        <v>2015</v>
      </c>
      <c r="B96" t="s">
        <v>8347</v>
      </c>
      <c r="C96" s="1" t="s">
        <v>8350</v>
      </c>
      <c r="D96">
        <v>1.3568420000000001</v>
      </c>
      <c r="E96">
        <v>3.787534</v>
      </c>
      <c r="F96">
        <v>1.796354</v>
      </c>
      <c r="H96">
        <v>0.7633080000000001</v>
      </c>
      <c r="I96">
        <v>0.7633080000000001</v>
      </c>
      <c r="L96">
        <v>1.2939620000000001</v>
      </c>
      <c r="M96">
        <v>2.6258720000000002</v>
      </c>
      <c r="N96">
        <v>2.0966420000000001</v>
      </c>
      <c r="O96">
        <v>2.0461999999999998</v>
      </c>
      <c r="P96">
        <v>2.0987360000000002</v>
      </c>
      <c r="Q96">
        <v>1.2939620000000001</v>
      </c>
      <c r="T96">
        <v>0.58577583333333338</v>
      </c>
      <c r="U96">
        <v>1.494699666666667</v>
      </c>
      <c r="V96">
        <v>2.5333766666666668</v>
      </c>
      <c r="X96">
        <v>0.71273625000000007</v>
      </c>
      <c r="Y96">
        <v>0.49156499999999997</v>
      </c>
      <c r="Z96">
        <v>0.7633080000000001</v>
      </c>
      <c r="AA96">
        <v>0.31814999999999999</v>
      </c>
      <c r="AB96">
        <v>1.0737159999999999</v>
      </c>
      <c r="AC96">
        <v>1.2939620000000001</v>
      </c>
      <c r="AD96">
        <v>1.4397200000000001</v>
      </c>
      <c r="AE96">
        <v>1.5719430000000001</v>
      </c>
      <c r="AF96">
        <v>6.684718000000001</v>
      </c>
      <c r="AI96">
        <v>2.5741559999999999</v>
      </c>
      <c r="AK96">
        <v>5.9768739999999996</v>
      </c>
      <c r="AL96">
        <v>0.41225400000000001</v>
      </c>
      <c r="AM96">
        <v>0.45001700000000011</v>
      </c>
      <c r="AN96">
        <v>0.7203520000000001</v>
      </c>
      <c r="AP96">
        <v>2.4302139999999999</v>
      </c>
      <c r="AQ96">
        <v>0.36992799999999998</v>
      </c>
      <c r="AS96">
        <v>1.355402</v>
      </c>
      <c r="AT96">
        <v>2.861704</v>
      </c>
      <c r="AU96">
        <v>1.679829</v>
      </c>
      <c r="AV96">
        <v>3.2652009999999998</v>
      </c>
      <c r="AW96">
        <v>1.0670470000000001</v>
      </c>
      <c r="AX96">
        <v>3.305774</v>
      </c>
      <c r="AY96">
        <v>1.2939620000000001</v>
      </c>
      <c r="AZ96">
        <v>5.9768739999999996</v>
      </c>
      <c r="BC96">
        <v>1.3271470000000001</v>
      </c>
      <c r="BD96">
        <v>2.9283760000000001</v>
      </c>
      <c r="BE96">
        <v>2.4453879999999999</v>
      </c>
      <c r="BF96">
        <v>2.0944699999999998</v>
      </c>
      <c r="BG96">
        <v>4.6046060000000004</v>
      </c>
      <c r="BJ96">
        <v>0.85283600000000015</v>
      </c>
      <c r="BK96">
        <v>2.0461999999999998</v>
      </c>
      <c r="BL96">
        <v>2.0966420000000001</v>
      </c>
      <c r="BM96">
        <v>0.29118899999999998</v>
      </c>
      <c r="BO96">
        <v>0.68817400000000006</v>
      </c>
      <c r="BQ96">
        <v>0.56436600000000015</v>
      </c>
      <c r="BS96">
        <v>1.070398</v>
      </c>
      <c r="BU96">
        <v>0.51683325000000002</v>
      </c>
      <c r="BV96">
        <v>1.8251057142857141</v>
      </c>
      <c r="BW96">
        <v>0.48861500000000002</v>
      </c>
      <c r="BX96">
        <v>3.251916</v>
      </c>
      <c r="BY96">
        <v>2.0461999999999998</v>
      </c>
      <c r="BZ96">
        <v>0.760301</v>
      </c>
      <c r="CA96">
        <v>2.6404019999999999</v>
      </c>
      <c r="CB96">
        <v>2.840284</v>
      </c>
      <c r="CC96">
        <v>2.8466179999999999</v>
      </c>
      <c r="CD96">
        <v>0.56652900000000006</v>
      </c>
      <c r="CE96">
        <v>5.9768739999999996</v>
      </c>
      <c r="CF96">
        <v>5.0988579999999999</v>
      </c>
      <c r="CG96">
        <v>3.5422739999999999</v>
      </c>
      <c r="CH96">
        <v>2.8607200000000002</v>
      </c>
      <c r="CJ96">
        <v>2.9810025000000002</v>
      </c>
      <c r="CL96">
        <v>1.2962512500000001</v>
      </c>
      <c r="CM96">
        <v>3.8215780000000001</v>
      </c>
      <c r="CN96">
        <v>0.33088400000000012</v>
      </c>
      <c r="CO96">
        <v>1.7743230000000001</v>
      </c>
      <c r="CQ96">
        <v>0.45045800000000008</v>
      </c>
      <c r="CR96">
        <v>0.51675400000000005</v>
      </c>
      <c r="CS96">
        <v>0.56112200000000001</v>
      </c>
      <c r="CX96">
        <v>1.2962512500000001</v>
      </c>
      <c r="CZ96">
        <v>2.1487940000000001</v>
      </c>
      <c r="DA96">
        <v>3.218344000000001</v>
      </c>
      <c r="DB96">
        <v>3.274832</v>
      </c>
      <c r="DC96">
        <v>1.1614580000000001</v>
      </c>
      <c r="DD96">
        <v>0.65073250000000005</v>
      </c>
      <c r="DG96">
        <v>3.8620800000000002</v>
      </c>
      <c r="DJ96">
        <v>0.5398940000000001</v>
      </c>
      <c r="DM96">
        <v>3.8143379999999998</v>
      </c>
      <c r="DN96">
        <v>1.338692</v>
      </c>
      <c r="DP96">
        <v>2.840284</v>
      </c>
      <c r="DQ96">
        <v>2.0461999999999998</v>
      </c>
      <c r="DR96">
        <v>2.4229228571428569</v>
      </c>
      <c r="DT96">
        <v>0.7633080000000001</v>
      </c>
      <c r="DU96">
        <v>1.9504079999999999</v>
      </c>
      <c r="DV96">
        <v>2.8607200000000002</v>
      </c>
      <c r="DW96">
        <v>1.8997139999999999</v>
      </c>
      <c r="DX96">
        <v>2.922044000000001</v>
      </c>
      <c r="DY96">
        <v>1.0849740000000001</v>
      </c>
      <c r="DZ96">
        <v>0.79266400000000004</v>
      </c>
      <c r="EB96">
        <v>0.29309800000000003</v>
      </c>
      <c r="ED96">
        <v>2.0461999999999998</v>
      </c>
      <c r="EE96">
        <v>0.95017200000000013</v>
      </c>
      <c r="EF96">
        <v>3.2816890000000001</v>
      </c>
      <c r="EH96">
        <v>1.567388</v>
      </c>
      <c r="EJ96">
        <v>0.19997999999999999</v>
      </c>
      <c r="EL96">
        <v>1.3201725</v>
      </c>
      <c r="EM96">
        <v>2.3732592499999998</v>
      </c>
      <c r="EN96">
        <v>1.258065666666667</v>
      </c>
      <c r="EO96">
        <v>0.69961800000000007</v>
      </c>
      <c r="EP96">
        <v>1.65774</v>
      </c>
      <c r="EQ96">
        <v>1.849602</v>
      </c>
      <c r="ER96">
        <v>0.43517000000000011</v>
      </c>
      <c r="ES96">
        <v>1.8167040000000001</v>
      </c>
      <c r="ET96">
        <v>2.0461999999999998</v>
      </c>
      <c r="EU96">
        <v>3.2786949999999999</v>
      </c>
      <c r="EV96">
        <v>3.6759680000000001</v>
      </c>
      <c r="EW96">
        <v>2.0461999999999998</v>
      </c>
      <c r="EX96">
        <v>0.83219399999999999</v>
      </c>
      <c r="EZ96">
        <v>0.50973142857142861</v>
      </c>
      <c r="FB96">
        <v>0.478128</v>
      </c>
      <c r="FC96">
        <v>4.7805050000000007</v>
      </c>
      <c r="FD96">
        <v>0.23252999999999999</v>
      </c>
      <c r="FE96">
        <v>2.0752000000000002</v>
      </c>
      <c r="FF96">
        <v>2.7547324999999998</v>
      </c>
      <c r="FH96">
        <v>2.0461999999999998</v>
      </c>
      <c r="FI96">
        <v>0.54971599999999998</v>
      </c>
      <c r="FJ96">
        <v>2.5022099999999998</v>
      </c>
      <c r="FK96">
        <v>1.705244</v>
      </c>
      <c r="FL96">
        <v>3.5270139999999999</v>
      </c>
      <c r="FN96">
        <v>1.475593333333334</v>
      </c>
      <c r="FP96">
        <v>1.218828666666667</v>
      </c>
      <c r="FQ96">
        <v>0.7633080000000001</v>
      </c>
      <c r="FR96">
        <v>6.2550900000000009</v>
      </c>
      <c r="FS96">
        <v>0.60097600000000007</v>
      </c>
      <c r="FT96">
        <v>0.7633080000000001</v>
      </c>
      <c r="FV96">
        <v>1.21878</v>
      </c>
      <c r="FW96">
        <v>2.0361324999999999</v>
      </c>
      <c r="FY96">
        <v>0.30093999999999999</v>
      </c>
      <c r="FZ96">
        <v>0.16625400000000001</v>
      </c>
      <c r="GC96">
        <v>0.57898000000000005</v>
      </c>
      <c r="GD96">
        <v>4.632746</v>
      </c>
      <c r="GE96">
        <v>0.34419125000000012</v>
      </c>
      <c r="GF96">
        <v>1.827242</v>
      </c>
      <c r="GG96">
        <v>2.522284</v>
      </c>
      <c r="GH96">
        <v>0.41556799999999999</v>
      </c>
      <c r="GJ96">
        <v>0.47101999999999999</v>
      </c>
      <c r="GL96">
        <v>1.8167040000000001</v>
      </c>
      <c r="GO96">
        <v>1.5235000000000001</v>
      </c>
      <c r="GP96">
        <v>1.2939620000000001</v>
      </c>
      <c r="GQ96">
        <v>0.7633080000000001</v>
      </c>
      <c r="GR96">
        <v>0.7633080000000001</v>
      </c>
      <c r="GS96">
        <v>1.6479539999999999</v>
      </c>
      <c r="GT96">
        <v>1.0171619999999999</v>
      </c>
      <c r="GU96">
        <v>2.0461999999999998</v>
      </c>
      <c r="GV96">
        <v>0.50491200000000003</v>
      </c>
      <c r="GW96">
        <v>3.8620800000000002</v>
      </c>
      <c r="GX96">
        <v>3.8620800000000002</v>
      </c>
      <c r="GY96">
        <v>5.0988579999999999</v>
      </c>
      <c r="HA96">
        <v>1.2565059999999999</v>
      </c>
      <c r="HC96">
        <v>5.4304760000000014</v>
      </c>
      <c r="HD96">
        <v>0.41411399999999998</v>
      </c>
      <c r="HE96">
        <v>0.67152400000000001</v>
      </c>
    </row>
    <row r="97" spans="1:213" x14ac:dyDescent="0.3">
      <c r="A97">
        <v>2015</v>
      </c>
      <c r="B97" t="s">
        <v>8347</v>
      </c>
      <c r="C97" s="1" t="s">
        <v>175</v>
      </c>
      <c r="D97">
        <v>1.0441788000000001</v>
      </c>
      <c r="E97">
        <v>0.88004150000000014</v>
      </c>
      <c r="F97">
        <v>0.99491266666666667</v>
      </c>
      <c r="G97">
        <v>0.38651400000000002</v>
      </c>
      <c r="H97">
        <v>0.82662275000000007</v>
      </c>
      <c r="I97">
        <v>0.82662275000000007</v>
      </c>
      <c r="J97">
        <v>2.0085929999999999</v>
      </c>
      <c r="K97">
        <v>0.53737199999999996</v>
      </c>
      <c r="L97">
        <v>1.6009346666666671</v>
      </c>
      <c r="M97">
        <v>1.2051125</v>
      </c>
      <c r="N97">
        <v>0.91512850000000012</v>
      </c>
      <c r="O97">
        <v>0.86095233333333343</v>
      </c>
      <c r="P97">
        <v>1.3823933749999999</v>
      </c>
      <c r="Q97">
        <v>1.6009346666666671</v>
      </c>
      <c r="R97">
        <v>0.56195600000000001</v>
      </c>
      <c r="S97">
        <v>0.64692900000000009</v>
      </c>
      <c r="T97">
        <v>0.46544000000000002</v>
      </c>
      <c r="U97">
        <v>1.1185670000000001</v>
      </c>
      <c r="V97">
        <v>0.90825800000000012</v>
      </c>
      <c r="W97">
        <v>0.44578600000000002</v>
      </c>
      <c r="Y97">
        <v>2.2137235</v>
      </c>
      <c r="Z97">
        <v>0.82662275000000007</v>
      </c>
      <c r="AA97">
        <v>0.87044200000000005</v>
      </c>
      <c r="AB97">
        <v>0.84616250000000015</v>
      </c>
      <c r="AC97">
        <v>1.6009346666666671</v>
      </c>
      <c r="AD97">
        <v>2.0589094999999999</v>
      </c>
      <c r="AE97">
        <v>1.51294</v>
      </c>
      <c r="AF97">
        <v>0.67425950000000012</v>
      </c>
      <c r="AG97">
        <v>9.8705000000000015E-2</v>
      </c>
      <c r="AI97">
        <v>1.228067</v>
      </c>
      <c r="AK97">
        <v>4.6950313333333336</v>
      </c>
      <c r="AL97">
        <v>1.621279555555555</v>
      </c>
      <c r="AM97">
        <v>0.55433383333333341</v>
      </c>
      <c r="AN97">
        <v>0.64535866666666675</v>
      </c>
      <c r="AP97">
        <v>2.1622053333333331</v>
      </c>
      <c r="AQ97">
        <v>0.54767333333333335</v>
      </c>
      <c r="AR97">
        <v>0.30977500000000002</v>
      </c>
      <c r="AS97">
        <v>1.0357612</v>
      </c>
      <c r="AT97">
        <v>1.0637992000000001</v>
      </c>
      <c r="AU97">
        <v>1.7482911999999999</v>
      </c>
      <c r="AV97">
        <v>2.4023466666666669</v>
      </c>
      <c r="AW97">
        <v>1.0461895000000001</v>
      </c>
      <c r="AX97">
        <v>1.250888</v>
      </c>
      <c r="AY97">
        <v>1.6009346666666671</v>
      </c>
      <c r="AZ97">
        <v>4.6950313333333336</v>
      </c>
      <c r="BB97">
        <v>0.39050499999999999</v>
      </c>
      <c r="BC97">
        <v>0.87024333333333337</v>
      </c>
      <c r="BD97">
        <v>2.6866366666666668</v>
      </c>
      <c r="BE97">
        <v>0.39800200000000008</v>
      </c>
      <c r="BF97">
        <v>1.062609125</v>
      </c>
      <c r="BG97">
        <v>1.6797333333333331</v>
      </c>
      <c r="BH97">
        <v>0.24687799999999999</v>
      </c>
      <c r="BJ97">
        <v>0.84719450000000007</v>
      </c>
      <c r="BK97">
        <v>0.86095233333333343</v>
      </c>
      <c r="BL97">
        <v>0.91512850000000012</v>
      </c>
      <c r="BO97">
        <v>0.69545800000000013</v>
      </c>
      <c r="BQ97">
        <v>0.8064986666666667</v>
      </c>
      <c r="BS97">
        <v>2.6054093333333341</v>
      </c>
      <c r="BT97">
        <v>0.54836200000000002</v>
      </c>
      <c r="BU97">
        <v>0.31040099999999998</v>
      </c>
      <c r="BV97">
        <v>1.228180952380953</v>
      </c>
      <c r="BX97">
        <v>1.688788</v>
      </c>
      <c r="BY97">
        <v>0.86095233333333343</v>
      </c>
      <c r="BZ97">
        <v>0.65277750000000001</v>
      </c>
      <c r="CA97">
        <v>1.197068</v>
      </c>
      <c r="CB97">
        <v>1.1378276000000001</v>
      </c>
      <c r="CC97">
        <v>2.1728926666666668</v>
      </c>
      <c r="CD97">
        <v>0.85205333333333344</v>
      </c>
      <c r="CE97">
        <v>4.6950313333333336</v>
      </c>
      <c r="CF97">
        <v>1.4127959999999999</v>
      </c>
      <c r="CG97">
        <v>0.85026666666666673</v>
      </c>
      <c r="CH97">
        <v>0.54524000000000006</v>
      </c>
      <c r="CI97">
        <v>0.53604699999999994</v>
      </c>
      <c r="CJ97">
        <v>0.58198400000000006</v>
      </c>
      <c r="CL97">
        <v>1.009676666666667</v>
      </c>
      <c r="CM97">
        <v>0.527061</v>
      </c>
      <c r="CN97">
        <v>1.4715552222222219</v>
      </c>
      <c r="CO97">
        <v>1.318933125</v>
      </c>
      <c r="CQ97">
        <v>1.1884699999999999</v>
      </c>
      <c r="CT97">
        <v>1.241924</v>
      </c>
      <c r="CV97">
        <v>3.220794000000001</v>
      </c>
      <c r="CW97">
        <v>2.4705159999999999</v>
      </c>
      <c r="CX97">
        <v>1.009676666666667</v>
      </c>
      <c r="CZ97">
        <v>1.1214029999999999</v>
      </c>
      <c r="DA97">
        <v>0.91313200000000005</v>
      </c>
      <c r="DB97">
        <v>0.95818433333333342</v>
      </c>
      <c r="DC97">
        <v>0.76519333333333339</v>
      </c>
      <c r="DD97">
        <v>0.55396600000000007</v>
      </c>
      <c r="DF97">
        <v>0.44564300000000001</v>
      </c>
      <c r="DG97">
        <v>0.65485175000000007</v>
      </c>
      <c r="DI97">
        <v>0.31429200000000002</v>
      </c>
      <c r="DJ97">
        <v>0.67048283333333336</v>
      </c>
      <c r="DL97">
        <v>1.607418</v>
      </c>
      <c r="DM97">
        <v>1.41611</v>
      </c>
      <c r="DN97">
        <v>0.71686600000000011</v>
      </c>
      <c r="DP97">
        <v>1.1378276000000001</v>
      </c>
      <c r="DQ97">
        <v>0.86095233333333343</v>
      </c>
      <c r="DR97">
        <v>1.557530476190476</v>
      </c>
      <c r="DS97">
        <v>0.24687799999999999</v>
      </c>
      <c r="DT97">
        <v>0.82662275000000007</v>
      </c>
      <c r="DU97">
        <v>2.6020720000000002</v>
      </c>
      <c r="DV97">
        <v>0.54524000000000006</v>
      </c>
      <c r="DW97">
        <v>2.9213933333333331</v>
      </c>
      <c r="DX97">
        <v>1.4751920000000001</v>
      </c>
      <c r="DY97">
        <v>1.182115833333333</v>
      </c>
      <c r="DZ97">
        <v>0.61874300000000004</v>
      </c>
      <c r="EA97">
        <v>0.49145575000000002</v>
      </c>
      <c r="EB97">
        <v>0.82290600000000014</v>
      </c>
      <c r="EC97">
        <v>0.37418800000000002</v>
      </c>
      <c r="ED97">
        <v>0.86095233333333343</v>
      </c>
      <c r="EE97">
        <v>0.73806600000000011</v>
      </c>
      <c r="EF97">
        <v>1.494084</v>
      </c>
      <c r="EH97">
        <v>1.0731109999999999</v>
      </c>
      <c r="EK97">
        <v>0.62062000000000006</v>
      </c>
      <c r="EL97">
        <v>0.95721000000000012</v>
      </c>
      <c r="EM97">
        <v>2.5321726666666668</v>
      </c>
      <c r="EN97">
        <v>1.2057754999999999</v>
      </c>
      <c r="EO97">
        <v>1.6606920000000001</v>
      </c>
      <c r="EP97">
        <v>1.9667479999999999</v>
      </c>
      <c r="EQ97">
        <v>1.6165879999999999</v>
      </c>
      <c r="ER97">
        <v>0.63535866666666674</v>
      </c>
      <c r="ES97">
        <v>1.5437635999999999</v>
      </c>
      <c r="ET97">
        <v>0.86095233333333343</v>
      </c>
      <c r="EU97">
        <v>1.1805213333333331</v>
      </c>
      <c r="EV97">
        <v>1.3255714999999999</v>
      </c>
      <c r="EW97">
        <v>0.86095233333333343</v>
      </c>
      <c r="EX97">
        <v>0.84360366666666675</v>
      </c>
      <c r="EY97">
        <v>0.68441200000000002</v>
      </c>
      <c r="EZ97">
        <v>0.84924190476190475</v>
      </c>
      <c r="FB97">
        <v>0.65174399999999999</v>
      </c>
      <c r="FC97">
        <v>1.2886636666666671</v>
      </c>
      <c r="FE97">
        <v>1.268037166666667</v>
      </c>
      <c r="FF97">
        <v>1.259463194444445</v>
      </c>
      <c r="FH97">
        <v>0.86095233333333343</v>
      </c>
      <c r="FI97">
        <v>0.35330800000000012</v>
      </c>
      <c r="FJ97">
        <v>0.67011399999999999</v>
      </c>
      <c r="FK97">
        <v>0.40780899999999998</v>
      </c>
      <c r="FL97">
        <v>1.570109333333334</v>
      </c>
      <c r="FM97">
        <v>0.3865933333333334</v>
      </c>
      <c r="FP97">
        <v>1.3581981666666669</v>
      </c>
      <c r="FQ97">
        <v>0.82662275000000007</v>
      </c>
      <c r="FR97">
        <v>0.69682900000000003</v>
      </c>
      <c r="FS97">
        <v>1.1245734999999999</v>
      </c>
      <c r="FT97">
        <v>0.82662275000000007</v>
      </c>
      <c r="FU97">
        <v>0.30955500000000002</v>
      </c>
      <c r="FV97">
        <v>0.80128200000000005</v>
      </c>
      <c r="FW97">
        <v>1.6710879999999999</v>
      </c>
      <c r="FX97">
        <v>0.38702199999999998</v>
      </c>
      <c r="FZ97">
        <v>1.1999759999999999</v>
      </c>
      <c r="GB97">
        <v>0.54540733333333336</v>
      </c>
      <c r="GD97">
        <v>0.77475000000000005</v>
      </c>
      <c r="GE97">
        <v>0.88552733333333322</v>
      </c>
      <c r="GG97">
        <v>1.6690771428571429</v>
      </c>
      <c r="GH97">
        <v>1.788305</v>
      </c>
      <c r="GJ97">
        <v>0.85838800000000015</v>
      </c>
      <c r="GL97">
        <v>1.5437635999999999</v>
      </c>
      <c r="GN97">
        <v>2.2291159999999999</v>
      </c>
      <c r="GO97">
        <v>0.76317000000000002</v>
      </c>
      <c r="GP97">
        <v>1.6009346666666671</v>
      </c>
      <c r="GQ97">
        <v>0.82662275000000007</v>
      </c>
      <c r="GR97">
        <v>0.82662275000000007</v>
      </c>
      <c r="GS97">
        <v>1.219386333333333</v>
      </c>
      <c r="GU97">
        <v>0.86095233333333343</v>
      </c>
      <c r="GV97">
        <v>3.141176666666667</v>
      </c>
      <c r="GW97">
        <v>0.65485175000000007</v>
      </c>
      <c r="GX97">
        <v>0.65485175000000007</v>
      </c>
      <c r="GY97">
        <v>1.4127959999999999</v>
      </c>
      <c r="HA97">
        <v>0.9610953333333333</v>
      </c>
      <c r="HC97">
        <v>1.0052380000000001</v>
      </c>
      <c r="HD97">
        <v>0.90638333333333332</v>
      </c>
      <c r="HE97">
        <v>0.50663000000000002</v>
      </c>
    </row>
    <row r="98" spans="1:213" x14ac:dyDescent="0.3">
      <c r="A98">
        <v>2015</v>
      </c>
      <c r="B98" t="s">
        <v>8347</v>
      </c>
      <c r="C98" s="1" t="s">
        <v>178</v>
      </c>
      <c r="D98">
        <v>1.6084563999999999</v>
      </c>
      <c r="E98">
        <v>2.0392611999999999</v>
      </c>
      <c r="F98">
        <v>1.646617</v>
      </c>
      <c r="G98">
        <v>0.79860700000000007</v>
      </c>
      <c r="H98">
        <v>0.454876</v>
      </c>
      <c r="I98">
        <v>0.454876</v>
      </c>
      <c r="J98">
        <v>2.2253815000000001</v>
      </c>
      <c r="L98">
        <v>1.2316085000000001</v>
      </c>
      <c r="M98">
        <v>0.96267600000000009</v>
      </c>
      <c r="N98">
        <v>2.3140565</v>
      </c>
      <c r="O98">
        <v>0.72255200000000008</v>
      </c>
      <c r="P98">
        <v>1.7563636</v>
      </c>
      <c r="Q98">
        <v>1.2316085000000001</v>
      </c>
      <c r="R98">
        <v>1.2868774999999999</v>
      </c>
      <c r="S98">
        <v>1.128322</v>
      </c>
      <c r="U98">
        <v>0.61471150000000008</v>
      </c>
      <c r="V98">
        <v>0.85966750000000014</v>
      </c>
      <c r="W98">
        <v>1.1159699999999999</v>
      </c>
      <c r="Y98">
        <v>0.25895000000000001</v>
      </c>
      <c r="Z98">
        <v>0.454876</v>
      </c>
      <c r="AA98">
        <v>0.56504500000000002</v>
      </c>
      <c r="AB98">
        <v>0.81465075000000009</v>
      </c>
      <c r="AC98">
        <v>1.2316085000000001</v>
      </c>
      <c r="AD98">
        <v>2.1795555000000002</v>
      </c>
      <c r="AE98">
        <v>2.4172414999999998</v>
      </c>
      <c r="AF98">
        <v>0.60242800000000007</v>
      </c>
      <c r="AG98">
        <v>1.005198</v>
      </c>
      <c r="AI98">
        <v>1.038591</v>
      </c>
      <c r="AK98">
        <v>3.465544</v>
      </c>
      <c r="AL98">
        <v>1.524975333333334</v>
      </c>
      <c r="AM98">
        <v>0.57397166666666666</v>
      </c>
      <c r="AN98">
        <v>0.87610450000000006</v>
      </c>
      <c r="AP98">
        <v>1.031790666666667</v>
      </c>
      <c r="AQ98">
        <v>0.76890733333333339</v>
      </c>
      <c r="AR98">
        <v>1.6043265</v>
      </c>
      <c r="AT98">
        <v>2.4132123999999999</v>
      </c>
      <c r="AU98">
        <v>1.5004150000000001</v>
      </c>
      <c r="AV98">
        <v>1.327212666666667</v>
      </c>
      <c r="AW98">
        <v>0.85570440000000014</v>
      </c>
      <c r="AY98">
        <v>1.2316085000000001</v>
      </c>
      <c r="AZ98">
        <v>3.465544</v>
      </c>
      <c r="BB98">
        <v>0.5573353333333334</v>
      </c>
      <c r="BC98">
        <v>0.79682850000000005</v>
      </c>
      <c r="BD98">
        <v>1.3175619999999999</v>
      </c>
      <c r="BE98">
        <v>1.6290784</v>
      </c>
      <c r="BF98">
        <v>0.5140576</v>
      </c>
      <c r="BG98">
        <v>1.9534347999999999</v>
      </c>
      <c r="BJ98">
        <v>0.70063150000000007</v>
      </c>
      <c r="BK98">
        <v>0.72255200000000008</v>
      </c>
      <c r="BL98">
        <v>2.3140565</v>
      </c>
      <c r="BO98">
        <v>0.54198000000000002</v>
      </c>
      <c r="BQ98">
        <v>1.0085133749999999</v>
      </c>
      <c r="BR98">
        <v>0.34962399999999999</v>
      </c>
      <c r="BS98">
        <v>2.2592910000000002</v>
      </c>
      <c r="BU98">
        <v>0.96649000000000007</v>
      </c>
      <c r="BV98">
        <v>0.86866714285714297</v>
      </c>
      <c r="BX98">
        <v>1.7606679999999999</v>
      </c>
      <c r="BY98">
        <v>0.72255200000000008</v>
      </c>
      <c r="BZ98">
        <v>0.55255399999999999</v>
      </c>
      <c r="CA98">
        <v>0.53339599999999998</v>
      </c>
      <c r="CB98">
        <v>2.3704572000000002</v>
      </c>
      <c r="CC98">
        <v>1.430472</v>
      </c>
      <c r="CD98">
        <v>0.52447650000000001</v>
      </c>
      <c r="CE98">
        <v>3.465544</v>
      </c>
      <c r="CF98">
        <v>2.8132196</v>
      </c>
      <c r="CG98">
        <v>1.4077575</v>
      </c>
      <c r="CH98">
        <v>0.83273500000000011</v>
      </c>
      <c r="CI98">
        <v>0.57621062499999998</v>
      </c>
      <c r="CJ98">
        <v>1.9730264</v>
      </c>
      <c r="CL98">
        <v>1.38303</v>
      </c>
      <c r="CM98">
        <v>1.4481619999999999</v>
      </c>
      <c r="CN98">
        <v>1.6989875000000001</v>
      </c>
      <c r="CO98">
        <v>1.1691415999999999</v>
      </c>
      <c r="CP98">
        <v>1.2050000000000001</v>
      </c>
      <c r="CQ98">
        <v>0.83105866666666683</v>
      </c>
      <c r="CV98">
        <v>1.8540505</v>
      </c>
      <c r="CW98">
        <v>2.1054369999999998</v>
      </c>
      <c r="CX98">
        <v>1.38303</v>
      </c>
      <c r="CY98">
        <v>1.4167400000000001</v>
      </c>
      <c r="CZ98">
        <v>0.73714999999999997</v>
      </c>
      <c r="DA98">
        <v>2.3670974999999999</v>
      </c>
      <c r="DB98">
        <v>1.079366666666667</v>
      </c>
      <c r="DC98">
        <v>8.3119999999999999E-2</v>
      </c>
      <c r="DD98">
        <v>0.35887400000000003</v>
      </c>
      <c r="DF98">
        <v>1.022572666666667</v>
      </c>
      <c r="DG98">
        <v>1.2554376</v>
      </c>
      <c r="DI98">
        <v>1.5325690000000001</v>
      </c>
      <c r="DJ98">
        <v>0.59899600000000008</v>
      </c>
      <c r="DM98">
        <v>1.1561201249999999</v>
      </c>
      <c r="DP98">
        <v>2.3704572000000002</v>
      </c>
      <c r="DQ98">
        <v>0.72255200000000008</v>
      </c>
      <c r="DR98">
        <v>0.56694708333333343</v>
      </c>
      <c r="DT98">
        <v>0.454876</v>
      </c>
      <c r="DU98">
        <v>0.32927000000000001</v>
      </c>
      <c r="DV98">
        <v>0.83273500000000011</v>
      </c>
      <c r="DW98">
        <v>0.70255299999999998</v>
      </c>
      <c r="DX98">
        <v>1.4140143999999999</v>
      </c>
      <c r="DY98">
        <v>0.73109962500000003</v>
      </c>
      <c r="DZ98">
        <v>0.52167400000000008</v>
      </c>
      <c r="EA98">
        <v>0.86724200000000007</v>
      </c>
      <c r="EB98">
        <v>0.79899100000000001</v>
      </c>
      <c r="ED98">
        <v>0.72255200000000008</v>
      </c>
      <c r="EE98">
        <v>0.48245399999999999</v>
      </c>
      <c r="EF98">
        <v>0.38199600000000011</v>
      </c>
      <c r="EH98">
        <v>0.86396850000000014</v>
      </c>
      <c r="EJ98">
        <v>0.38249000000000011</v>
      </c>
      <c r="EK98">
        <v>1.4594372</v>
      </c>
      <c r="EL98">
        <v>0.51302250000000005</v>
      </c>
      <c r="EM98">
        <v>1.072641</v>
      </c>
      <c r="EN98">
        <v>1.5364260000000001</v>
      </c>
      <c r="EO98">
        <v>1.8183761249999999</v>
      </c>
      <c r="EQ98">
        <v>0.40504000000000012</v>
      </c>
      <c r="ER98">
        <v>1.1094286666666671</v>
      </c>
      <c r="ES98">
        <v>3.1401948000000011</v>
      </c>
      <c r="ET98">
        <v>0.72255200000000008</v>
      </c>
      <c r="EU98">
        <v>1.345937333333334</v>
      </c>
      <c r="EV98">
        <v>2.3786079999999998</v>
      </c>
      <c r="EW98">
        <v>0.72255200000000008</v>
      </c>
      <c r="EX98">
        <v>2.9644110000000001</v>
      </c>
      <c r="EY98">
        <v>0.26908799999999999</v>
      </c>
      <c r="EZ98">
        <v>1.783244761904762</v>
      </c>
      <c r="FA98">
        <v>0.34036000000000011</v>
      </c>
      <c r="FB98">
        <v>0.32466699999999998</v>
      </c>
      <c r="FC98">
        <v>1.4368099999999999</v>
      </c>
      <c r="FE98">
        <v>1.3616710000000001</v>
      </c>
      <c r="FF98">
        <v>1.203380357142857</v>
      </c>
      <c r="FH98">
        <v>0.72255200000000008</v>
      </c>
      <c r="FI98">
        <v>0.56878800000000007</v>
      </c>
      <c r="FJ98">
        <v>0.73246200000000006</v>
      </c>
      <c r="FK98">
        <v>0.6068380000000001</v>
      </c>
      <c r="FL98">
        <v>1.4470105</v>
      </c>
      <c r="FM98">
        <v>0.87675333333333338</v>
      </c>
      <c r="FP98">
        <v>1.874822666666667</v>
      </c>
      <c r="FQ98">
        <v>0.454876</v>
      </c>
      <c r="FR98">
        <v>2.555134625</v>
      </c>
      <c r="FS98">
        <v>0.65679750000000003</v>
      </c>
      <c r="FT98">
        <v>0.454876</v>
      </c>
      <c r="FV98">
        <v>0.45819599999999999</v>
      </c>
      <c r="FW98">
        <v>1.0882727999999999</v>
      </c>
      <c r="FX98">
        <v>1.4468449999999999</v>
      </c>
      <c r="FZ98">
        <v>0.85953200000000007</v>
      </c>
      <c r="GB98">
        <v>1.3329306000000001</v>
      </c>
      <c r="GC98">
        <v>0.30595400000000011</v>
      </c>
      <c r="GD98">
        <v>2.6744015999999999</v>
      </c>
      <c r="GE98">
        <v>0.6564795000000001</v>
      </c>
      <c r="GG98">
        <v>2.1529501999999998</v>
      </c>
      <c r="GH98">
        <v>0.65554666666666683</v>
      </c>
      <c r="GL98">
        <v>3.1401948000000011</v>
      </c>
      <c r="GM98">
        <v>1.72508325</v>
      </c>
      <c r="GN98">
        <v>1.169265</v>
      </c>
      <c r="GO98">
        <v>1.034656666666667</v>
      </c>
      <c r="GP98">
        <v>1.2316085000000001</v>
      </c>
      <c r="GQ98">
        <v>0.454876</v>
      </c>
      <c r="GR98">
        <v>0.454876</v>
      </c>
      <c r="GS98">
        <v>1.2069559999999999</v>
      </c>
      <c r="GU98">
        <v>0.72255200000000008</v>
      </c>
      <c r="GV98">
        <v>0.48530000000000012</v>
      </c>
      <c r="GW98">
        <v>1.2554376</v>
      </c>
      <c r="GX98">
        <v>1.2554376</v>
      </c>
      <c r="GY98">
        <v>2.8132196</v>
      </c>
      <c r="HA98">
        <v>1.1605785</v>
      </c>
      <c r="HC98">
        <v>3.1162171000000001</v>
      </c>
      <c r="HD98">
        <v>0.42907000000000012</v>
      </c>
      <c r="HE98">
        <v>0.71015919999999999</v>
      </c>
    </row>
    <row r="99" spans="1:213" x14ac:dyDescent="0.3">
      <c r="A99">
        <v>2015</v>
      </c>
      <c r="B99" t="s">
        <v>8347</v>
      </c>
      <c r="C99" s="1" t="s">
        <v>181</v>
      </c>
      <c r="D99">
        <v>1.042624</v>
      </c>
      <c r="E99">
        <v>0.77600400000000003</v>
      </c>
      <c r="F99">
        <v>0.24903400000000001</v>
      </c>
      <c r="G99">
        <v>0.94252600000000009</v>
      </c>
      <c r="J99">
        <v>2.1148400000000001</v>
      </c>
      <c r="K99">
        <v>1.621556</v>
      </c>
      <c r="L99">
        <v>1.6557459999999999</v>
      </c>
      <c r="N99">
        <v>1.1721539999999999</v>
      </c>
      <c r="P99">
        <v>1.1332040000000001</v>
      </c>
      <c r="Q99">
        <v>1.6557459999999999</v>
      </c>
      <c r="R99">
        <v>1.148854</v>
      </c>
      <c r="S99">
        <v>0.5586580000000001</v>
      </c>
      <c r="W99">
        <v>0.30486200000000002</v>
      </c>
      <c r="AB99">
        <v>0.66983250000000005</v>
      </c>
      <c r="AC99">
        <v>1.6557459999999999</v>
      </c>
      <c r="AD99">
        <v>1.8499460000000001</v>
      </c>
      <c r="AH99">
        <v>0.40992400000000012</v>
      </c>
      <c r="AJ99">
        <v>0.80926200000000004</v>
      </c>
      <c r="AO99">
        <v>0.80841600000000013</v>
      </c>
      <c r="AR99">
        <v>1.438528</v>
      </c>
      <c r="AT99">
        <v>1.610252</v>
      </c>
      <c r="AU99">
        <v>1.11659</v>
      </c>
      <c r="AW99">
        <v>1.2892539999999999</v>
      </c>
      <c r="AY99">
        <v>1.6557459999999999</v>
      </c>
      <c r="BE99">
        <v>0.74217600000000017</v>
      </c>
      <c r="BF99">
        <v>0.6422500000000001</v>
      </c>
      <c r="BG99">
        <v>2.131834</v>
      </c>
      <c r="BJ99">
        <v>0.22390599999999999</v>
      </c>
      <c r="BL99">
        <v>1.1721539999999999</v>
      </c>
      <c r="BP99">
        <v>0.120182</v>
      </c>
      <c r="BR99">
        <v>0.36908999999999997</v>
      </c>
      <c r="BX99">
        <v>0.73999800000000004</v>
      </c>
      <c r="CB99">
        <v>1.61741</v>
      </c>
      <c r="CC99">
        <v>0.49732999999999999</v>
      </c>
      <c r="CF99">
        <v>0.91953200000000002</v>
      </c>
      <c r="CG99">
        <v>2.091135</v>
      </c>
      <c r="CI99">
        <v>1.9732080000000001</v>
      </c>
      <c r="CJ99">
        <v>1.122444</v>
      </c>
      <c r="CM99">
        <v>1.066962</v>
      </c>
      <c r="CN99">
        <v>1.0671580000000001</v>
      </c>
      <c r="CP99">
        <v>0.12794800000000001</v>
      </c>
      <c r="CV99">
        <v>1.4619120000000001</v>
      </c>
      <c r="CW99">
        <v>0.71842800000000007</v>
      </c>
      <c r="CY99">
        <v>0.52559200000000006</v>
      </c>
      <c r="DA99">
        <v>0.89497800000000005</v>
      </c>
      <c r="DF99">
        <v>0.394486</v>
      </c>
      <c r="DG99">
        <v>0.83529200000000003</v>
      </c>
      <c r="DH99">
        <v>0.44869199999999998</v>
      </c>
      <c r="DI99">
        <v>0.9345460000000001</v>
      </c>
      <c r="DJ99">
        <v>0.51633200000000001</v>
      </c>
      <c r="DL99">
        <v>1.1953100000000001</v>
      </c>
      <c r="DP99">
        <v>1.61741</v>
      </c>
      <c r="DW99">
        <v>0.55932000000000004</v>
      </c>
      <c r="DX99">
        <v>1.247738</v>
      </c>
      <c r="EA99">
        <v>0.40143750000000011</v>
      </c>
      <c r="EK99">
        <v>1.0192079999999999</v>
      </c>
      <c r="EN99">
        <v>2.0113500000000002</v>
      </c>
      <c r="EQ99">
        <v>4.6618000000000007E-2</v>
      </c>
      <c r="ER99">
        <v>0.42972199999999999</v>
      </c>
      <c r="ES99">
        <v>1.7291460000000001</v>
      </c>
      <c r="EV99">
        <v>0.96299400000000002</v>
      </c>
      <c r="EX99">
        <v>0.55402400000000007</v>
      </c>
      <c r="EY99">
        <v>0.295788</v>
      </c>
      <c r="EZ99">
        <v>0.88761857142857148</v>
      </c>
      <c r="FA99">
        <v>0.81103000000000003</v>
      </c>
      <c r="FC99">
        <v>1.0806519999999999</v>
      </c>
      <c r="FR99">
        <v>0.54719250000000008</v>
      </c>
      <c r="FW99">
        <v>1.746964</v>
      </c>
      <c r="FX99">
        <v>0.50191000000000008</v>
      </c>
      <c r="GA99">
        <v>1.433894</v>
      </c>
      <c r="GB99">
        <v>0.62983600000000006</v>
      </c>
      <c r="GD99">
        <v>0.87296600000000013</v>
      </c>
      <c r="GG99">
        <v>2.393942</v>
      </c>
      <c r="GH99">
        <v>0.42693999999999999</v>
      </c>
      <c r="GI99">
        <v>0.83882200000000007</v>
      </c>
      <c r="GL99">
        <v>1.7291460000000001</v>
      </c>
      <c r="GM99">
        <v>1.4291339999999999</v>
      </c>
      <c r="GN99">
        <v>1.1454</v>
      </c>
      <c r="GP99">
        <v>1.6557459999999999</v>
      </c>
      <c r="GS99">
        <v>2.480442</v>
      </c>
      <c r="GW99">
        <v>0.83529200000000003</v>
      </c>
      <c r="GX99">
        <v>0.83529200000000003</v>
      </c>
      <c r="GY99">
        <v>0.91953200000000002</v>
      </c>
      <c r="GZ99">
        <v>0.70574750000000008</v>
      </c>
      <c r="HA99">
        <v>1.125262</v>
      </c>
      <c r="HC99">
        <v>1.5723775</v>
      </c>
      <c r="HE99">
        <v>0.813612</v>
      </c>
    </row>
    <row r="100" spans="1:213" x14ac:dyDescent="0.3">
      <c r="A100">
        <v>2015</v>
      </c>
      <c r="B100" t="s">
        <v>8347</v>
      </c>
      <c r="C100" s="1" t="s">
        <v>184</v>
      </c>
      <c r="D100">
        <v>2.8165193333333338</v>
      </c>
      <c r="E100">
        <v>2.9257110000000011</v>
      </c>
      <c r="F100">
        <v>2.021963</v>
      </c>
      <c r="G100">
        <v>1.0292269999999999</v>
      </c>
      <c r="H100">
        <v>0.97917600000000005</v>
      </c>
      <c r="I100">
        <v>0.97917600000000005</v>
      </c>
      <c r="J100">
        <v>3.0978240000000001</v>
      </c>
      <c r="K100">
        <v>3.895722000000001</v>
      </c>
      <c r="L100">
        <v>1.986843333333334</v>
      </c>
      <c r="N100">
        <v>1.389161833333334</v>
      </c>
      <c r="O100">
        <v>1.35816</v>
      </c>
      <c r="P100">
        <v>2.9663958333333329</v>
      </c>
      <c r="Q100">
        <v>1.986843333333334</v>
      </c>
      <c r="R100">
        <v>1.468825</v>
      </c>
      <c r="S100">
        <v>1.7381</v>
      </c>
      <c r="T100">
        <v>2.1358359999999998</v>
      </c>
      <c r="U100">
        <v>1.306497</v>
      </c>
      <c r="W100">
        <v>4.8791650000000004</v>
      </c>
      <c r="Z100">
        <v>0.97917600000000005</v>
      </c>
      <c r="AA100">
        <v>1.5283519999999999</v>
      </c>
      <c r="AB100">
        <v>1.165295</v>
      </c>
      <c r="AC100">
        <v>1.986843333333334</v>
      </c>
      <c r="AD100">
        <v>3.2667579999999998</v>
      </c>
      <c r="AE100">
        <v>1.5891059999999999</v>
      </c>
      <c r="AF100">
        <v>1.5948739999999999</v>
      </c>
      <c r="AG100">
        <v>9.415140000000001</v>
      </c>
      <c r="AI100">
        <v>2.9302881666666671</v>
      </c>
      <c r="AJ100">
        <v>3.3491140000000001</v>
      </c>
      <c r="AK100">
        <v>3.8908573333333329</v>
      </c>
      <c r="AL100">
        <v>1.691206</v>
      </c>
      <c r="AN100">
        <v>1.6871575000000001</v>
      </c>
      <c r="AO100">
        <v>0.34221400000000002</v>
      </c>
      <c r="AP100">
        <v>0.243952</v>
      </c>
      <c r="AQ100">
        <v>1.4820359999999999</v>
      </c>
      <c r="AR100">
        <v>1.594012611111111</v>
      </c>
      <c r="AS100">
        <v>1.6214820000000001</v>
      </c>
      <c r="AT100">
        <v>4.6254860000000004</v>
      </c>
      <c r="AU100">
        <v>2.0974200000000001</v>
      </c>
      <c r="AV100">
        <v>5.6025620000000016</v>
      </c>
      <c r="AW100">
        <v>1.5192741666666669</v>
      </c>
      <c r="AX100">
        <v>1.891384</v>
      </c>
      <c r="AY100">
        <v>1.986843333333334</v>
      </c>
      <c r="AZ100">
        <v>3.8908573333333329</v>
      </c>
      <c r="BB100">
        <v>2.023882</v>
      </c>
      <c r="BC100">
        <v>1.4548479999999999</v>
      </c>
      <c r="BD100">
        <v>21.880755833333339</v>
      </c>
      <c r="BE100">
        <v>2.8048220000000001</v>
      </c>
      <c r="BF100">
        <v>1.284769333333333</v>
      </c>
      <c r="BG100">
        <v>2.8599860000000001</v>
      </c>
      <c r="BH100">
        <v>6.120600000000001E-2</v>
      </c>
      <c r="BJ100">
        <v>1.528456</v>
      </c>
      <c r="BK100">
        <v>1.35816</v>
      </c>
      <c r="BL100">
        <v>1.389161833333334</v>
      </c>
      <c r="BQ100">
        <v>1.451376</v>
      </c>
      <c r="BR100">
        <v>1.8479540000000001</v>
      </c>
      <c r="BS100">
        <v>0.356456</v>
      </c>
      <c r="BU100">
        <v>1.0099625000000001</v>
      </c>
      <c r="BV100">
        <v>1.615553571428572</v>
      </c>
      <c r="BX100">
        <v>2.8277766666666668</v>
      </c>
      <c r="BY100">
        <v>1.35816</v>
      </c>
      <c r="BZ100">
        <v>0.94242400000000004</v>
      </c>
      <c r="CA100">
        <v>4.8990590000000003</v>
      </c>
      <c r="CB100">
        <v>4.3961506666666672</v>
      </c>
      <c r="CC100">
        <v>3.6241746666666672</v>
      </c>
      <c r="CD100">
        <v>1.675287</v>
      </c>
      <c r="CE100">
        <v>3.8908573333333329</v>
      </c>
      <c r="CF100">
        <v>1.0749133333333329</v>
      </c>
      <c r="CG100">
        <v>2.826782833333334</v>
      </c>
      <c r="CH100">
        <v>0.54220000000000002</v>
      </c>
      <c r="CI100">
        <v>1.1340060000000001</v>
      </c>
      <c r="CJ100">
        <v>1.7848066666666671</v>
      </c>
      <c r="CL100">
        <v>1.7227453333333329</v>
      </c>
      <c r="CM100">
        <v>3.8684530000000001</v>
      </c>
      <c r="CN100">
        <v>2.7410049999999999</v>
      </c>
      <c r="CO100">
        <v>1.8093632500000001</v>
      </c>
      <c r="CP100">
        <v>2.1852100000000001</v>
      </c>
      <c r="CT100">
        <v>1.3346899999999999</v>
      </c>
      <c r="CU100">
        <v>1.361327</v>
      </c>
      <c r="CV100">
        <v>3.620358</v>
      </c>
      <c r="CW100">
        <v>3.5298150000000001</v>
      </c>
      <c r="CX100">
        <v>1.7227453333333329</v>
      </c>
      <c r="CY100">
        <v>2.086055</v>
      </c>
      <c r="CZ100">
        <v>1.4183568888888889</v>
      </c>
      <c r="DA100">
        <v>2.7867060000000001</v>
      </c>
      <c r="DB100">
        <v>2.217244</v>
      </c>
      <c r="DF100">
        <v>1.413886</v>
      </c>
      <c r="DG100">
        <v>3.078492666666667</v>
      </c>
      <c r="DH100">
        <v>0.62785400000000002</v>
      </c>
      <c r="DI100">
        <v>3.3500230000000002</v>
      </c>
      <c r="DL100">
        <v>2.1522112500000001</v>
      </c>
      <c r="DM100">
        <v>1.492758666666667</v>
      </c>
      <c r="DP100">
        <v>4.3961506666666672</v>
      </c>
      <c r="DQ100">
        <v>1.35816</v>
      </c>
      <c r="DR100">
        <v>1.0907714285714289</v>
      </c>
      <c r="DS100">
        <v>6.120600000000001E-2</v>
      </c>
      <c r="DT100">
        <v>0.97917600000000005</v>
      </c>
      <c r="DV100">
        <v>0.54220000000000002</v>
      </c>
      <c r="DW100">
        <v>2.3936924999999998</v>
      </c>
      <c r="DX100">
        <v>3.5685120000000001</v>
      </c>
      <c r="DY100">
        <v>1.837515</v>
      </c>
      <c r="DZ100">
        <v>1.0010220000000001</v>
      </c>
      <c r="EA100">
        <v>1.047841</v>
      </c>
      <c r="EB100">
        <v>1.213184</v>
      </c>
      <c r="EC100">
        <v>1.8830180000000001</v>
      </c>
      <c r="ED100">
        <v>1.35816</v>
      </c>
      <c r="EE100">
        <v>0.86532600000000015</v>
      </c>
      <c r="EH100">
        <v>1.5338700000000001</v>
      </c>
      <c r="EI100">
        <v>1.8806860000000001</v>
      </c>
      <c r="EK100">
        <v>1.238991</v>
      </c>
      <c r="EL100">
        <v>2.5490626666666669</v>
      </c>
      <c r="EM100">
        <v>1.979572888888889</v>
      </c>
      <c r="EN100">
        <v>1.998275</v>
      </c>
      <c r="EO100">
        <v>1.2280150000000001</v>
      </c>
      <c r="EQ100">
        <v>1.597186</v>
      </c>
      <c r="ER100">
        <v>0.94091933333333344</v>
      </c>
      <c r="ES100">
        <v>2.813644</v>
      </c>
      <c r="ET100">
        <v>1.35816</v>
      </c>
      <c r="EU100">
        <v>2.5001336666666671</v>
      </c>
      <c r="EV100">
        <v>4.0537869999999998</v>
      </c>
      <c r="EW100">
        <v>1.35816</v>
      </c>
      <c r="EX100">
        <v>0.63895200000000008</v>
      </c>
      <c r="EY100">
        <v>0.9544140000000001</v>
      </c>
      <c r="EZ100">
        <v>1.029422857142857</v>
      </c>
      <c r="FA100">
        <v>1.0652440000000001</v>
      </c>
      <c r="FB100">
        <v>2.0950540000000002</v>
      </c>
      <c r="FC100">
        <v>1.9838119999999999</v>
      </c>
      <c r="FD100">
        <v>1.6084762500000001</v>
      </c>
      <c r="FF100">
        <v>2.0172706250000001</v>
      </c>
      <c r="FH100">
        <v>1.35816</v>
      </c>
      <c r="FJ100">
        <v>0.82901900000000006</v>
      </c>
      <c r="FK100">
        <v>0.96617800000000009</v>
      </c>
      <c r="FL100">
        <v>1.934909</v>
      </c>
      <c r="FM100">
        <v>2.2607400000000002</v>
      </c>
      <c r="FP100">
        <v>2.5707053333333341</v>
      </c>
      <c r="FQ100">
        <v>0.97917600000000005</v>
      </c>
      <c r="FR100">
        <v>1.7364440000000001</v>
      </c>
      <c r="FT100">
        <v>0.97917600000000005</v>
      </c>
      <c r="FW100">
        <v>2.6584780000000001</v>
      </c>
      <c r="FX100">
        <v>2.68615</v>
      </c>
      <c r="FZ100">
        <v>2.302648</v>
      </c>
      <c r="GA100">
        <v>1.449894</v>
      </c>
      <c r="GB100">
        <v>3.1848000000000001</v>
      </c>
      <c r="GC100">
        <v>0.773262</v>
      </c>
      <c r="GD100">
        <v>3.0938219999999998</v>
      </c>
      <c r="GE100">
        <v>1.095491</v>
      </c>
      <c r="GG100">
        <v>3.5679780000000001</v>
      </c>
      <c r="GH100">
        <v>1.0138579999999999</v>
      </c>
      <c r="GI100">
        <v>0.82814500000000013</v>
      </c>
      <c r="GL100">
        <v>2.813644</v>
      </c>
      <c r="GM100">
        <v>1.806573</v>
      </c>
      <c r="GN100">
        <v>3.081528</v>
      </c>
      <c r="GP100">
        <v>1.986843333333334</v>
      </c>
      <c r="GQ100">
        <v>0.97917600000000005</v>
      </c>
      <c r="GR100">
        <v>0.97917600000000005</v>
      </c>
      <c r="GS100">
        <v>1.6652469999999999</v>
      </c>
      <c r="GU100">
        <v>1.35816</v>
      </c>
      <c r="GV100">
        <v>1.4177649999999999</v>
      </c>
      <c r="GW100">
        <v>3.078492666666667</v>
      </c>
      <c r="GX100">
        <v>3.078492666666667</v>
      </c>
      <c r="GY100">
        <v>1.0749133333333329</v>
      </c>
      <c r="GZ100">
        <v>3.0374279999999998</v>
      </c>
      <c r="HA100">
        <v>1.343736666666667</v>
      </c>
      <c r="HC100">
        <v>1.148677333333334</v>
      </c>
      <c r="HE100">
        <v>0.94554899999999997</v>
      </c>
    </row>
    <row r="101" spans="1:213" x14ac:dyDescent="0.3">
      <c r="A101">
        <v>2015</v>
      </c>
      <c r="B101" t="s">
        <v>8347</v>
      </c>
      <c r="C101" s="1" t="s">
        <v>8351</v>
      </c>
      <c r="D101">
        <v>1.601432</v>
      </c>
      <c r="E101">
        <v>2.178512</v>
      </c>
      <c r="G101">
        <v>0.72869600000000012</v>
      </c>
      <c r="J101">
        <v>2.0316519999999998</v>
      </c>
      <c r="K101">
        <v>1.14283</v>
      </c>
      <c r="N101">
        <v>2.8027660000000001</v>
      </c>
      <c r="P101">
        <v>1.598384</v>
      </c>
      <c r="R101">
        <v>0.91519200000000001</v>
      </c>
      <c r="S101">
        <v>0.75455000000000005</v>
      </c>
      <c r="AB101">
        <v>0.38113399999999997</v>
      </c>
      <c r="AD101">
        <v>3.4893040000000011</v>
      </c>
      <c r="AF101">
        <v>0.77886250000000001</v>
      </c>
      <c r="AH101">
        <v>0.65618200000000004</v>
      </c>
      <c r="AJ101">
        <v>2.3545739999999999</v>
      </c>
      <c r="AO101">
        <v>6.0431319999999999</v>
      </c>
      <c r="AR101">
        <v>4.5927820000000006</v>
      </c>
      <c r="AT101">
        <v>1.719182</v>
      </c>
      <c r="AU101">
        <v>1.0511200000000001</v>
      </c>
      <c r="BE101">
        <v>0.95995800000000009</v>
      </c>
      <c r="BF101">
        <v>0.5357940000000001</v>
      </c>
      <c r="BG101">
        <v>2.4279839999999999</v>
      </c>
      <c r="BL101">
        <v>2.8027660000000001</v>
      </c>
      <c r="BP101">
        <v>2.1991839999999998</v>
      </c>
      <c r="BQ101">
        <v>0.43604399999999999</v>
      </c>
      <c r="BR101">
        <v>0.35774</v>
      </c>
      <c r="BX101">
        <v>0.37565799999999999</v>
      </c>
      <c r="CB101">
        <v>1.7191160000000001</v>
      </c>
      <c r="CC101">
        <v>0.200932</v>
      </c>
      <c r="CF101">
        <v>3.8828279999999999</v>
      </c>
      <c r="CG101">
        <v>0.69128250000000002</v>
      </c>
      <c r="CI101">
        <v>0.30906200000000011</v>
      </c>
      <c r="CJ101">
        <v>1.3499319999999999</v>
      </c>
      <c r="CM101">
        <v>1.787264</v>
      </c>
      <c r="CN101">
        <v>2.1274475000000002</v>
      </c>
      <c r="CO101">
        <v>0.8046080000000001</v>
      </c>
      <c r="CP101">
        <v>0.53802400000000006</v>
      </c>
      <c r="CU101">
        <v>1.0581179999999999</v>
      </c>
      <c r="CV101">
        <v>1.4173175</v>
      </c>
      <c r="CY101">
        <v>0.45666000000000001</v>
      </c>
      <c r="DA101">
        <v>1.3947339999999999</v>
      </c>
      <c r="DF101">
        <v>3.8171819999999999</v>
      </c>
      <c r="DG101">
        <v>1.4692080000000001</v>
      </c>
      <c r="DH101">
        <v>0.59105800000000008</v>
      </c>
      <c r="DI101">
        <v>1.672288</v>
      </c>
      <c r="DJ101">
        <v>0.1545675</v>
      </c>
      <c r="DL101">
        <v>0.91942200000000007</v>
      </c>
      <c r="DP101">
        <v>1.7191160000000001</v>
      </c>
      <c r="DW101">
        <v>0.40694000000000002</v>
      </c>
      <c r="DX101">
        <v>1.1710719999999999</v>
      </c>
      <c r="EG101">
        <v>0.76888400000000001</v>
      </c>
      <c r="EH101">
        <v>0.80596600000000007</v>
      </c>
      <c r="EK101">
        <v>5.2097200000000008</v>
      </c>
      <c r="EN101">
        <v>1.6071120000000001</v>
      </c>
      <c r="ER101">
        <v>0.58196599999999998</v>
      </c>
      <c r="ES101">
        <v>3.5116960000000002</v>
      </c>
      <c r="EV101">
        <v>0.52149200000000007</v>
      </c>
      <c r="EX101">
        <v>0.79520400000000002</v>
      </c>
      <c r="EZ101">
        <v>0.87899571428571444</v>
      </c>
      <c r="FA101">
        <v>0.79801200000000005</v>
      </c>
      <c r="FP101">
        <v>0.66809600000000013</v>
      </c>
      <c r="FR101">
        <v>0.62184600000000001</v>
      </c>
      <c r="FX101">
        <v>0.51536000000000004</v>
      </c>
      <c r="GA101">
        <v>1.0698319999999999</v>
      </c>
      <c r="GB101">
        <v>0.50728250000000008</v>
      </c>
      <c r="GD101">
        <v>1.6028359999999999</v>
      </c>
      <c r="GG101">
        <v>1.28227</v>
      </c>
      <c r="GI101">
        <v>1.0872820000000001</v>
      </c>
      <c r="GL101">
        <v>3.5116960000000002</v>
      </c>
      <c r="GM101">
        <v>1.827958</v>
      </c>
      <c r="GN101">
        <v>1.043202</v>
      </c>
      <c r="GO101">
        <v>0.51100000000000001</v>
      </c>
      <c r="GW101">
        <v>1.4692080000000001</v>
      </c>
      <c r="GX101">
        <v>1.4692080000000001</v>
      </c>
      <c r="GY101">
        <v>3.8828279999999999</v>
      </c>
      <c r="GZ101">
        <v>1.4188460000000001</v>
      </c>
      <c r="HA101">
        <v>0.84575400000000001</v>
      </c>
      <c r="HC101">
        <v>3.641724</v>
      </c>
      <c r="HE101">
        <v>0.89807400000000004</v>
      </c>
    </row>
    <row r="102" spans="1:213" x14ac:dyDescent="0.3">
      <c r="A102">
        <v>2015</v>
      </c>
      <c r="B102" t="s">
        <v>8347</v>
      </c>
      <c r="C102" s="1" t="s">
        <v>8352</v>
      </c>
      <c r="D102">
        <v>1.577396</v>
      </c>
      <c r="E102">
        <v>2.0364279999999999</v>
      </c>
      <c r="G102">
        <v>0.9468660000000001</v>
      </c>
      <c r="J102">
        <v>1.61304</v>
      </c>
      <c r="K102">
        <v>0.85972000000000004</v>
      </c>
      <c r="N102">
        <v>3.1476700000000002</v>
      </c>
      <c r="P102">
        <v>1.8305020000000001</v>
      </c>
      <c r="R102">
        <v>0.85464600000000013</v>
      </c>
      <c r="S102">
        <v>0.88684750000000012</v>
      </c>
      <c r="AB102">
        <v>0.49004599999999998</v>
      </c>
      <c r="AD102">
        <v>1.311696</v>
      </c>
      <c r="AF102">
        <v>1.268052</v>
      </c>
      <c r="AH102">
        <v>0.55858400000000008</v>
      </c>
      <c r="AJ102">
        <v>1.1336679999999999</v>
      </c>
      <c r="AO102">
        <v>6.3298700000000014</v>
      </c>
      <c r="AR102">
        <v>3.2806999999999999</v>
      </c>
      <c r="AT102">
        <v>1.532732</v>
      </c>
      <c r="AU102">
        <v>1.2810600000000001</v>
      </c>
      <c r="BB102">
        <v>0.60013000000000005</v>
      </c>
      <c r="BE102">
        <v>0.8276460000000001</v>
      </c>
      <c r="BF102">
        <v>0.33789799999999998</v>
      </c>
      <c r="BG102">
        <v>1.506418</v>
      </c>
      <c r="BL102">
        <v>3.1476700000000002</v>
      </c>
      <c r="BP102">
        <v>1.784402</v>
      </c>
      <c r="BR102">
        <v>0.72724200000000006</v>
      </c>
      <c r="CB102">
        <v>1.5365500000000001</v>
      </c>
      <c r="CF102">
        <v>1.9614119999999999</v>
      </c>
      <c r="CG102">
        <v>0.74461600000000017</v>
      </c>
      <c r="CI102">
        <v>0.63075400000000004</v>
      </c>
      <c r="CJ102">
        <v>1.3644320000000001</v>
      </c>
      <c r="CM102">
        <v>0.88577000000000006</v>
      </c>
      <c r="CN102">
        <v>2.0238019999999999</v>
      </c>
      <c r="CO102">
        <v>1.35094</v>
      </c>
      <c r="CP102">
        <v>0.21852199999999999</v>
      </c>
      <c r="CU102">
        <v>1.0264260000000001</v>
      </c>
      <c r="CV102">
        <v>1.909926</v>
      </c>
      <c r="CY102">
        <v>0.66589200000000004</v>
      </c>
      <c r="DA102">
        <v>1.2360660000000001</v>
      </c>
      <c r="DF102">
        <v>0.459816</v>
      </c>
      <c r="DG102">
        <v>1.1048</v>
      </c>
      <c r="DH102">
        <v>0.44307200000000002</v>
      </c>
      <c r="DI102">
        <v>5.9748460000000003</v>
      </c>
      <c r="DJ102">
        <v>0.14994199999999999</v>
      </c>
      <c r="DL102">
        <v>0.28624200000000011</v>
      </c>
      <c r="DP102">
        <v>1.5365500000000001</v>
      </c>
      <c r="DX102">
        <v>0.598445</v>
      </c>
      <c r="EG102">
        <v>0.389376</v>
      </c>
      <c r="EH102">
        <v>1.0228079999999999</v>
      </c>
      <c r="EK102">
        <v>4.9332880000000001</v>
      </c>
      <c r="EN102">
        <v>0.84203400000000006</v>
      </c>
      <c r="ER102">
        <v>0.95432000000000006</v>
      </c>
      <c r="ES102">
        <v>3.8647019999999999</v>
      </c>
      <c r="EV102">
        <v>0.39638400000000013</v>
      </c>
      <c r="EX102">
        <v>0.65025600000000006</v>
      </c>
      <c r="FA102">
        <v>0.73584400000000005</v>
      </c>
      <c r="FR102">
        <v>0.5271840000000001</v>
      </c>
      <c r="GB102">
        <v>0.49732333333333339</v>
      </c>
      <c r="GD102">
        <v>1.8927039999999999</v>
      </c>
      <c r="GG102">
        <v>1.8965959999999999</v>
      </c>
      <c r="GH102">
        <v>0.77029000000000003</v>
      </c>
      <c r="GI102">
        <v>1.2340979999999999</v>
      </c>
      <c r="GL102">
        <v>3.8647019999999999</v>
      </c>
      <c r="GM102">
        <v>1.6486419999999999</v>
      </c>
      <c r="GN102">
        <v>1.1976979999999999</v>
      </c>
      <c r="GO102">
        <v>1.051056</v>
      </c>
      <c r="GW102">
        <v>1.1048</v>
      </c>
      <c r="GX102">
        <v>1.1048</v>
      </c>
      <c r="GY102">
        <v>1.9614119999999999</v>
      </c>
      <c r="GZ102">
        <v>0.78515800000000013</v>
      </c>
      <c r="HA102">
        <v>0.480516</v>
      </c>
      <c r="HC102">
        <v>3.243296</v>
      </c>
      <c r="HE102">
        <v>0.16136</v>
      </c>
    </row>
    <row r="103" spans="1:213" x14ac:dyDescent="0.3">
      <c r="A103">
        <v>2015</v>
      </c>
      <c r="B103" t="s">
        <v>8347</v>
      </c>
      <c r="C103" s="1" t="s">
        <v>8353</v>
      </c>
      <c r="D103">
        <v>0.82987200000000005</v>
      </c>
      <c r="E103">
        <v>0.70805399999999996</v>
      </c>
      <c r="J103">
        <v>5.0526780000000002</v>
      </c>
      <c r="K103">
        <v>0.59920400000000007</v>
      </c>
      <c r="N103">
        <v>0.85122600000000015</v>
      </c>
      <c r="R103">
        <v>0.81507200000000002</v>
      </c>
      <c r="S103">
        <v>1.153176</v>
      </c>
      <c r="AB103">
        <v>0.55113000000000001</v>
      </c>
      <c r="AD103">
        <v>0.54017400000000004</v>
      </c>
      <c r="AH103">
        <v>0.17777666666666669</v>
      </c>
      <c r="AO103">
        <v>10.050998</v>
      </c>
      <c r="AR103">
        <v>0.16181599999999999</v>
      </c>
      <c r="AT103">
        <v>0.37346800000000008</v>
      </c>
      <c r="BE103">
        <v>0.48498599999999997</v>
      </c>
      <c r="BG103">
        <v>0.79019600000000012</v>
      </c>
      <c r="BL103">
        <v>0.85122600000000015</v>
      </c>
      <c r="BR103">
        <v>0.62778600000000007</v>
      </c>
      <c r="CB103">
        <v>0.37346800000000008</v>
      </c>
      <c r="CF103">
        <v>2.562402000000001</v>
      </c>
      <c r="CI103">
        <v>0.55081800000000003</v>
      </c>
      <c r="CJ103">
        <v>1.0978680000000001</v>
      </c>
      <c r="CM103">
        <v>0.56641000000000008</v>
      </c>
      <c r="CN103">
        <v>0.59998200000000002</v>
      </c>
      <c r="CP103">
        <v>0.72666800000000009</v>
      </c>
      <c r="CY103">
        <v>0.49569500000000011</v>
      </c>
      <c r="DG103">
        <v>1.2499819999999999</v>
      </c>
      <c r="DH103">
        <v>0.36875800000000009</v>
      </c>
      <c r="DL103">
        <v>1.0227999999999999</v>
      </c>
      <c r="DP103">
        <v>0.37346800000000008</v>
      </c>
      <c r="DX103">
        <v>0.77923600000000015</v>
      </c>
      <c r="EK103">
        <v>1.2059960000000001</v>
      </c>
      <c r="EN103">
        <v>0.89965250000000008</v>
      </c>
      <c r="EV103">
        <v>0.35981600000000002</v>
      </c>
      <c r="FA103">
        <v>0.95600000000000007</v>
      </c>
      <c r="FR103">
        <v>0.72940600000000011</v>
      </c>
      <c r="GB103">
        <v>0.89817200000000008</v>
      </c>
      <c r="GD103">
        <v>2.2193860000000001</v>
      </c>
      <c r="GG103">
        <v>0.37346800000000008</v>
      </c>
      <c r="GI103">
        <v>1.0423899999999999</v>
      </c>
      <c r="GM103">
        <v>2.2692920000000001</v>
      </c>
      <c r="GN103">
        <v>1.3981479999999999</v>
      </c>
      <c r="GW103">
        <v>1.2499819999999999</v>
      </c>
      <c r="GX103">
        <v>1.2499819999999999</v>
      </c>
      <c r="GY103">
        <v>2.562402000000001</v>
      </c>
      <c r="GZ103">
        <v>0.72672750000000008</v>
      </c>
      <c r="HA103">
        <v>0.56296600000000008</v>
      </c>
      <c r="HC103">
        <v>0.50275400000000003</v>
      </c>
    </row>
    <row r="104" spans="1:213" x14ac:dyDescent="0.3">
      <c r="A104">
        <v>2015</v>
      </c>
      <c r="B104" t="s">
        <v>8347</v>
      </c>
      <c r="C104" s="1" t="s">
        <v>8354</v>
      </c>
      <c r="D104">
        <v>0.69624600000000014</v>
      </c>
      <c r="E104">
        <v>0.95260600000000017</v>
      </c>
      <c r="G104">
        <v>0.95560400000000001</v>
      </c>
      <c r="J104">
        <v>1.3975340000000001</v>
      </c>
      <c r="K104">
        <v>0.85731600000000008</v>
      </c>
      <c r="N104">
        <v>1.124476</v>
      </c>
      <c r="P104">
        <v>0.17151</v>
      </c>
      <c r="R104">
        <v>0.83649399999999996</v>
      </c>
      <c r="S104">
        <v>0.96776800000000007</v>
      </c>
      <c r="AF104">
        <v>0.69067400000000001</v>
      </c>
      <c r="AJ104">
        <v>0.65928600000000015</v>
      </c>
      <c r="AO104">
        <v>1.3083579999999999</v>
      </c>
      <c r="AR104">
        <v>0.99524000000000012</v>
      </c>
      <c r="AS104">
        <v>0.50828250000000008</v>
      </c>
      <c r="AT104">
        <v>0.30463200000000001</v>
      </c>
      <c r="BE104">
        <v>0.62981200000000004</v>
      </c>
      <c r="BF104">
        <v>0.48711599999999999</v>
      </c>
      <c r="BG104">
        <v>1.5466500000000001</v>
      </c>
      <c r="BL104">
        <v>1.124476</v>
      </c>
      <c r="BR104">
        <v>0.10704</v>
      </c>
      <c r="CB104">
        <v>0.40094200000000002</v>
      </c>
      <c r="CF104">
        <v>1.0833699999999999</v>
      </c>
      <c r="CG104">
        <v>0.28275800000000001</v>
      </c>
      <c r="CI104">
        <v>0.48166599999999998</v>
      </c>
      <c r="CJ104">
        <v>0.67070200000000002</v>
      </c>
      <c r="CM104">
        <v>0.93969200000000008</v>
      </c>
      <c r="CN104">
        <v>0.65194200000000002</v>
      </c>
      <c r="CO104">
        <v>0.49081599999999997</v>
      </c>
      <c r="CP104">
        <v>0.31323800000000002</v>
      </c>
      <c r="CY104">
        <v>0.50124400000000002</v>
      </c>
      <c r="DA104">
        <v>0.54382800000000009</v>
      </c>
      <c r="DF104">
        <v>0.56013000000000002</v>
      </c>
      <c r="DG104">
        <v>0.84676750000000012</v>
      </c>
      <c r="DH104">
        <v>0.36107600000000001</v>
      </c>
      <c r="DJ104">
        <v>0.83175200000000005</v>
      </c>
      <c r="DL104">
        <v>0.900864</v>
      </c>
      <c r="DP104">
        <v>0.40094200000000002</v>
      </c>
      <c r="DX104">
        <v>0.48075200000000001</v>
      </c>
      <c r="EH104">
        <v>0.63429500000000005</v>
      </c>
      <c r="EK104">
        <v>0.75314199999999998</v>
      </c>
      <c r="EN104">
        <v>0.32689200000000002</v>
      </c>
      <c r="ER104">
        <v>0.64266400000000001</v>
      </c>
      <c r="ES104">
        <v>1.2076800000000001</v>
      </c>
      <c r="EV104">
        <v>0.247978</v>
      </c>
      <c r="FA104">
        <v>0.54042000000000001</v>
      </c>
      <c r="FR104">
        <v>0.41349200000000003</v>
      </c>
      <c r="FX104">
        <v>0.27188400000000001</v>
      </c>
      <c r="GA104">
        <v>1.2888440000000001</v>
      </c>
      <c r="GB104">
        <v>0.43151200000000001</v>
      </c>
      <c r="GD104">
        <v>0.62152500000000011</v>
      </c>
      <c r="GG104">
        <v>0.57932300000000003</v>
      </c>
      <c r="GI104">
        <v>0.99348000000000003</v>
      </c>
      <c r="GL104">
        <v>1.2076800000000001</v>
      </c>
      <c r="GN104">
        <v>1.069</v>
      </c>
      <c r="GW104">
        <v>0.84676750000000012</v>
      </c>
      <c r="GX104">
        <v>0.84676750000000012</v>
      </c>
      <c r="GY104">
        <v>1.0833699999999999</v>
      </c>
      <c r="GZ104">
        <v>0.54634400000000005</v>
      </c>
      <c r="HA104">
        <v>0.22387599999999999</v>
      </c>
      <c r="HC104">
        <v>0.90799800000000008</v>
      </c>
      <c r="HE104">
        <v>0.206398</v>
      </c>
    </row>
    <row r="105" spans="1:213" x14ac:dyDescent="0.3">
      <c r="A105">
        <v>2015</v>
      </c>
      <c r="B105" t="s">
        <v>8347</v>
      </c>
      <c r="C105" s="1" t="s">
        <v>8355</v>
      </c>
      <c r="D105">
        <v>0.60655400000000004</v>
      </c>
      <c r="E105">
        <v>0.52676600000000007</v>
      </c>
      <c r="J105">
        <v>0.56699600000000006</v>
      </c>
      <c r="K105">
        <v>0.50122200000000006</v>
      </c>
      <c r="R105">
        <v>0.72708399999999995</v>
      </c>
      <c r="S105">
        <v>0.469752</v>
      </c>
      <c r="AB105">
        <v>0.12737200000000001</v>
      </c>
      <c r="AH105">
        <v>0.27612999999999999</v>
      </c>
      <c r="AJ105">
        <v>0.45116750000000011</v>
      </c>
      <c r="AR105">
        <v>1.030564</v>
      </c>
      <c r="CJ105">
        <v>0.53129999999999999</v>
      </c>
      <c r="CY105">
        <v>0.54131400000000007</v>
      </c>
      <c r="DH105">
        <v>0.27091799999999999</v>
      </c>
      <c r="DL105">
        <v>0.55689800000000012</v>
      </c>
      <c r="EN105">
        <v>0.57553800000000011</v>
      </c>
      <c r="ES105">
        <v>0.80766750000000009</v>
      </c>
      <c r="FA105">
        <v>0.54687800000000009</v>
      </c>
      <c r="GD105">
        <v>0.84405200000000002</v>
      </c>
      <c r="GI105">
        <v>0.92121600000000015</v>
      </c>
      <c r="GL105">
        <v>0.80766750000000009</v>
      </c>
      <c r="GN105">
        <v>0.95639000000000007</v>
      </c>
      <c r="GZ105">
        <v>0.5749780000000001</v>
      </c>
    </row>
    <row r="106" spans="1:213" x14ac:dyDescent="0.3">
      <c r="A106">
        <v>2015</v>
      </c>
      <c r="B106" t="s">
        <v>8347</v>
      </c>
      <c r="C106" s="1" t="s">
        <v>8356</v>
      </c>
      <c r="D106">
        <v>0.55088400000000004</v>
      </c>
      <c r="E106">
        <v>0.45387000000000011</v>
      </c>
      <c r="J106">
        <v>1.0345880000000001</v>
      </c>
      <c r="K106">
        <v>0.77494800000000008</v>
      </c>
      <c r="N106">
        <v>0.34516999999999998</v>
      </c>
      <c r="P106">
        <v>0.61738599999999999</v>
      </c>
      <c r="R106">
        <v>0.44509599999999999</v>
      </c>
      <c r="S106">
        <v>0.66612800000000005</v>
      </c>
      <c r="AB106">
        <v>0.218808</v>
      </c>
      <c r="AH106">
        <v>0.75666600000000017</v>
      </c>
      <c r="AJ106">
        <v>0.76693000000000011</v>
      </c>
      <c r="AO106">
        <v>1.6970959999999999</v>
      </c>
      <c r="AR106">
        <v>0.63361400000000012</v>
      </c>
      <c r="AT106">
        <v>0.41715200000000002</v>
      </c>
      <c r="BE106">
        <v>0.245892</v>
      </c>
      <c r="BL106">
        <v>0.34516999999999998</v>
      </c>
      <c r="BP106">
        <v>0.46242800000000012</v>
      </c>
      <c r="BR106">
        <v>0.33339800000000008</v>
      </c>
      <c r="CA106">
        <v>1.5987020000000001</v>
      </c>
      <c r="CB106">
        <v>0.41715200000000002</v>
      </c>
      <c r="CF106">
        <v>0.71870800000000012</v>
      </c>
      <c r="CG106">
        <v>0.30126799999999998</v>
      </c>
      <c r="CJ106">
        <v>0.78248399999999996</v>
      </c>
      <c r="CM106">
        <v>0.50784400000000007</v>
      </c>
      <c r="CN106">
        <v>0.41997200000000001</v>
      </c>
      <c r="CP106">
        <v>0.33416499999999999</v>
      </c>
      <c r="CY106">
        <v>0.60951400000000011</v>
      </c>
      <c r="DA106">
        <v>0.38786399999999999</v>
      </c>
      <c r="DG106">
        <v>0.59066333333333343</v>
      </c>
      <c r="DH106">
        <v>0.34109400000000012</v>
      </c>
      <c r="DI106">
        <v>0.28475</v>
      </c>
      <c r="DL106">
        <v>9.807600000000001E-2</v>
      </c>
      <c r="DP106">
        <v>0.41715200000000002</v>
      </c>
      <c r="DX106">
        <v>0.30199999999999999</v>
      </c>
      <c r="EG106">
        <v>0.33049800000000013</v>
      </c>
      <c r="EK106">
        <v>0.33278000000000002</v>
      </c>
      <c r="EN106">
        <v>0.30830600000000002</v>
      </c>
      <c r="ER106">
        <v>0.19051999999999999</v>
      </c>
      <c r="ES106">
        <v>0.91063400000000005</v>
      </c>
      <c r="EV106">
        <v>0.59205800000000008</v>
      </c>
      <c r="FA106">
        <v>0.46473399999999998</v>
      </c>
      <c r="FL106">
        <v>2.6556700000000002</v>
      </c>
      <c r="FR106">
        <v>0.226664</v>
      </c>
      <c r="GB106">
        <v>0.48057000000000011</v>
      </c>
      <c r="GD106">
        <v>0.62551000000000001</v>
      </c>
      <c r="GG106">
        <v>0.41715200000000002</v>
      </c>
      <c r="GI106">
        <v>0.62470199999999998</v>
      </c>
      <c r="GL106">
        <v>0.91063400000000005</v>
      </c>
      <c r="GN106">
        <v>0.96023800000000015</v>
      </c>
      <c r="GW106">
        <v>0.59066333333333343</v>
      </c>
      <c r="GX106">
        <v>0.59066333333333343</v>
      </c>
      <c r="GY106">
        <v>0.71870800000000012</v>
      </c>
      <c r="GZ106">
        <v>0.45202199999999998</v>
      </c>
      <c r="HC106">
        <v>0.21560000000000001</v>
      </c>
    </row>
    <row r="107" spans="1:213" x14ac:dyDescent="0.3">
      <c r="A107">
        <v>2015</v>
      </c>
      <c r="B107" t="s">
        <v>8347</v>
      </c>
      <c r="C107" s="1" t="s">
        <v>8357</v>
      </c>
      <c r="D107">
        <v>1.4174279999999999</v>
      </c>
      <c r="E107">
        <v>1.663824</v>
      </c>
      <c r="G107">
        <v>0.89364600000000016</v>
      </c>
      <c r="J107">
        <v>1.4124140000000001</v>
      </c>
      <c r="K107">
        <v>1.2707980000000001</v>
      </c>
      <c r="L107">
        <v>2.5855625</v>
      </c>
      <c r="N107">
        <v>1.239425</v>
      </c>
      <c r="P107">
        <v>0.68893000000000004</v>
      </c>
      <c r="Q107">
        <v>2.5855625</v>
      </c>
      <c r="R107">
        <v>0.72661399999999998</v>
      </c>
      <c r="S107">
        <v>0.98972000000000004</v>
      </c>
      <c r="AB107">
        <v>0.61592400000000003</v>
      </c>
      <c r="AC107">
        <v>2.5855625</v>
      </c>
      <c r="AD107">
        <v>1.184442</v>
      </c>
      <c r="AF107">
        <v>0.75017400000000001</v>
      </c>
      <c r="AJ107">
        <v>0.93733800000000012</v>
      </c>
      <c r="AO107">
        <v>1.8839239999999999</v>
      </c>
      <c r="AR107">
        <v>1.9384479999999999</v>
      </c>
      <c r="AS107">
        <v>0.65040000000000009</v>
      </c>
      <c r="AT107">
        <v>1.584792</v>
      </c>
      <c r="AU107">
        <v>1.4102079999999999</v>
      </c>
      <c r="AY107">
        <v>2.5855625</v>
      </c>
      <c r="BE107">
        <v>0.84471000000000007</v>
      </c>
      <c r="BF107">
        <v>0.35353400000000013</v>
      </c>
      <c r="BG107">
        <v>1.1328020000000001</v>
      </c>
      <c r="BJ107">
        <v>0.55579400000000001</v>
      </c>
      <c r="BL107">
        <v>1.239425</v>
      </c>
      <c r="BR107">
        <v>0.50181400000000009</v>
      </c>
      <c r="BX107">
        <v>1.2704299999999999</v>
      </c>
      <c r="CB107">
        <v>1.5837680000000001</v>
      </c>
      <c r="CF107">
        <v>2.0524439999999999</v>
      </c>
      <c r="CG107">
        <v>0.67613600000000007</v>
      </c>
      <c r="CI107">
        <v>0.53901800000000011</v>
      </c>
      <c r="CJ107">
        <v>1.3215680000000001</v>
      </c>
      <c r="CM107">
        <v>1.64117</v>
      </c>
      <c r="CN107">
        <v>1.3338639999999999</v>
      </c>
      <c r="CO107">
        <v>0.75924250000000004</v>
      </c>
      <c r="CP107">
        <v>0.51590800000000003</v>
      </c>
      <c r="CU107">
        <v>0.5362340000000001</v>
      </c>
      <c r="CV107">
        <v>1.095944</v>
      </c>
      <c r="CY107">
        <v>0.46328599999999998</v>
      </c>
      <c r="DA107">
        <v>1.132204</v>
      </c>
      <c r="DF107">
        <v>0.78590250000000006</v>
      </c>
      <c r="DG107">
        <v>1.2295879999999999</v>
      </c>
      <c r="DH107">
        <v>0.24726000000000001</v>
      </c>
      <c r="DI107">
        <v>1.5236499999999999</v>
      </c>
      <c r="DJ107">
        <v>0.29026600000000002</v>
      </c>
      <c r="DL107">
        <v>0.77043399999999995</v>
      </c>
      <c r="DP107">
        <v>1.5837680000000001</v>
      </c>
      <c r="DW107">
        <v>0.71665500000000004</v>
      </c>
      <c r="DX107">
        <v>0.51587400000000005</v>
      </c>
      <c r="EH107">
        <v>0.68267600000000006</v>
      </c>
      <c r="EK107">
        <v>0.42291400000000012</v>
      </c>
      <c r="EN107">
        <v>0.92457000000000011</v>
      </c>
      <c r="ER107">
        <v>0.43279200000000001</v>
      </c>
      <c r="ES107">
        <v>1.9567159999999999</v>
      </c>
      <c r="EV107">
        <v>0.57473600000000002</v>
      </c>
      <c r="EX107">
        <v>0.67613600000000007</v>
      </c>
      <c r="EZ107">
        <v>0.90914714285714293</v>
      </c>
      <c r="FA107">
        <v>0.58112000000000008</v>
      </c>
      <c r="FC107">
        <v>1.682315</v>
      </c>
      <c r="FR107">
        <v>0.78499600000000014</v>
      </c>
      <c r="FX107">
        <v>0.25135800000000003</v>
      </c>
      <c r="GA107">
        <v>1.449552</v>
      </c>
      <c r="GB107">
        <v>0.83933400000000002</v>
      </c>
      <c r="GD107">
        <v>1.3920300000000001</v>
      </c>
      <c r="GG107">
        <v>1.4135409999999999</v>
      </c>
      <c r="GI107">
        <v>0.526752</v>
      </c>
      <c r="GL107">
        <v>1.9567159999999999</v>
      </c>
      <c r="GM107">
        <v>1.104454</v>
      </c>
      <c r="GN107">
        <v>1.0335300000000001</v>
      </c>
      <c r="GP107">
        <v>2.5855625</v>
      </c>
      <c r="GW107">
        <v>1.2295879999999999</v>
      </c>
      <c r="GX107">
        <v>1.2295879999999999</v>
      </c>
      <c r="GY107">
        <v>2.0524439999999999</v>
      </c>
      <c r="GZ107">
        <v>0.94938200000000006</v>
      </c>
      <c r="HA107">
        <v>0.50477000000000005</v>
      </c>
      <c r="HC107">
        <v>1.6899439999999999</v>
      </c>
      <c r="HE107">
        <v>0.48783399999999999</v>
      </c>
    </row>
    <row r="108" spans="1:213" x14ac:dyDescent="0.3">
      <c r="A108">
        <v>2015</v>
      </c>
      <c r="B108" t="s">
        <v>8347</v>
      </c>
      <c r="C108" s="1" t="s">
        <v>8358</v>
      </c>
      <c r="D108">
        <v>0.44309399999999999</v>
      </c>
      <c r="E108">
        <v>0.85968200000000006</v>
      </c>
      <c r="G108">
        <v>0.81735600000000008</v>
      </c>
      <c r="J108">
        <v>1.573032</v>
      </c>
      <c r="K108">
        <v>0.89062399999999997</v>
      </c>
      <c r="N108">
        <v>0.85441250000000002</v>
      </c>
      <c r="P108">
        <v>0.64407000000000003</v>
      </c>
      <c r="R108">
        <v>0.64993000000000001</v>
      </c>
      <c r="S108">
        <v>0.47380400000000011</v>
      </c>
      <c r="AB108">
        <v>0.72667000000000004</v>
      </c>
      <c r="AF108">
        <v>0.98033800000000015</v>
      </c>
      <c r="AH108">
        <v>0.166022</v>
      </c>
      <c r="AJ108">
        <v>0.58322800000000008</v>
      </c>
      <c r="AO108">
        <v>2.4282599999999999</v>
      </c>
      <c r="AR108">
        <v>1.7233000000000001</v>
      </c>
      <c r="AS108">
        <v>0.48592000000000002</v>
      </c>
      <c r="AT108">
        <v>0.33512199999999998</v>
      </c>
      <c r="AU108">
        <v>0.98059000000000007</v>
      </c>
      <c r="BE108">
        <v>0.59249400000000008</v>
      </c>
      <c r="BF108">
        <v>0.70605000000000007</v>
      </c>
      <c r="BG108">
        <v>1.322438</v>
      </c>
      <c r="BL108">
        <v>0.85441250000000002</v>
      </c>
      <c r="BP108">
        <v>1.3598079999999999</v>
      </c>
      <c r="BQ108">
        <v>0.36144399999999999</v>
      </c>
      <c r="BR108">
        <v>0.302118</v>
      </c>
      <c r="CB108">
        <v>0.33578400000000003</v>
      </c>
      <c r="CF108">
        <v>1.604104</v>
      </c>
      <c r="CG108">
        <v>0.80899200000000004</v>
      </c>
      <c r="CI108">
        <v>0.59118999999999999</v>
      </c>
      <c r="CJ108">
        <v>0.78409800000000007</v>
      </c>
      <c r="CM108">
        <v>0.82611600000000007</v>
      </c>
      <c r="CN108">
        <v>0.75169399999999997</v>
      </c>
      <c r="CO108">
        <v>1.1152040000000001</v>
      </c>
      <c r="CP108">
        <v>0.62605200000000005</v>
      </c>
      <c r="CV108">
        <v>0.86062800000000006</v>
      </c>
      <c r="CY108">
        <v>0.49446200000000001</v>
      </c>
      <c r="DA108">
        <v>1.1679619999999999</v>
      </c>
      <c r="DF108">
        <v>0.5491950000000001</v>
      </c>
      <c r="DG108">
        <v>0.79800000000000004</v>
      </c>
      <c r="DH108">
        <v>0.36827399999999999</v>
      </c>
      <c r="DI108">
        <v>2.4970560000000002</v>
      </c>
      <c r="DJ108">
        <v>0.48041600000000001</v>
      </c>
      <c r="DL108">
        <v>0.46498600000000001</v>
      </c>
      <c r="DP108">
        <v>0.33578400000000003</v>
      </c>
      <c r="DW108">
        <v>0.6227640000000001</v>
      </c>
      <c r="DX108">
        <v>0.46173800000000009</v>
      </c>
      <c r="EG108">
        <v>0.30428000000000011</v>
      </c>
      <c r="EH108">
        <v>0.68916800000000011</v>
      </c>
      <c r="EK108">
        <v>0.54467800000000011</v>
      </c>
      <c r="EN108">
        <v>0.447272</v>
      </c>
      <c r="ER108">
        <v>0.79894000000000009</v>
      </c>
      <c r="ES108">
        <v>1.506656</v>
      </c>
      <c r="EV108">
        <v>0.33871600000000002</v>
      </c>
      <c r="EX108">
        <v>0.61901200000000001</v>
      </c>
      <c r="FA108">
        <v>0.40252199999999999</v>
      </c>
      <c r="FR108">
        <v>0.77146000000000003</v>
      </c>
      <c r="FS108">
        <v>0.55189750000000004</v>
      </c>
      <c r="FX108">
        <v>3.9444000000000007E-2</v>
      </c>
      <c r="GA108">
        <v>1.861666</v>
      </c>
      <c r="GB108">
        <v>0.49512200000000001</v>
      </c>
      <c r="GD108">
        <v>1.4828650000000001</v>
      </c>
      <c r="GG108">
        <v>0.61591200000000002</v>
      </c>
      <c r="GH108">
        <v>0.66549400000000003</v>
      </c>
      <c r="GI108">
        <v>0.85957000000000006</v>
      </c>
      <c r="GL108">
        <v>1.506656</v>
      </c>
      <c r="GM108">
        <v>0.95802200000000004</v>
      </c>
      <c r="GN108">
        <v>0.93188400000000005</v>
      </c>
      <c r="GW108">
        <v>0.79800000000000004</v>
      </c>
      <c r="GX108">
        <v>0.79800000000000004</v>
      </c>
      <c r="GY108">
        <v>1.604104</v>
      </c>
      <c r="GZ108">
        <v>0.37083199999999999</v>
      </c>
      <c r="HA108">
        <v>0.38986749999999998</v>
      </c>
      <c r="HC108">
        <v>0.9066820000000001</v>
      </c>
      <c r="HE108">
        <v>0.31518800000000002</v>
      </c>
    </row>
    <row r="109" spans="1:213" x14ac:dyDescent="0.3">
      <c r="A109">
        <v>2015</v>
      </c>
      <c r="B109" t="s">
        <v>8347</v>
      </c>
      <c r="C109" s="1" t="s">
        <v>188</v>
      </c>
      <c r="D109">
        <v>0.86502642857142864</v>
      </c>
      <c r="E109">
        <v>0.84700007692307699</v>
      </c>
      <c r="F109">
        <v>1.847318</v>
      </c>
      <c r="G109">
        <v>0.70568066666666673</v>
      </c>
      <c r="H109">
        <v>0.72720600000000013</v>
      </c>
      <c r="I109">
        <v>0.72720600000000013</v>
      </c>
      <c r="J109">
        <v>3.7463730000000002</v>
      </c>
      <c r="K109">
        <v>0.55582644444444451</v>
      </c>
      <c r="L109">
        <v>1.5501571666666669</v>
      </c>
      <c r="M109">
        <v>0.47098400000000012</v>
      </c>
      <c r="N109">
        <v>3.0023339999999998</v>
      </c>
      <c r="O109">
        <v>0.42180600000000001</v>
      </c>
      <c r="P109">
        <v>0.76968250000000005</v>
      </c>
      <c r="Q109">
        <v>1.5501571666666669</v>
      </c>
      <c r="R109">
        <v>0.7345666666666667</v>
      </c>
      <c r="S109">
        <v>0.59439575000000011</v>
      </c>
      <c r="T109">
        <v>0.98612500000000014</v>
      </c>
      <c r="U109">
        <v>0.9109303333333334</v>
      </c>
      <c r="V109">
        <v>0.54391275000000006</v>
      </c>
      <c r="W109">
        <v>0.77044600000000008</v>
      </c>
      <c r="X109">
        <v>0.50745800000000008</v>
      </c>
      <c r="Y109">
        <v>0.368672</v>
      </c>
      <c r="Z109">
        <v>0.72720600000000013</v>
      </c>
      <c r="AA109">
        <v>0.44757599999999997</v>
      </c>
      <c r="AB109">
        <v>0.44267475000000001</v>
      </c>
      <c r="AC109">
        <v>1.5501571666666669</v>
      </c>
      <c r="AD109">
        <v>1.8355163750000001</v>
      </c>
      <c r="AE109">
        <v>0.694434</v>
      </c>
      <c r="AF109">
        <v>1.2523709999999999</v>
      </c>
      <c r="AG109">
        <v>0.2969</v>
      </c>
      <c r="AH109">
        <v>0.50816325000000007</v>
      </c>
      <c r="AI109">
        <v>0.49959399999999998</v>
      </c>
      <c r="AJ109">
        <v>0.8848644</v>
      </c>
      <c r="AK109">
        <v>1.2940557500000001</v>
      </c>
      <c r="AL109">
        <v>0.79232000000000002</v>
      </c>
      <c r="AN109">
        <v>0.49811499999999997</v>
      </c>
      <c r="AO109">
        <v>1.5532500625000001</v>
      </c>
      <c r="AP109">
        <v>0.32692599999999999</v>
      </c>
      <c r="AQ109">
        <v>0.111114</v>
      </c>
      <c r="AR109">
        <v>1.169482785714286</v>
      </c>
      <c r="AS109">
        <v>0.55889500000000003</v>
      </c>
      <c r="AT109">
        <v>0.98464792857142858</v>
      </c>
      <c r="AU109">
        <v>1.9504606666666671</v>
      </c>
      <c r="AV109">
        <v>1.6015342916666671</v>
      </c>
      <c r="AW109">
        <v>1.1163940000000001</v>
      </c>
      <c r="AX109">
        <v>0.39397199999999999</v>
      </c>
      <c r="AY109">
        <v>1.5501571666666669</v>
      </c>
      <c r="AZ109">
        <v>1.2940557500000001</v>
      </c>
      <c r="BB109">
        <v>0.74428800000000006</v>
      </c>
      <c r="BC109">
        <v>1.031274</v>
      </c>
      <c r="BD109">
        <v>1.218423333333333</v>
      </c>
      <c r="BE109">
        <v>0.70803800000000006</v>
      </c>
      <c r="BF109">
        <v>0.80920350000000008</v>
      </c>
      <c r="BG109">
        <v>1.7355381000000001</v>
      </c>
      <c r="BH109">
        <v>0.39601399999999998</v>
      </c>
      <c r="BI109">
        <v>0.68962600000000007</v>
      </c>
      <c r="BJ109">
        <v>0.83651699999999996</v>
      </c>
      <c r="BK109">
        <v>0.42180600000000001</v>
      </c>
      <c r="BL109">
        <v>3.0023339999999998</v>
      </c>
      <c r="BM109">
        <v>0.38360800000000012</v>
      </c>
      <c r="BO109">
        <v>0.225276</v>
      </c>
      <c r="BP109">
        <v>1.1109488000000001</v>
      </c>
      <c r="BQ109">
        <v>0.48510199999999998</v>
      </c>
      <c r="BR109">
        <v>0.68119722222222212</v>
      </c>
      <c r="BS109">
        <v>0.43136600000000003</v>
      </c>
      <c r="BT109">
        <v>0.50691200000000003</v>
      </c>
      <c r="BU109">
        <v>0.62281400000000009</v>
      </c>
      <c r="BV109">
        <v>0.3336014285714286</v>
      </c>
      <c r="BX109">
        <v>1.277909</v>
      </c>
      <c r="BY109">
        <v>0.42180600000000001</v>
      </c>
      <c r="BZ109">
        <v>0.74172800000000005</v>
      </c>
      <c r="CA109">
        <v>0.40089266666666667</v>
      </c>
      <c r="CB109">
        <v>1.032785520833333</v>
      </c>
      <c r="CC109">
        <v>1.3100499999999999</v>
      </c>
      <c r="CD109">
        <v>0.52853900000000009</v>
      </c>
      <c r="CE109">
        <v>1.2940557500000001</v>
      </c>
      <c r="CF109">
        <v>1.8574005</v>
      </c>
      <c r="CG109">
        <v>0.70513800000000004</v>
      </c>
      <c r="CH109">
        <v>0.99976600000000015</v>
      </c>
      <c r="CI109">
        <v>1.8635900000000001</v>
      </c>
      <c r="CJ109">
        <v>1.1668000000000001</v>
      </c>
      <c r="CL109">
        <v>1.774764</v>
      </c>
      <c r="CM109">
        <v>2.0226618333333342</v>
      </c>
      <c r="CN109">
        <v>1.1467780000000001</v>
      </c>
      <c r="CO109">
        <v>0.81970125000000005</v>
      </c>
      <c r="CP109">
        <v>0.59928542857142852</v>
      </c>
      <c r="CQ109">
        <v>0.61698200000000003</v>
      </c>
      <c r="CR109">
        <v>1.78952</v>
      </c>
      <c r="CS109">
        <v>0.483962</v>
      </c>
      <c r="CT109">
        <v>0.70216000000000001</v>
      </c>
      <c r="CU109">
        <v>0.49240400000000012</v>
      </c>
      <c r="CV109">
        <v>1.5465627500000001</v>
      </c>
      <c r="CW109">
        <v>3.6619679999999999</v>
      </c>
      <c r="CX109">
        <v>1.774764</v>
      </c>
      <c r="CY109">
        <v>0.6047326666666667</v>
      </c>
      <c r="CZ109">
        <v>0.63388400000000011</v>
      </c>
      <c r="DA109">
        <v>0.89163100000000006</v>
      </c>
      <c r="DB109">
        <v>0.79582900000000012</v>
      </c>
      <c r="DC109">
        <v>0.60073600000000005</v>
      </c>
      <c r="DD109">
        <v>0.55124400000000007</v>
      </c>
      <c r="DE109">
        <v>0.38564599999999999</v>
      </c>
      <c r="DF109">
        <v>0.61958000000000002</v>
      </c>
      <c r="DG109">
        <v>1.2568522857142861</v>
      </c>
      <c r="DH109">
        <v>0.12244099999999999</v>
      </c>
      <c r="DI109">
        <v>0.76700750000000006</v>
      </c>
      <c r="DJ109">
        <v>0.46276333333333342</v>
      </c>
      <c r="DL109">
        <v>0.56435600000000008</v>
      </c>
      <c r="DM109">
        <v>0.39226299999999997</v>
      </c>
      <c r="DN109">
        <v>0.49317100000000003</v>
      </c>
      <c r="DO109">
        <v>4.6995000000000002E-2</v>
      </c>
      <c r="DP109">
        <v>0.99121964285714292</v>
      </c>
      <c r="DQ109">
        <v>0.42180600000000001</v>
      </c>
      <c r="DS109">
        <v>0.39601399999999998</v>
      </c>
      <c r="DT109">
        <v>0.72720600000000013</v>
      </c>
      <c r="DU109">
        <v>0.81136399999999997</v>
      </c>
      <c r="DV109">
        <v>0.99976600000000015</v>
      </c>
      <c r="DW109">
        <v>0.37306383333333332</v>
      </c>
      <c r="DX109">
        <v>1.502696571428572</v>
      </c>
      <c r="DY109">
        <v>0.6848010000000001</v>
      </c>
      <c r="DZ109">
        <v>0.62042800000000009</v>
      </c>
      <c r="EA109">
        <v>0.73404400000000003</v>
      </c>
      <c r="EB109">
        <v>0.13008800000000001</v>
      </c>
      <c r="EC109">
        <v>0.59587600000000007</v>
      </c>
      <c r="ED109">
        <v>0.42180600000000001</v>
      </c>
      <c r="EE109">
        <v>0.67357400000000001</v>
      </c>
      <c r="EF109">
        <v>0.52376</v>
      </c>
      <c r="EG109">
        <v>0.33861425000000001</v>
      </c>
      <c r="EH109">
        <v>0.83693400000000007</v>
      </c>
      <c r="EI109">
        <v>0.50687400000000005</v>
      </c>
      <c r="EJ109">
        <v>7.2572999999999999E-2</v>
      </c>
      <c r="EK109">
        <v>1.3066150000000001</v>
      </c>
      <c r="EL109">
        <v>0.71628000000000003</v>
      </c>
      <c r="EM109">
        <v>0.30470000000000003</v>
      </c>
      <c r="EN109">
        <v>1.0526059999999999</v>
      </c>
      <c r="EO109">
        <v>0.9720660000000001</v>
      </c>
      <c r="EP109">
        <v>0.78159533333333331</v>
      </c>
      <c r="EQ109">
        <v>0.55087866666666674</v>
      </c>
      <c r="ER109">
        <v>0.66819240000000002</v>
      </c>
      <c r="ES109">
        <v>2.0771551428571429</v>
      </c>
      <c r="ET109">
        <v>0.42180600000000001</v>
      </c>
      <c r="EU109">
        <v>0.72439600000000015</v>
      </c>
      <c r="EV109">
        <v>1.814981</v>
      </c>
      <c r="EW109">
        <v>0.42180600000000001</v>
      </c>
      <c r="EX109">
        <v>0.83829333333333345</v>
      </c>
      <c r="EY109">
        <v>0.2829875</v>
      </c>
      <c r="EZ109">
        <v>0.82212928571428578</v>
      </c>
      <c r="FA109">
        <v>0.52309442857142863</v>
      </c>
      <c r="FB109">
        <v>0.95049600000000012</v>
      </c>
      <c r="FC109">
        <v>0.94517600000000013</v>
      </c>
      <c r="FD109">
        <v>1.5013240000000001</v>
      </c>
      <c r="FE109">
        <v>1.6586179999999999</v>
      </c>
      <c r="FF109">
        <v>0.50277333333333341</v>
      </c>
      <c r="FG109">
        <v>0.26737</v>
      </c>
      <c r="FH109">
        <v>0.42180600000000001</v>
      </c>
      <c r="FI109">
        <v>0.53521000000000007</v>
      </c>
      <c r="FJ109">
        <v>0.57625700000000002</v>
      </c>
      <c r="FK109">
        <v>1.0742959999999999</v>
      </c>
      <c r="FL109">
        <v>1.4711240000000001</v>
      </c>
      <c r="FM109">
        <v>0.49221083333333338</v>
      </c>
      <c r="FN109">
        <v>0.82122600000000012</v>
      </c>
      <c r="FP109">
        <v>0.75479600000000013</v>
      </c>
      <c r="FQ109">
        <v>0.72720600000000013</v>
      </c>
      <c r="FR109">
        <v>1.0801909999999999</v>
      </c>
      <c r="FS109">
        <v>0.63694400000000007</v>
      </c>
      <c r="FT109">
        <v>0.72720600000000013</v>
      </c>
      <c r="FU109">
        <v>0.374166</v>
      </c>
      <c r="FV109">
        <v>0.58889800000000003</v>
      </c>
      <c r="FW109">
        <v>1.0711580000000001</v>
      </c>
      <c r="FX109">
        <v>0.36434400000000011</v>
      </c>
      <c r="FY109">
        <v>0.60000000000000009</v>
      </c>
      <c r="FZ109">
        <v>0.41739399999999999</v>
      </c>
      <c r="GB109">
        <v>0.98110500000000012</v>
      </c>
      <c r="GC109">
        <v>0.123738</v>
      </c>
      <c r="GD109">
        <v>2.0673418333333342</v>
      </c>
      <c r="GE109">
        <v>0.62005800000000011</v>
      </c>
      <c r="GF109">
        <v>0.71258200000000005</v>
      </c>
      <c r="GG109">
        <v>1.146892909090909</v>
      </c>
      <c r="GH109">
        <v>0.44520900000000008</v>
      </c>
      <c r="GI109">
        <v>0.50857839999999999</v>
      </c>
      <c r="GJ109">
        <v>0.66442200000000007</v>
      </c>
      <c r="GL109">
        <v>2.0771551428571429</v>
      </c>
      <c r="GM109">
        <v>0.75051400000000001</v>
      </c>
      <c r="GN109">
        <v>1.04202525</v>
      </c>
      <c r="GO109">
        <v>2.3834960000000001</v>
      </c>
      <c r="GP109">
        <v>1.5501571666666669</v>
      </c>
      <c r="GQ109">
        <v>0.72720600000000013</v>
      </c>
      <c r="GR109">
        <v>0.72720600000000013</v>
      </c>
      <c r="GS109">
        <v>1.0843849999999999</v>
      </c>
      <c r="GT109">
        <v>0.85119600000000006</v>
      </c>
      <c r="GU109">
        <v>0.42180600000000001</v>
      </c>
      <c r="GV109">
        <v>0.27222249999999998</v>
      </c>
      <c r="GW109">
        <v>1.2568522857142861</v>
      </c>
      <c r="GX109">
        <v>1.2568522857142861</v>
      </c>
      <c r="GY109">
        <v>1.8574005</v>
      </c>
      <c r="GZ109">
        <v>0.52018350000000002</v>
      </c>
      <c r="HA109">
        <v>0.67280600000000002</v>
      </c>
      <c r="HC109">
        <v>1.043503333333333</v>
      </c>
      <c r="HD109">
        <v>0.44045000000000001</v>
      </c>
      <c r="HE109">
        <v>0.49958466666666668</v>
      </c>
    </row>
    <row r="110" spans="1:213" x14ac:dyDescent="0.3">
      <c r="A110">
        <v>2015</v>
      </c>
      <c r="B110" t="s">
        <v>8347</v>
      </c>
      <c r="C110" s="1" t="s">
        <v>200</v>
      </c>
      <c r="D110">
        <v>8.4476000000000009E-2</v>
      </c>
      <c r="L110">
        <v>3.4875999999999997E-2</v>
      </c>
      <c r="M110">
        <v>2.9946E-2</v>
      </c>
      <c r="O110">
        <v>6.083800000000001E-2</v>
      </c>
      <c r="Q110">
        <v>3.4875999999999997E-2</v>
      </c>
      <c r="X110">
        <v>8.9100000000000013E-2</v>
      </c>
      <c r="Y110">
        <v>1.9408000000000002E-2</v>
      </c>
      <c r="AB110">
        <v>9.2230000000000006E-2</v>
      </c>
      <c r="AC110">
        <v>3.4875999999999997E-2</v>
      </c>
      <c r="AD110">
        <v>0.13706599999999999</v>
      </c>
      <c r="AI110">
        <v>0.13988</v>
      </c>
      <c r="AK110">
        <v>5.2828000000000007E-2</v>
      </c>
      <c r="AL110">
        <v>3.9118000000000007E-2</v>
      </c>
      <c r="AM110">
        <v>2.9472000000000002E-2</v>
      </c>
      <c r="AN110">
        <v>3.0848E-2</v>
      </c>
      <c r="AP110">
        <v>1.5807999999999999E-2</v>
      </c>
      <c r="AQ110">
        <v>6.9276000000000004E-2</v>
      </c>
      <c r="AS110">
        <v>3.1226E-2</v>
      </c>
      <c r="AT110">
        <v>0.24693599999999999</v>
      </c>
      <c r="AU110">
        <v>8.2124000000000003E-2</v>
      </c>
      <c r="AV110">
        <v>0.10255400000000001</v>
      </c>
      <c r="AW110">
        <v>3.2126666666666658E-2</v>
      </c>
      <c r="AX110">
        <v>2.0802500000000002E-2</v>
      </c>
      <c r="AY110">
        <v>3.4875999999999997E-2</v>
      </c>
      <c r="AZ110">
        <v>5.2828000000000007E-2</v>
      </c>
      <c r="BC110">
        <v>8.8476000000000013E-2</v>
      </c>
      <c r="BD110">
        <v>2.0067999999999999E-2</v>
      </c>
      <c r="BF110">
        <v>1.4017999999999999E-2</v>
      </c>
      <c r="BJ110">
        <v>6.8524000000000002E-2</v>
      </c>
      <c r="BK110">
        <v>6.083800000000001E-2</v>
      </c>
      <c r="BO110">
        <v>3.8008000000000007E-2</v>
      </c>
      <c r="BS110">
        <v>0.15645000000000001</v>
      </c>
      <c r="BU110">
        <v>4.4196000000000013E-2</v>
      </c>
      <c r="BV110">
        <v>9.8634285714285716E-2</v>
      </c>
      <c r="BW110">
        <v>3.6802000000000001E-2</v>
      </c>
      <c r="BX110">
        <v>9.6198000000000006E-2</v>
      </c>
      <c r="BY110">
        <v>6.083800000000001E-2</v>
      </c>
      <c r="CA110">
        <v>7.4102000000000001E-2</v>
      </c>
      <c r="CB110">
        <v>0.246056</v>
      </c>
      <c r="CC110">
        <v>0.102326</v>
      </c>
      <c r="CD110">
        <v>5.1300000000000012E-2</v>
      </c>
      <c r="CE110">
        <v>5.2828000000000007E-2</v>
      </c>
      <c r="CG110">
        <v>8.2126000000000005E-2</v>
      </c>
      <c r="CL110">
        <v>8.2954E-2</v>
      </c>
      <c r="CO110">
        <v>3.8856000000000002E-2</v>
      </c>
      <c r="CQ110">
        <v>8.0028000000000002E-2</v>
      </c>
      <c r="CS110">
        <v>1.46725E-2</v>
      </c>
      <c r="CX110">
        <v>8.2954E-2</v>
      </c>
      <c r="CZ110">
        <v>0.14916399999999999</v>
      </c>
      <c r="DC110">
        <v>6.7406000000000008E-2</v>
      </c>
      <c r="DD110">
        <v>2.324E-2</v>
      </c>
      <c r="DJ110">
        <v>5.2882000000000012E-2</v>
      </c>
      <c r="DN110">
        <v>6.9810000000000011E-2</v>
      </c>
      <c r="DP110">
        <v>0.246056</v>
      </c>
      <c r="DQ110">
        <v>6.083800000000001E-2</v>
      </c>
      <c r="DR110">
        <v>0.22095571428571431</v>
      </c>
      <c r="DW110">
        <v>0.15098800000000001</v>
      </c>
      <c r="DX110">
        <v>3.2410000000000001E-2</v>
      </c>
      <c r="DY110">
        <v>0.26418999999999998</v>
      </c>
      <c r="DZ110">
        <v>9.1454000000000008E-2</v>
      </c>
      <c r="EB110">
        <v>1.4664999999999999E-2</v>
      </c>
      <c r="ED110">
        <v>6.083800000000001E-2</v>
      </c>
      <c r="EE110">
        <v>0.12919600000000001</v>
      </c>
      <c r="EF110">
        <v>8.0054E-2</v>
      </c>
      <c r="EH110">
        <v>2.1942E-2</v>
      </c>
      <c r="EM110">
        <v>4.4790000000000003E-2</v>
      </c>
      <c r="EN110">
        <v>7.3734000000000008E-2</v>
      </c>
      <c r="EO110">
        <v>2.2349999999999998E-2</v>
      </c>
      <c r="EP110">
        <v>0.106276</v>
      </c>
      <c r="EQ110">
        <v>6.8696000000000007E-2</v>
      </c>
      <c r="ES110">
        <v>0.10716000000000001</v>
      </c>
      <c r="ET110">
        <v>6.083800000000001E-2</v>
      </c>
      <c r="EU110">
        <v>4.5657499999999997E-2</v>
      </c>
      <c r="EW110">
        <v>6.083800000000001E-2</v>
      </c>
      <c r="EX110">
        <v>0.12926599999999999</v>
      </c>
      <c r="FB110">
        <v>4.6542E-2</v>
      </c>
      <c r="FH110">
        <v>6.083800000000001E-2</v>
      </c>
      <c r="FI110">
        <v>0.23880999999999999</v>
      </c>
      <c r="FL110">
        <v>2.0674999999999999E-3</v>
      </c>
      <c r="FN110">
        <v>6.0200000000000002E-3</v>
      </c>
      <c r="FP110">
        <v>4.0314000000000003E-2</v>
      </c>
      <c r="FV110">
        <v>3.3514000000000002E-2</v>
      </c>
      <c r="FW110">
        <v>8.0232000000000012E-2</v>
      </c>
      <c r="FZ110">
        <v>2.1441999999999999E-2</v>
      </c>
      <c r="GC110">
        <v>0.15448000000000001</v>
      </c>
      <c r="GE110">
        <v>1.456E-2</v>
      </c>
      <c r="GG110">
        <v>0.16245299999999999</v>
      </c>
      <c r="GH110">
        <v>3.6878000000000008E-2</v>
      </c>
      <c r="GJ110">
        <v>5.7598000000000003E-2</v>
      </c>
      <c r="GL110">
        <v>0.10716000000000001</v>
      </c>
      <c r="GO110">
        <v>3.3023999999999998E-2</v>
      </c>
      <c r="GP110">
        <v>3.4875999999999997E-2</v>
      </c>
      <c r="GS110">
        <v>0.23330000000000001</v>
      </c>
      <c r="GT110">
        <v>6.1916000000000013E-2</v>
      </c>
      <c r="GU110">
        <v>6.083800000000001E-2</v>
      </c>
      <c r="GV110">
        <v>2.9347999999999999E-2</v>
      </c>
      <c r="HA110">
        <v>5.6720000000000013E-2</v>
      </c>
      <c r="HD110">
        <v>0.10593</v>
      </c>
      <c r="HE110">
        <v>2.9923999999999999E-2</v>
      </c>
    </row>
    <row r="111" spans="1:213" x14ac:dyDescent="0.3">
      <c r="A111">
        <v>2015</v>
      </c>
      <c r="B111" t="s">
        <v>8347</v>
      </c>
      <c r="C111" s="1" t="s">
        <v>203</v>
      </c>
      <c r="D111">
        <v>0.61841000000000002</v>
      </c>
      <c r="E111">
        <v>0.402196</v>
      </c>
      <c r="N111">
        <v>0.92323500000000003</v>
      </c>
      <c r="R111">
        <v>0.10934199999999999</v>
      </c>
      <c r="U111">
        <v>0.47301799999999999</v>
      </c>
      <c r="X111">
        <v>0.50997999999999999</v>
      </c>
      <c r="AB111">
        <v>0.48017199999999999</v>
      </c>
      <c r="AD111">
        <v>0.8591700000000001</v>
      </c>
      <c r="AK111">
        <v>0.52350000000000008</v>
      </c>
      <c r="AL111">
        <v>2.0156E-2</v>
      </c>
      <c r="AS111">
        <v>0.26301200000000002</v>
      </c>
      <c r="AT111">
        <v>0.47034599999999999</v>
      </c>
      <c r="AU111">
        <v>0.240728</v>
      </c>
      <c r="AZ111">
        <v>0.52350000000000008</v>
      </c>
      <c r="BF111">
        <v>0.18976399999999999</v>
      </c>
      <c r="BJ111">
        <v>0.10453</v>
      </c>
      <c r="BL111">
        <v>0.92323500000000003</v>
      </c>
      <c r="BR111">
        <v>0.10953</v>
      </c>
      <c r="BX111">
        <v>4.2818000000000002E-2</v>
      </c>
      <c r="CB111">
        <v>0.46800199999999997</v>
      </c>
      <c r="CE111">
        <v>0.52350000000000008</v>
      </c>
      <c r="CG111">
        <v>0.87131800000000015</v>
      </c>
      <c r="CJ111">
        <v>0.38630999999999999</v>
      </c>
      <c r="CN111">
        <v>0.79895600000000011</v>
      </c>
      <c r="CO111">
        <v>0.88911399999999996</v>
      </c>
      <c r="CV111">
        <v>0.10641399999999999</v>
      </c>
      <c r="CZ111">
        <v>0.16114999999999999</v>
      </c>
      <c r="DC111">
        <v>0.79387600000000014</v>
      </c>
      <c r="DI111">
        <v>8.0016000000000004E-2</v>
      </c>
      <c r="DJ111">
        <v>4.1928000000000007E-2</v>
      </c>
      <c r="DM111">
        <v>0.10549</v>
      </c>
      <c r="DN111">
        <v>0.11819200000000001</v>
      </c>
      <c r="DP111">
        <v>0.46800199999999997</v>
      </c>
      <c r="DU111">
        <v>1.2080200000000001</v>
      </c>
      <c r="DW111">
        <v>1.11649</v>
      </c>
      <c r="DY111">
        <v>0.58539600000000003</v>
      </c>
      <c r="DZ111">
        <v>0.12309199999999999</v>
      </c>
      <c r="EH111">
        <v>0.46395800000000009</v>
      </c>
      <c r="EN111">
        <v>0.16792799999999999</v>
      </c>
      <c r="EP111">
        <v>0.14932000000000001</v>
      </c>
      <c r="EZ111">
        <v>0.13276714285714289</v>
      </c>
      <c r="FA111">
        <v>3.4136E-2</v>
      </c>
      <c r="FB111">
        <v>0.64316600000000002</v>
      </c>
      <c r="FE111">
        <v>4.7191999999999998E-2</v>
      </c>
      <c r="FP111">
        <v>0.1970925</v>
      </c>
      <c r="FW111">
        <v>0.51880000000000004</v>
      </c>
      <c r="GD111">
        <v>1.6443559999999999</v>
      </c>
      <c r="GG111">
        <v>0.29522500000000002</v>
      </c>
      <c r="GH111">
        <v>0.73557399999999995</v>
      </c>
      <c r="GJ111">
        <v>0.87748800000000005</v>
      </c>
      <c r="GS111">
        <v>0.81790000000000007</v>
      </c>
      <c r="HC111">
        <v>0.207596</v>
      </c>
      <c r="HD111">
        <v>0.13991799999999999</v>
      </c>
      <c r="HE111">
        <v>1.400752</v>
      </c>
    </row>
    <row r="112" spans="1:213" x14ac:dyDescent="0.3">
      <c r="A112">
        <v>2015</v>
      </c>
      <c r="B112" t="s">
        <v>8347</v>
      </c>
      <c r="C112" s="1" t="s">
        <v>8359</v>
      </c>
      <c r="D112">
        <v>0.32446799999999998</v>
      </c>
      <c r="N112">
        <v>0.143454</v>
      </c>
      <c r="AD112">
        <v>0.75286600000000015</v>
      </c>
      <c r="BL112">
        <v>0.143454</v>
      </c>
      <c r="EX112">
        <v>0.43027599999999999</v>
      </c>
    </row>
    <row r="113" spans="1:213" x14ac:dyDescent="0.3">
      <c r="A113">
        <v>2015</v>
      </c>
      <c r="B113" t="s">
        <v>8347</v>
      </c>
      <c r="C113" s="1" t="s">
        <v>8360</v>
      </c>
      <c r="D113">
        <v>8.1120000000000012E-3</v>
      </c>
      <c r="AK113">
        <v>1.627E-2</v>
      </c>
      <c r="AQ113">
        <v>0.103628</v>
      </c>
      <c r="AT113">
        <v>1.669E-2</v>
      </c>
      <c r="AZ113">
        <v>1.627E-2</v>
      </c>
      <c r="BV113">
        <v>2.385E-2</v>
      </c>
      <c r="CB113">
        <v>1.669E-2</v>
      </c>
      <c r="CE113">
        <v>1.627E-2</v>
      </c>
      <c r="CO113">
        <v>6.1590000000000013E-2</v>
      </c>
      <c r="CS113">
        <v>2.0667499999999998E-2</v>
      </c>
      <c r="DJ113">
        <v>4.1219999999999998E-3</v>
      </c>
      <c r="DP113">
        <v>1.669E-2</v>
      </c>
      <c r="DW113">
        <v>2.5745000000000001E-2</v>
      </c>
      <c r="DX113">
        <v>4.2375999999999997E-2</v>
      </c>
      <c r="EO113">
        <v>1.1546000000000001E-2</v>
      </c>
      <c r="EP113">
        <v>2.7675999999999999E-2</v>
      </c>
      <c r="EZ113">
        <v>8.3000000000000001E-3</v>
      </c>
      <c r="GC113">
        <v>6.6574000000000008E-2</v>
      </c>
      <c r="GD113">
        <v>2.0034E-2</v>
      </c>
      <c r="GG113">
        <v>1.669E-2</v>
      </c>
      <c r="GJ113">
        <v>5.0681999999999998E-2</v>
      </c>
      <c r="HE113">
        <v>4.2414E-2</v>
      </c>
    </row>
    <row r="114" spans="1:213" x14ac:dyDescent="0.3">
      <c r="A114">
        <v>2015</v>
      </c>
      <c r="B114" t="s">
        <v>8347</v>
      </c>
      <c r="C114" s="1" t="s">
        <v>216</v>
      </c>
      <c r="D114">
        <v>8.1378000000000006E-2</v>
      </c>
      <c r="AK114">
        <v>8.6792000000000008E-2</v>
      </c>
      <c r="AT114">
        <v>0.170958</v>
      </c>
      <c r="AZ114">
        <v>8.6792000000000008E-2</v>
      </c>
      <c r="BC114">
        <v>7.0113999999999996E-2</v>
      </c>
      <c r="BQ114">
        <v>6.1202500000000007E-2</v>
      </c>
      <c r="CB114">
        <v>0.170958</v>
      </c>
      <c r="CE114">
        <v>8.6792000000000008E-2</v>
      </c>
      <c r="DC114">
        <v>5.6766000000000011E-2</v>
      </c>
      <c r="DJ114">
        <v>0.17734800000000001</v>
      </c>
      <c r="DP114">
        <v>0.170958</v>
      </c>
      <c r="FE114">
        <v>8.7220000000000006E-3</v>
      </c>
      <c r="FN114">
        <v>2.5228E-2</v>
      </c>
      <c r="FZ114">
        <v>6.9334000000000007E-2</v>
      </c>
      <c r="GG114">
        <v>0.170958</v>
      </c>
      <c r="GS114">
        <v>3.5998000000000002E-2</v>
      </c>
    </row>
    <row r="115" spans="1:213" x14ac:dyDescent="0.3">
      <c r="A115">
        <v>2015</v>
      </c>
      <c r="B115" t="s">
        <v>8347</v>
      </c>
      <c r="C115" s="1" t="s">
        <v>8361</v>
      </c>
      <c r="D115">
        <v>2.5666000000000001E-2</v>
      </c>
      <c r="AK115">
        <v>2.2834E-2</v>
      </c>
      <c r="AT115">
        <v>0.11934599999999999</v>
      </c>
      <c r="AZ115">
        <v>2.2834E-2</v>
      </c>
      <c r="BQ115">
        <v>3.5686000000000002E-2</v>
      </c>
      <c r="CB115">
        <v>0.11934599999999999</v>
      </c>
      <c r="CE115">
        <v>2.2834E-2</v>
      </c>
      <c r="CO115">
        <v>9.1740000000000002E-2</v>
      </c>
      <c r="CS115">
        <v>2.308E-2</v>
      </c>
      <c r="DC115">
        <v>6.6402000000000003E-2</v>
      </c>
      <c r="DJ115">
        <v>2.9676000000000001E-2</v>
      </c>
      <c r="DP115">
        <v>0.11934599999999999</v>
      </c>
      <c r="DY115">
        <v>2.2782E-2</v>
      </c>
      <c r="GG115">
        <v>0.11934599999999999</v>
      </c>
      <c r="GH115">
        <v>0.11357</v>
      </c>
    </row>
    <row r="116" spans="1:213" x14ac:dyDescent="0.3">
      <c r="A116">
        <v>2015</v>
      </c>
      <c r="B116" t="s">
        <v>8347</v>
      </c>
      <c r="C116" s="1" t="s">
        <v>223</v>
      </c>
      <c r="D116">
        <v>2.8086E-2</v>
      </c>
      <c r="AF116">
        <v>4.1972000000000002E-2</v>
      </c>
      <c r="AK116">
        <v>1.9369999999999998E-2</v>
      </c>
      <c r="AZ116">
        <v>1.9369999999999998E-2</v>
      </c>
      <c r="BC116">
        <v>0.2</v>
      </c>
      <c r="BJ116">
        <v>3.8596000000000012E-2</v>
      </c>
      <c r="BQ116">
        <v>4.7930000000000007E-2</v>
      </c>
      <c r="BX116">
        <v>4.9858000000000013E-2</v>
      </c>
      <c r="CC116">
        <v>4.5620000000000001E-2</v>
      </c>
      <c r="CE116">
        <v>1.9369999999999998E-2</v>
      </c>
      <c r="CG116">
        <v>2.0233999999999999E-2</v>
      </c>
      <c r="CO116">
        <v>6.1090000000000012E-2</v>
      </c>
      <c r="CZ116">
        <v>3.5367999999999997E-2</v>
      </c>
      <c r="DB116">
        <v>3.7035999999999999E-2</v>
      </c>
      <c r="DC116">
        <v>3.7816000000000002E-2</v>
      </c>
      <c r="DJ116">
        <v>9.348200000000001E-2</v>
      </c>
      <c r="DW116">
        <v>6.2114000000000003E-2</v>
      </c>
      <c r="DY116">
        <v>0.27167400000000003</v>
      </c>
      <c r="EH116">
        <v>4.7142000000000003E-2</v>
      </c>
      <c r="EP116">
        <v>4.6230000000000007E-2</v>
      </c>
      <c r="FV116">
        <v>8.9390000000000011E-2</v>
      </c>
      <c r="GE116">
        <v>5.6084000000000002E-2</v>
      </c>
      <c r="GH116">
        <v>4.5974000000000001E-2</v>
      </c>
      <c r="GO116">
        <v>5.8196000000000012E-2</v>
      </c>
    </row>
    <row r="117" spans="1:213" x14ac:dyDescent="0.3">
      <c r="A117">
        <v>2015</v>
      </c>
      <c r="B117" t="s">
        <v>8347</v>
      </c>
      <c r="C117" s="1" t="s">
        <v>226</v>
      </c>
      <c r="D117">
        <v>9.087400000000001E-2</v>
      </c>
      <c r="E117">
        <v>8.6786000000000016E-2</v>
      </c>
      <c r="G117">
        <v>6.8590000000000012E-2</v>
      </c>
      <c r="N117">
        <v>8.6226000000000011E-2</v>
      </c>
      <c r="P117">
        <v>0.1152</v>
      </c>
      <c r="S117">
        <v>0.10395</v>
      </c>
      <c r="AF117">
        <v>0.14913333333333331</v>
      </c>
      <c r="AJ117">
        <v>8.5353999999999999E-2</v>
      </c>
      <c r="AT117">
        <v>0.12645000000000001</v>
      </c>
      <c r="BF117">
        <v>4.0228000000000007E-2</v>
      </c>
      <c r="BG117">
        <v>8.8417999999999997E-2</v>
      </c>
      <c r="BJ117">
        <v>7.8408000000000005E-2</v>
      </c>
      <c r="BL117">
        <v>8.6226000000000011E-2</v>
      </c>
      <c r="BX117">
        <v>0.19425000000000001</v>
      </c>
      <c r="CB117">
        <v>0.12645000000000001</v>
      </c>
      <c r="CG117">
        <v>7.8472E-2</v>
      </c>
      <c r="CJ117">
        <v>0.86785000000000012</v>
      </c>
      <c r="CO117">
        <v>4.0238000000000003E-2</v>
      </c>
      <c r="DA117">
        <v>0.18260999999999999</v>
      </c>
      <c r="DG117">
        <v>0.10885599999999999</v>
      </c>
      <c r="DJ117">
        <v>0.134078</v>
      </c>
      <c r="DL117">
        <v>0.109094</v>
      </c>
      <c r="DP117">
        <v>0.12645000000000001</v>
      </c>
      <c r="DW117">
        <v>5.5843999999999998E-2</v>
      </c>
      <c r="DX117">
        <v>0.9605760000000001</v>
      </c>
      <c r="EN117">
        <v>7.7612E-2</v>
      </c>
      <c r="EV117">
        <v>7.0741999999999999E-2</v>
      </c>
      <c r="FA117">
        <v>7.617800000000001E-2</v>
      </c>
      <c r="FR117">
        <v>6.3267500000000004E-2</v>
      </c>
      <c r="GB117">
        <v>7.8597500000000001E-2</v>
      </c>
      <c r="GD117">
        <v>6.8080000000000002E-2</v>
      </c>
      <c r="GG117">
        <v>0.12645000000000001</v>
      </c>
      <c r="GH117">
        <v>9.6412000000000012E-2</v>
      </c>
      <c r="GI117">
        <v>8.2704E-2</v>
      </c>
      <c r="GS117">
        <v>6.4684000000000005E-2</v>
      </c>
      <c r="GW117">
        <v>0.10885599999999999</v>
      </c>
      <c r="GX117">
        <v>0.10885599999999999</v>
      </c>
      <c r="GZ117">
        <v>0.13008600000000001</v>
      </c>
      <c r="HE117">
        <v>7.1822000000000011E-2</v>
      </c>
    </row>
    <row r="118" spans="1:213" x14ac:dyDescent="0.3">
      <c r="A118">
        <v>2015</v>
      </c>
      <c r="B118" t="s">
        <v>8347</v>
      </c>
      <c r="C118" s="1" t="s">
        <v>230</v>
      </c>
      <c r="D118">
        <v>0.46295400000000009</v>
      </c>
      <c r="E118">
        <v>0.12873000000000001</v>
      </c>
      <c r="G118">
        <v>4.4999999999999999E-4</v>
      </c>
      <c r="J118">
        <v>8.542000000000001E-2</v>
      </c>
      <c r="N118">
        <v>0.108892</v>
      </c>
      <c r="O118">
        <v>3.2404280000000001</v>
      </c>
      <c r="U118">
        <v>0.59722999999999993</v>
      </c>
      <c r="V118">
        <v>0.18743799999999999</v>
      </c>
      <c r="AB118">
        <v>5.7350000000000012E-2</v>
      </c>
      <c r="AF118">
        <v>0.518675</v>
      </c>
      <c r="AK118">
        <v>1.897575</v>
      </c>
      <c r="AL118">
        <v>7.2392500000000012E-2</v>
      </c>
      <c r="AP118">
        <v>0.65454200000000007</v>
      </c>
      <c r="AS118">
        <v>0.82019200000000003</v>
      </c>
      <c r="AT118">
        <v>0.69284699999999999</v>
      </c>
      <c r="AU118">
        <v>0.7015300000000001</v>
      </c>
      <c r="AV118">
        <v>1.2346779999999999</v>
      </c>
      <c r="AZ118">
        <v>1.897575</v>
      </c>
      <c r="BC118">
        <v>0.155941</v>
      </c>
      <c r="BD118">
        <v>0.22932625000000001</v>
      </c>
      <c r="BF118">
        <v>9.0256000000000017E-2</v>
      </c>
      <c r="BI118">
        <v>9.7494000000000011E-2</v>
      </c>
      <c r="BJ118">
        <v>0.19542200000000001</v>
      </c>
      <c r="BK118">
        <v>3.2404280000000001</v>
      </c>
      <c r="BL118">
        <v>0.108892</v>
      </c>
      <c r="BQ118">
        <v>0.187142</v>
      </c>
      <c r="BR118">
        <v>0.195798</v>
      </c>
      <c r="BS118">
        <v>0.116025</v>
      </c>
      <c r="BX118">
        <v>6.4378000000000005E-2</v>
      </c>
      <c r="BY118">
        <v>3.2404280000000001</v>
      </c>
      <c r="CA118">
        <v>2.4436230000000001</v>
      </c>
      <c r="CB118">
        <v>0.73296466666666671</v>
      </c>
      <c r="CE118">
        <v>1.897575</v>
      </c>
      <c r="CG118">
        <v>0.350856</v>
      </c>
      <c r="CL118">
        <v>0.48452333333333342</v>
      </c>
      <c r="CN118">
        <v>2.7330700000000001</v>
      </c>
      <c r="CO118">
        <v>0.56982700000000008</v>
      </c>
      <c r="CP118">
        <v>0.31862000000000001</v>
      </c>
      <c r="CS118">
        <v>0.120738</v>
      </c>
      <c r="CV118">
        <v>0.247166</v>
      </c>
      <c r="CW118">
        <v>0.81712750000000012</v>
      </c>
      <c r="CX118">
        <v>0.48452333333333342</v>
      </c>
      <c r="DA118">
        <v>0.15328600000000001</v>
      </c>
      <c r="DB118">
        <v>1.0897539999999999</v>
      </c>
      <c r="DC118">
        <v>0.7468300000000001</v>
      </c>
      <c r="DG118">
        <v>9.224750000000001E-2</v>
      </c>
      <c r="DJ118">
        <v>0.26701200000000003</v>
      </c>
      <c r="DL118">
        <v>0.215418</v>
      </c>
      <c r="DM118">
        <v>1.4493739999999999</v>
      </c>
      <c r="DN118">
        <v>0.19248999999999999</v>
      </c>
      <c r="DP118">
        <v>0.71404500000000004</v>
      </c>
      <c r="DQ118">
        <v>3.2404280000000001</v>
      </c>
      <c r="DU118">
        <v>1.6048960000000001</v>
      </c>
      <c r="DW118">
        <v>8.2184000000000007E-2</v>
      </c>
      <c r="DX118">
        <v>0.67263600000000001</v>
      </c>
      <c r="DY118">
        <v>1.018411</v>
      </c>
      <c r="EC118">
        <v>0.15315200000000001</v>
      </c>
      <c r="ED118">
        <v>3.2404280000000001</v>
      </c>
      <c r="EE118">
        <v>0.34792899999999999</v>
      </c>
      <c r="EH118">
        <v>0.93609799999999999</v>
      </c>
      <c r="EM118">
        <v>0.95040333333333338</v>
      </c>
      <c r="EN118">
        <v>0.52046325000000004</v>
      </c>
      <c r="EP118">
        <v>8.047E-2</v>
      </c>
      <c r="EQ118">
        <v>0.69910600000000012</v>
      </c>
      <c r="ER118">
        <v>0.191688</v>
      </c>
      <c r="ES118">
        <v>3.4763500000000001</v>
      </c>
      <c r="ET118">
        <v>3.2404280000000001</v>
      </c>
      <c r="EU118">
        <v>1.194286</v>
      </c>
      <c r="EV118">
        <v>0.83761200000000002</v>
      </c>
      <c r="EW118">
        <v>3.2404280000000001</v>
      </c>
      <c r="EZ118">
        <v>1.017842857142857</v>
      </c>
      <c r="FB118">
        <v>0.21460799999999999</v>
      </c>
      <c r="FD118">
        <v>0.31485200000000002</v>
      </c>
      <c r="FH118">
        <v>3.2404280000000001</v>
      </c>
      <c r="FI118">
        <v>0.39866600000000002</v>
      </c>
      <c r="FR118">
        <v>6.6108000000000014E-2</v>
      </c>
      <c r="FV118">
        <v>0.102672</v>
      </c>
      <c r="FW118">
        <v>0.89771300000000021</v>
      </c>
      <c r="FZ118">
        <v>0.101118</v>
      </c>
      <c r="GB118">
        <v>0.10017</v>
      </c>
      <c r="GC118">
        <v>0.29180250000000002</v>
      </c>
      <c r="GD118">
        <v>0.473076</v>
      </c>
      <c r="GE118">
        <v>0.174122</v>
      </c>
      <c r="GG118">
        <v>1.444649333333333</v>
      </c>
      <c r="GH118">
        <v>0.211172</v>
      </c>
      <c r="GJ118">
        <v>0.32631199999999999</v>
      </c>
      <c r="GL118">
        <v>3.4763500000000001</v>
      </c>
      <c r="GN118">
        <v>0.10104200000000001</v>
      </c>
      <c r="GO118">
        <v>1.9776199999999999</v>
      </c>
      <c r="GT118">
        <v>1.5694840000000001</v>
      </c>
      <c r="GU118">
        <v>3.2404280000000001</v>
      </c>
      <c r="GV118">
        <v>0.10001</v>
      </c>
      <c r="GW118">
        <v>9.224750000000001E-2</v>
      </c>
      <c r="GX118">
        <v>9.224750000000001E-2</v>
      </c>
      <c r="HA118">
        <v>0.114664</v>
      </c>
      <c r="HD118">
        <v>9.6866000000000008E-2</v>
      </c>
      <c r="HE118">
        <v>9.9568000000000004E-2</v>
      </c>
    </row>
    <row r="119" spans="1:213" x14ac:dyDescent="0.3">
      <c r="A119">
        <v>2015</v>
      </c>
      <c r="B119" t="s">
        <v>8347</v>
      </c>
      <c r="C119" s="1" t="s">
        <v>235</v>
      </c>
      <c r="D119">
        <v>0.32310400000000011</v>
      </c>
      <c r="E119">
        <v>0.54298600000000008</v>
      </c>
      <c r="F119">
        <v>0.27556375</v>
      </c>
      <c r="G119">
        <v>0.19545399999999999</v>
      </c>
      <c r="J119">
        <v>0.40840199999999999</v>
      </c>
      <c r="K119">
        <v>0.30356000000000011</v>
      </c>
      <c r="L119">
        <v>0.29865199999999997</v>
      </c>
      <c r="M119">
        <v>9.9017999999999995E-2</v>
      </c>
      <c r="N119">
        <v>0.29712400000000011</v>
      </c>
      <c r="P119">
        <v>0.19730800000000001</v>
      </c>
      <c r="Q119">
        <v>0.29865199999999997</v>
      </c>
      <c r="R119">
        <v>0.261818</v>
      </c>
      <c r="S119">
        <v>0.352302</v>
      </c>
      <c r="U119">
        <v>0.29023599999999999</v>
      </c>
      <c r="X119">
        <v>6.2586000000000003E-2</v>
      </c>
      <c r="AB119">
        <v>0.10184</v>
      </c>
      <c r="AC119">
        <v>0.29865199999999997</v>
      </c>
      <c r="AD119">
        <v>0.243118</v>
      </c>
      <c r="AF119">
        <v>0.21804999999999999</v>
      </c>
      <c r="AG119">
        <v>0.12791749999999999</v>
      </c>
      <c r="AH119">
        <v>0.35713400000000012</v>
      </c>
      <c r="AJ119">
        <v>0.30806800000000001</v>
      </c>
      <c r="AL119">
        <v>0.13054399999999999</v>
      </c>
      <c r="AO119">
        <v>0.59584000000000004</v>
      </c>
      <c r="AR119">
        <v>0.55057400000000001</v>
      </c>
      <c r="AS119">
        <v>0.13361999999999999</v>
      </c>
      <c r="AT119">
        <v>0.51032600000000006</v>
      </c>
      <c r="AU119">
        <v>0.16284399999999999</v>
      </c>
      <c r="AY119">
        <v>0.29865199999999997</v>
      </c>
      <c r="BE119">
        <v>0.167074</v>
      </c>
      <c r="BF119">
        <v>8.5353999999999999E-2</v>
      </c>
      <c r="BG119">
        <v>0.65120800000000012</v>
      </c>
      <c r="BH119">
        <v>0.197628</v>
      </c>
      <c r="BI119">
        <v>0.115692</v>
      </c>
      <c r="BJ119">
        <v>0.23841999999999999</v>
      </c>
      <c r="BL119">
        <v>0.29712400000000011</v>
      </c>
      <c r="BP119">
        <v>0.81713750000000007</v>
      </c>
      <c r="BR119">
        <v>0.19072800000000001</v>
      </c>
      <c r="BX119">
        <v>0.21090400000000001</v>
      </c>
      <c r="CB119">
        <v>0.51030200000000003</v>
      </c>
      <c r="CC119">
        <v>5.4476000000000011E-2</v>
      </c>
      <c r="CF119">
        <v>0.28132600000000002</v>
      </c>
      <c r="CG119">
        <v>0.30430400000000002</v>
      </c>
      <c r="CI119">
        <v>0.238764</v>
      </c>
      <c r="CJ119">
        <v>0.15848000000000001</v>
      </c>
      <c r="CM119">
        <v>0.122652</v>
      </c>
      <c r="CN119">
        <v>0.40422800000000009</v>
      </c>
      <c r="CO119">
        <v>0.22625400000000001</v>
      </c>
      <c r="CP119">
        <v>0.20488799999999999</v>
      </c>
      <c r="CU119">
        <v>0.157418</v>
      </c>
      <c r="CV119">
        <v>0.31454199999999999</v>
      </c>
      <c r="CW119">
        <v>0.40889999999999999</v>
      </c>
      <c r="CY119">
        <v>0.103685</v>
      </c>
      <c r="DA119">
        <v>0.32061250000000002</v>
      </c>
      <c r="DE119">
        <v>9.7108E-2</v>
      </c>
      <c r="DF119">
        <v>7.7646000000000007E-2</v>
      </c>
      <c r="DG119">
        <v>0.19053200000000001</v>
      </c>
      <c r="DH119">
        <v>0.256166</v>
      </c>
      <c r="DI119">
        <v>0.30452400000000002</v>
      </c>
      <c r="DJ119">
        <v>0.23952000000000001</v>
      </c>
      <c r="DL119">
        <v>0.31496600000000002</v>
      </c>
      <c r="DM119">
        <v>0.396476</v>
      </c>
      <c r="DN119">
        <v>0.18157000000000001</v>
      </c>
      <c r="DO119">
        <v>0.133354</v>
      </c>
      <c r="DP119">
        <v>0.51030200000000003</v>
      </c>
      <c r="DS119">
        <v>0.197628</v>
      </c>
      <c r="DW119">
        <v>0.13885600000000001</v>
      </c>
      <c r="DX119">
        <v>0.52294200000000002</v>
      </c>
      <c r="DZ119">
        <v>0.10649</v>
      </c>
      <c r="EA119">
        <v>0.61626599999999998</v>
      </c>
      <c r="EB119">
        <v>0.15121999999999999</v>
      </c>
      <c r="EC119">
        <v>0.224386</v>
      </c>
      <c r="EE119">
        <v>0.11204600000000001</v>
      </c>
      <c r="EG119">
        <v>0.45065000000000011</v>
      </c>
      <c r="EH119">
        <v>0.24129200000000001</v>
      </c>
      <c r="EK119">
        <v>0.8522900000000001</v>
      </c>
      <c r="EL119">
        <v>0.34080500000000002</v>
      </c>
      <c r="EN119">
        <v>0.151338</v>
      </c>
      <c r="ER119">
        <v>0.27783999999999998</v>
      </c>
      <c r="ES119">
        <v>0.30185200000000001</v>
      </c>
      <c r="EV119">
        <v>0.20821799999999999</v>
      </c>
      <c r="EX119">
        <v>0.22209000000000001</v>
      </c>
      <c r="EY119">
        <v>0.23531250000000001</v>
      </c>
      <c r="FA119">
        <v>0.22303799999999999</v>
      </c>
      <c r="FB119">
        <v>9.4896000000000008E-2</v>
      </c>
      <c r="FC119">
        <v>0.61047200000000001</v>
      </c>
      <c r="FF119">
        <v>0.17666000000000001</v>
      </c>
      <c r="FK119">
        <v>3.9616000000000012E-2</v>
      </c>
      <c r="FR119">
        <v>0.22028800000000001</v>
      </c>
      <c r="FS119">
        <v>0.18750800000000001</v>
      </c>
      <c r="FU119">
        <v>0.19608249999999999</v>
      </c>
      <c r="FW119">
        <v>9.675750000000001E-2</v>
      </c>
      <c r="FX119">
        <v>0.27970400000000012</v>
      </c>
      <c r="GA119">
        <v>0.15684400000000001</v>
      </c>
      <c r="GB119">
        <v>0.18104600000000001</v>
      </c>
      <c r="GD119">
        <v>0.27061800000000003</v>
      </c>
      <c r="GG119">
        <v>0.38448500000000002</v>
      </c>
      <c r="GH119">
        <v>0.11012</v>
      </c>
      <c r="GI119">
        <v>0.34874800000000011</v>
      </c>
      <c r="GJ119">
        <v>0.16486999999999999</v>
      </c>
      <c r="GL119">
        <v>0.30185200000000001</v>
      </c>
      <c r="GM119">
        <v>0.29628199999999999</v>
      </c>
      <c r="GN119">
        <v>0.47208800000000012</v>
      </c>
      <c r="GP119">
        <v>0.29865199999999997</v>
      </c>
      <c r="GW119">
        <v>0.19053200000000001</v>
      </c>
      <c r="GX119">
        <v>0.19053200000000001</v>
      </c>
      <c r="GY119">
        <v>0.28132600000000002</v>
      </c>
      <c r="GZ119">
        <v>0.41022199999999998</v>
      </c>
      <c r="HA119">
        <v>0.17515</v>
      </c>
      <c r="HC119">
        <v>0.34842600000000001</v>
      </c>
      <c r="HD119">
        <v>0.6739980000000001</v>
      </c>
      <c r="HE119">
        <v>0.23514399999999999</v>
      </c>
    </row>
    <row r="120" spans="1:213" x14ac:dyDescent="0.3">
      <c r="A120">
        <v>2015</v>
      </c>
      <c r="B120" t="s">
        <v>8347</v>
      </c>
      <c r="C120" s="1" t="s">
        <v>8362</v>
      </c>
      <c r="D120">
        <v>0.28046199999999999</v>
      </c>
      <c r="E120">
        <v>0.37619599999999997</v>
      </c>
      <c r="J120">
        <v>0.24002200000000001</v>
      </c>
      <c r="K120">
        <v>0.28260600000000002</v>
      </c>
      <c r="N120">
        <v>0.17940200000000001</v>
      </c>
      <c r="P120">
        <v>6.5656000000000006E-2</v>
      </c>
      <c r="R120">
        <v>0.13863800000000001</v>
      </c>
      <c r="S120">
        <v>0.29772399999999999</v>
      </c>
      <c r="AB120">
        <v>8.3972000000000019E-2</v>
      </c>
      <c r="AD120">
        <v>0.14483599999999999</v>
      </c>
      <c r="AH120">
        <v>0.25874399999999997</v>
      </c>
      <c r="AJ120">
        <v>0.25517000000000001</v>
      </c>
      <c r="AO120">
        <v>0.62057600000000002</v>
      </c>
      <c r="AR120">
        <v>0.43011800000000011</v>
      </c>
      <c r="AT120">
        <v>0.33556200000000003</v>
      </c>
      <c r="BF120">
        <v>6.2379999999999998E-2</v>
      </c>
      <c r="BG120">
        <v>0.20001250000000001</v>
      </c>
      <c r="BL120">
        <v>0.17940200000000001</v>
      </c>
      <c r="BP120">
        <v>0.49730000000000002</v>
      </c>
      <c r="BR120">
        <v>0.138014</v>
      </c>
      <c r="CB120">
        <v>0.33556200000000003</v>
      </c>
      <c r="CJ120">
        <v>8.3834000000000006E-2</v>
      </c>
      <c r="CP120">
        <v>0.28734599999999999</v>
      </c>
      <c r="CU120">
        <v>0.122476</v>
      </c>
      <c r="CV120">
        <v>0.184812</v>
      </c>
      <c r="CY120">
        <v>0.110004</v>
      </c>
      <c r="DG120">
        <v>6.5963999999999995E-2</v>
      </c>
      <c r="DH120">
        <v>0.19692000000000001</v>
      </c>
      <c r="DI120">
        <v>0.27044800000000002</v>
      </c>
      <c r="DL120">
        <v>0.22928000000000001</v>
      </c>
      <c r="DP120">
        <v>0.33556200000000003</v>
      </c>
      <c r="DX120">
        <v>0.127444</v>
      </c>
      <c r="EG120">
        <v>0.46451799999999999</v>
      </c>
      <c r="EN120">
        <v>0.103288</v>
      </c>
      <c r="ES120">
        <v>0.17413600000000001</v>
      </c>
      <c r="FA120">
        <v>0.17549999999999999</v>
      </c>
      <c r="FX120">
        <v>0.16924800000000001</v>
      </c>
      <c r="GD120">
        <v>0.27401599999999998</v>
      </c>
      <c r="GG120">
        <v>0.33556200000000003</v>
      </c>
      <c r="GI120">
        <v>0.23611799999999999</v>
      </c>
      <c r="GL120">
        <v>0.17413600000000001</v>
      </c>
      <c r="GN120">
        <v>0.83022200000000002</v>
      </c>
      <c r="GW120">
        <v>6.5963999999999995E-2</v>
      </c>
      <c r="GX120">
        <v>6.5963999999999995E-2</v>
      </c>
      <c r="GZ120">
        <v>0.24312600000000001</v>
      </c>
      <c r="HC120">
        <v>0.10496</v>
      </c>
    </row>
    <row r="121" spans="1:213" x14ac:dyDescent="0.3">
      <c r="A121">
        <v>2015</v>
      </c>
      <c r="B121" t="s">
        <v>8347</v>
      </c>
      <c r="C121" s="1" t="s">
        <v>8363</v>
      </c>
      <c r="D121">
        <v>0.28374199999999999</v>
      </c>
      <c r="E121">
        <v>0.45821400000000012</v>
      </c>
      <c r="F121">
        <v>0.79803750000000007</v>
      </c>
      <c r="G121">
        <v>0.164186</v>
      </c>
      <c r="J121">
        <v>0.28304200000000002</v>
      </c>
      <c r="K121">
        <v>0.27826400000000001</v>
      </c>
      <c r="N121">
        <v>0.34253</v>
      </c>
      <c r="P121">
        <v>0.21917200000000001</v>
      </c>
      <c r="R121">
        <v>0.24291599999999999</v>
      </c>
      <c r="S121">
        <v>0.31177199999999999</v>
      </c>
      <c r="U121">
        <v>8.8750000000000009E-2</v>
      </c>
      <c r="AB121">
        <v>8.4907500000000011E-2</v>
      </c>
      <c r="AD121">
        <v>0.29470400000000002</v>
      </c>
      <c r="AF121">
        <v>0.18110200000000001</v>
      </c>
      <c r="AH121">
        <v>0.33345799999999998</v>
      </c>
      <c r="AJ121">
        <v>0.33607999999999999</v>
      </c>
      <c r="AL121">
        <v>6.7666000000000004E-2</v>
      </c>
      <c r="AO121">
        <v>0.64050000000000007</v>
      </c>
      <c r="AR121">
        <v>0.562276</v>
      </c>
      <c r="AT121">
        <v>0.36432399999999998</v>
      </c>
      <c r="AU121">
        <v>0.20276</v>
      </c>
      <c r="BE121">
        <v>0.14321400000000001</v>
      </c>
      <c r="BF121">
        <v>7.9982000000000011E-2</v>
      </c>
      <c r="BG121">
        <v>0.206788</v>
      </c>
      <c r="BH121">
        <v>0.27196999999999999</v>
      </c>
      <c r="BI121">
        <v>0.14666399999999999</v>
      </c>
      <c r="BJ121">
        <v>0.16802400000000001</v>
      </c>
      <c r="BL121">
        <v>0.34253</v>
      </c>
      <c r="BP121">
        <v>0.58551750000000002</v>
      </c>
      <c r="BR121">
        <v>0.157224</v>
      </c>
      <c r="BX121">
        <v>0.18291399999999999</v>
      </c>
      <c r="CB121">
        <v>0.36432399999999998</v>
      </c>
      <c r="CF121">
        <v>0.236072</v>
      </c>
      <c r="CG121">
        <v>0.247868</v>
      </c>
      <c r="CI121">
        <v>0.139068</v>
      </c>
      <c r="CJ121">
        <v>0.171232</v>
      </c>
      <c r="CK121">
        <v>0.31868000000000002</v>
      </c>
      <c r="CM121">
        <v>0.10102</v>
      </c>
      <c r="CN121">
        <v>0.2898</v>
      </c>
      <c r="CO121">
        <v>0.33822249999999998</v>
      </c>
      <c r="CP121">
        <v>0.1899825</v>
      </c>
      <c r="CU121">
        <v>0.161468</v>
      </c>
      <c r="CV121">
        <v>0.25536199999999998</v>
      </c>
      <c r="CW121">
        <v>0.54490800000000006</v>
      </c>
      <c r="CY121">
        <v>0.13164400000000001</v>
      </c>
      <c r="DA121">
        <v>0.23200799999999999</v>
      </c>
      <c r="DE121">
        <v>3.5128000000000013E-2</v>
      </c>
      <c r="DF121">
        <v>5.0181999999999997E-2</v>
      </c>
      <c r="DG121">
        <v>0.11788999999999999</v>
      </c>
      <c r="DH121">
        <v>0.19386600000000001</v>
      </c>
      <c r="DI121">
        <v>0.26197799999999999</v>
      </c>
      <c r="DL121">
        <v>0.29071000000000002</v>
      </c>
      <c r="DO121">
        <v>0.108094</v>
      </c>
      <c r="DP121">
        <v>0.36432399999999998</v>
      </c>
      <c r="DS121">
        <v>0.27196999999999999</v>
      </c>
      <c r="DX121">
        <v>0.26019750000000003</v>
      </c>
      <c r="EG121">
        <v>0.37097000000000002</v>
      </c>
      <c r="EH121">
        <v>0.12034</v>
      </c>
      <c r="EK121">
        <v>0.65585400000000005</v>
      </c>
      <c r="EL121">
        <v>0.305116</v>
      </c>
      <c r="EN121">
        <v>0.14585600000000001</v>
      </c>
      <c r="ER121">
        <v>9.2384000000000008E-2</v>
      </c>
      <c r="ES121">
        <v>0.37540400000000013</v>
      </c>
      <c r="EV121">
        <v>0.17996400000000001</v>
      </c>
      <c r="EY121">
        <v>0.30037249999999999</v>
      </c>
      <c r="FA121">
        <v>0.207042</v>
      </c>
      <c r="FC121">
        <v>0.67474200000000006</v>
      </c>
      <c r="FR121">
        <v>7.6258000000000006E-2</v>
      </c>
      <c r="FW121">
        <v>0.22106400000000001</v>
      </c>
      <c r="FX121">
        <v>0.149508</v>
      </c>
      <c r="GA121">
        <v>0.14249999999999999</v>
      </c>
      <c r="GB121">
        <v>0.104404</v>
      </c>
      <c r="GD121">
        <v>0.26703199999999999</v>
      </c>
      <c r="GG121">
        <v>0.36432399999999998</v>
      </c>
      <c r="GH121">
        <v>0.17789250000000001</v>
      </c>
      <c r="GI121">
        <v>0.25762800000000002</v>
      </c>
      <c r="GL121">
        <v>0.37540400000000013</v>
      </c>
      <c r="GM121">
        <v>0.25936799999999999</v>
      </c>
      <c r="GN121">
        <v>0.15159</v>
      </c>
      <c r="GW121">
        <v>0.11788999999999999</v>
      </c>
      <c r="GX121">
        <v>0.11788999999999999</v>
      </c>
      <c r="GY121">
        <v>0.236072</v>
      </c>
      <c r="GZ121">
        <v>0.36743599999999998</v>
      </c>
      <c r="HA121">
        <v>7.4614E-2</v>
      </c>
      <c r="HC121">
        <v>0.35560799999999998</v>
      </c>
      <c r="HD121">
        <v>0.74619800000000014</v>
      </c>
      <c r="HE121">
        <v>0.54738600000000004</v>
      </c>
    </row>
    <row r="122" spans="1:213" x14ac:dyDescent="0.3">
      <c r="A122">
        <v>2015</v>
      </c>
      <c r="B122" t="s">
        <v>8347</v>
      </c>
      <c r="C122" s="1" t="s">
        <v>8364</v>
      </c>
      <c r="D122">
        <v>0.23502600000000001</v>
      </c>
      <c r="E122">
        <v>0.29469200000000001</v>
      </c>
      <c r="J122">
        <v>0.21285000000000001</v>
      </c>
      <c r="K122">
        <v>0.26683200000000001</v>
      </c>
      <c r="N122">
        <v>0.209092</v>
      </c>
      <c r="P122">
        <v>0.155754</v>
      </c>
      <c r="R122">
        <v>0.19942399999999999</v>
      </c>
      <c r="S122">
        <v>0.25646200000000002</v>
      </c>
      <c r="AB122">
        <v>0.1098625</v>
      </c>
      <c r="AD122">
        <v>0.200656</v>
      </c>
      <c r="AH122">
        <v>0.30824800000000002</v>
      </c>
      <c r="AJ122">
        <v>0.31300200000000011</v>
      </c>
      <c r="AO122">
        <v>0.51612800000000003</v>
      </c>
      <c r="AR122">
        <v>0.47787200000000002</v>
      </c>
      <c r="AT122">
        <v>0.32595750000000001</v>
      </c>
      <c r="BE122">
        <v>0.11607199999999999</v>
      </c>
      <c r="BF122">
        <v>7.3440000000000005E-2</v>
      </c>
      <c r="BJ122">
        <v>0.16020000000000001</v>
      </c>
      <c r="BL122">
        <v>0.209092</v>
      </c>
      <c r="BP122">
        <v>0.56646000000000007</v>
      </c>
      <c r="BR122">
        <v>0.1327875</v>
      </c>
      <c r="BS122">
        <v>8.7938000000000002E-2</v>
      </c>
      <c r="CB122">
        <v>0.32595750000000001</v>
      </c>
      <c r="CF122">
        <v>3.0584E-2</v>
      </c>
      <c r="CI122">
        <v>0.31909199999999999</v>
      </c>
      <c r="CN122">
        <v>0.19193399999999999</v>
      </c>
      <c r="CO122">
        <v>9.6464000000000008E-2</v>
      </c>
      <c r="CP122">
        <v>0.20554600000000001</v>
      </c>
      <c r="CU122">
        <v>0.13425999999999999</v>
      </c>
      <c r="CY122">
        <v>0.11600000000000001</v>
      </c>
      <c r="DA122">
        <v>0.111516</v>
      </c>
      <c r="DE122">
        <v>0.15118999999999999</v>
      </c>
      <c r="DG122">
        <v>0.11584999999999999</v>
      </c>
      <c r="DH122">
        <v>0.13619000000000001</v>
      </c>
      <c r="DI122">
        <v>0.23835999999999999</v>
      </c>
      <c r="DL122">
        <v>0.183726</v>
      </c>
      <c r="DO122">
        <v>0.14358599999999999</v>
      </c>
      <c r="DP122">
        <v>0.32595750000000001</v>
      </c>
      <c r="DX122">
        <v>0.18003250000000001</v>
      </c>
      <c r="EG122">
        <v>0.36576599999999998</v>
      </c>
      <c r="EK122">
        <v>0.49541000000000002</v>
      </c>
      <c r="EN122">
        <v>0.11776399999999999</v>
      </c>
      <c r="ES122">
        <v>0.22451750000000001</v>
      </c>
      <c r="FA122">
        <v>0.163628</v>
      </c>
      <c r="FR122">
        <v>0.14501249999999999</v>
      </c>
      <c r="FX122">
        <v>9.9314E-2</v>
      </c>
      <c r="GB122">
        <v>3.4354000000000003E-2</v>
      </c>
      <c r="GD122">
        <v>0.24219599999999999</v>
      </c>
      <c r="GG122">
        <v>0.32595750000000001</v>
      </c>
      <c r="GI122">
        <v>0.21338199999999999</v>
      </c>
      <c r="GL122">
        <v>0.22451750000000001</v>
      </c>
      <c r="GM122">
        <v>0.17191600000000001</v>
      </c>
      <c r="GN122">
        <v>0.1698875</v>
      </c>
      <c r="GW122">
        <v>0.11584999999999999</v>
      </c>
      <c r="GX122">
        <v>0.11584999999999999</v>
      </c>
      <c r="GY122">
        <v>3.0584E-2</v>
      </c>
      <c r="GZ122">
        <v>0.24579200000000001</v>
      </c>
      <c r="HC122">
        <v>0.16863600000000001</v>
      </c>
      <c r="HE122">
        <v>0.20372799999999999</v>
      </c>
    </row>
    <row r="123" spans="1:213" x14ac:dyDescent="0.3">
      <c r="A123">
        <v>2015</v>
      </c>
      <c r="B123" t="s">
        <v>8347</v>
      </c>
      <c r="C123" s="1" t="s">
        <v>247</v>
      </c>
      <c r="D123">
        <v>0.53006400000000009</v>
      </c>
      <c r="E123">
        <v>0.70036399999999999</v>
      </c>
      <c r="F123">
        <v>2.142655</v>
      </c>
      <c r="G123">
        <v>0.213394</v>
      </c>
      <c r="H123">
        <v>0.158968</v>
      </c>
      <c r="I123">
        <v>0.158968</v>
      </c>
      <c r="J123">
        <v>0.67076000000000002</v>
      </c>
      <c r="K123">
        <v>0.64647200000000005</v>
      </c>
      <c r="L123">
        <v>0.35589599999999999</v>
      </c>
      <c r="M123">
        <v>9.2466000000000007E-2</v>
      </c>
      <c r="N123">
        <v>0.65677000000000008</v>
      </c>
      <c r="O123">
        <v>0.21712000000000001</v>
      </c>
      <c r="P123">
        <v>0.65259750000000005</v>
      </c>
      <c r="Q123">
        <v>0.35589599999999999</v>
      </c>
      <c r="R123">
        <v>0.52854400000000001</v>
      </c>
      <c r="S123">
        <v>0.39278600000000002</v>
      </c>
      <c r="T123">
        <v>0.28041250000000001</v>
      </c>
      <c r="U123">
        <v>0.66459000000000001</v>
      </c>
      <c r="V123">
        <v>0.17624799999999999</v>
      </c>
      <c r="X123">
        <v>0.12495000000000001</v>
      </c>
      <c r="Y123">
        <v>0.13345199999999999</v>
      </c>
      <c r="Z123">
        <v>0.158968</v>
      </c>
      <c r="AB123">
        <v>0.24074599999999999</v>
      </c>
      <c r="AC123">
        <v>0.35589599999999999</v>
      </c>
      <c r="AD123">
        <v>0.50362800000000008</v>
      </c>
      <c r="AE123">
        <v>0.75841200000000009</v>
      </c>
      <c r="AF123">
        <v>0.31466400000000011</v>
      </c>
      <c r="AG123">
        <v>2.1968000000000001E-2</v>
      </c>
      <c r="AH123">
        <v>0.53843400000000008</v>
      </c>
      <c r="AI123">
        <v>0.33686800000000011</v>
      </c>
      <c r="AJ123">
        <v>0.94267400000000001</v>
      </c>
      <c r="AK123">
        <v>0.48880800000000008</v>
      </c>
      <c r="AL123">
        <v>7.7733999999999998E-2</v>
      </c>
      <c r="AM123">
        <v>8.0484E-2</v>
      </c>
      <c r="AN123">
        <v>8.3947999999999995E-2</v>
      </c>
      <c r="AO123">
        <v>1.042114</v>
      </c>
      <c r="AP123">
        <v>0.20749400000000001</v>
      </c>
      <c r="AR123">
        <v>1.1148880000000001</v>
      </c>
      <c r="AS123">
        <v>0.18446000000000001</v>
      </c>
      <c r="AT123">
        <v>0.58669800000000005</v>
      </c>
      <c r="AU123">
        <v>0.31650800000000001</v>
      </c>
      <c r="AV123">
        <v>0.207262</v>
      </c>
      <c r="AW123">
        <v>0.23886199999999999</v>
      </c>
      <c r="AX123">
        <v>1.7342E-2</v>
      </c>
      <c r="AY123">
        <v>0.35589599999999999</v>
      </c>
      <c r="AZ123">
        <v>0.48880800000000008</v>
      </c>
      <c r="BB123">
        <v>0.197466</v>
      </c>
      <c r="BC123">
        <v>0.159218</v>
      </c>
      <c r="BD123">
        <v>0.15405199999999999</v>
      </c>
      <c r="BE123">
        <v>0.29602600000000001</v>
      </c>
      <c r="BF123">
        <v>0.293406</v>
      </c>
      <c r="BG123">
        <v>0.76691399999999998</v>
      </c>
      <c r="BH123">
        <v>5.9229999999999998E-2</v>
      </c>
      <c r="BI123">
        <v>9.8947999999999994E-2</v>
      </c>
      <c r="BJ123">
        <v>0.27113199999999998</v>
      </c>
      <c r="BK123">
        <v>0.21712000000000001</v>
      </c>
      <c r="BL123">
        <v>0.65677000000000008</v>
      </c>
      <c r="BM123">
        <v>0.14444000000000001</v>
      </c>
      <c r="BO123">
        <v>0.15707199999999999</v>
      </c>
      <c r="BQ123">
        <v>0.10011</v>
      </c>
      <c r="BR123">
        <v>0.22512599999999999</v>
      </c>
      <c r="BS123">
        <v>0.177838</v>
      </c>
      <c r="BT123">
        <v>9.398200000000001E-2</v>
      </c>
      <c r="BU123">
        <v>0.13222</v>
      </c>
      <c r="BX123">
        <v>0.20639399999999999</v>
      </c>
      <c r="BY123">
        <v>0.21712000000000001</v>
      </c>
      <c r="BZ123">
        <v>0.100024</v>
      </c>
      <c r="CA123">
        <v>0.13728799999999999</v>
      </c>
      <c r="CB123">
        <v>0.58672199999999997</v>
      </c>
      <c r="CC123">
        <v>0.16993</v>
      </c>
      <c r="CD123">
        <v>8.0163999999999999E-2</v>
      </c>
      <c r="CE123">
        <v>0.48880800000000008</v>
      </c>
      <c r="CF123">
        <v>2.5655825000000001</v>
      </c>
      <c r="CG123">
        <v>0.25580000000000003</v>
      </c>
      <c r="CH123">
        <v>0.45930599999999999</v>
      </c>
      <c r="CI123">
        <v>0.33556799999999998</v>
      </c>
      <c r="CJ123">
        <v>0.67802200000000001</v>
      </c>
      <c r="CL123">
        <v>0.11841</v>
      </c>
      <c r="CN123">
        <v>0.264928</v>
      </c>
      <c r="CO123">
        <v>0.16991999999999999</v>
      </c>
      <c r="CP123">
        <v>0.61223400000000006</v>
      </c>
      <c r="CQ123">
        <v>0.38239200000000001</v>
      </c>
      <c r="CS123">
        <v>0.19020799999999999</v>
      </c>
      <c r="CU123">
        <v>0.39673199999999997</v>
      </c>
      <c r="CV123">
        <v>0.49757200000000001</v>
      </c>
      <c r="CW123">
        <v>1.9668650000000001</v>
      </c>
      <c r="CX123">
        <v>0.11841</v>
      </c>
      <c r="CY123">
        <v>0.52127400000000002</v>
      </c>
      <c r="CZ123">
        <v>0.56770200000000004</v>
      </c>
      <c r="DA123">
        <v>0.33954200000000001</v>
      </c>
      <c r="DC123">
        <v>0.32754000000000011</v>
      </c>
      <c r="DE123">
        <v>6.9760000000000003E-2</v>
      </c>
      <c r="DF123">
        <v>0.214728</v>
      </c>
      <c r="DG123">
        <v>8.0883999999999998E-2</v>
      </c>
      <c r="DH123">
        <v>0.29780499999999999</v>
      </c>
      <c r="DI123">
        <v>0.43912000000000001</v>
      </c>
      <c r="DJ123">
        <v>0.16520199999999999</v>
      </c>
      <c r="DL123">
        <v>0.42313600000000001</v>
      </c>
      <c r="DM123">
        <v>0.22281000000000001</v>
      </c>
      <c r="DN123">
        <v>0.36385600000000001</v>
      </c>
      <c r="DP123">
        <v>0.58672199999999997</v>
      </c>
      <c r="DQ123">
        <v>0.21712000000000001</v>
      </c>
      <c r="DS123">
        <v>5.9229999999999998E-2</v>
      </c>
      <c r="DT123">
        <v>0.158968</v>
      </c>
      <c r="DU123">
        <v>0.73536800000000013</v>
      </c>
      <c r="DV123">
        <v>0.45930599999999999</v>
      </c>
      <c r="DW123">
        <v>0.21124200000000001</v>
      </c>
      <c r="DX123">
        <v>0.32123800000000002</v>
      </c>
      <c r="DY123">
        <v>0.72648000000000001</v>
      </c>
      <c r="DZ123">
        <v>8.7092500000000003E-2</v>
      </c>
      <c r="EA123">
        <v>0.18207799999999999</v>
      </c>
      <c r="EB123">
        <v>0.51842400000000011</v>
      </c>
      <c r="EC123">
        <v>0.10849250000000001</v>
      </c>
      <c r="ED123">
        <v>0.21712000000000001</v>
      </c>
      <c r="EE123">
        <v>0.16039</v>
      </c>
      <c r="EF123">
        <v>0.1273125</v>
      </c>
      <c r="EH123">
        <v>0.24049799999999999</v>
      </c>
      <c r="EK123">
        <v>1.1099939999999999</v>
      </c>
      <c r="EL123">
        <v>0.74241250000000003</v>
      </c>
      <c r="EM123">
        <v>0.20719399999999999</v>
      </c>
      <c r="EN123">
        <v>0.32645000000000002</v>
      </c>
      <c r="EP123">
        <v>0.54127199999999998</v>
      </c>
      <c r="EQ123">
        <v>0.28766199999999997</v>
      </c>
      <c r="ER123">
        <v>0.41899799999999998</v>
      </c>
      <c r="ES123">
        <v>0.96344200000000002</v>
      </c>
      <c r="ET123">
        <v>0.21712000000000001</v>
      </c>
      <c r="EU123">
        <v>0.304456</v>
      </c>
      <c r="EW123">
        <v>0.21712000000000001</v>
      </c>
      <c r="EX123">
        <v>0.40526200000000001</v>
      </c>
      <c r="EY123">
        <v>1.251098</v>
      </c>
      <c r="EZ123">
        <v>0.77310428571428569</v>
      </c>
      <c r="FA123">
        <v>0.45774399999999998</v>
      </c>
      <c r="FB123">
        <v>0.19918</v>
      </c>
      <c r="FC123">
        <v>0.6184980000000001</v>
      </c>
      <c r="FF123">
        <v>0.13716</v>
      </c>
      <c r="FH123">
        <v>0.21712000000000001</v>
      </c>
      <c r="FI123">
        <v>0.14074800000000001</v>
      </c>
      <c r="FJ123">
        <v>0.137378</v>
      </c>
      <c r="FK123">
        <v>0.12066200000000001</v>
      </c>
      <c r="FL123">
        <v>0.24310799999999999</v>
      </c>
      <c r="FM123">
        <v>8.0080000000000012E-2</v>
      </c>
      <c r="FN123">
        <v>0.20785400000000001</v>
      </c>
      <c r="FP123">
        <v>0.28279199999999999</v>
      </c>
      <c r="FQ123">
        <v>0.158968</v>
      </c>
      <c r="FR123">
        <v>0.36702600000000002</v>
      </c>
      <c r="FS123">
        <v>0.133578</v>
      </c>
      <c r="FT123">
        <v>0.158968</v>
      </c>
      <c r="FU123">
        <v>0.12264799999999999</v>
      </c>
      <c r="FV123">
        <v>0.1210866666666667</v>
      </c>
      <c r="FW123">
        <v>0.42601400000000011</v>
      </c>
      <c r="FX123">
        <v>1.2206980000000001</v>
      </c>
      <c r="FZ123">
        <v>0.22415599999999999</v>
      </c>
      <c r="GA123">
        <v>0.24318999999999999</v>
      </c>
      <c r="GD123">
        <v>0.83821800000000013</v>
      </c>
      <c r="GE123">
        <v>0.23996799999999999</v>
      </c>
      <c r="GG123">
        <v>0.60851100000000002</v>
      </c>
      <c r="GH123">
        <v>0.14086399999999999</v>
      </c>
      <c r="GI123">
        <v>0.59045199999999998</v>
      </c>
      <c r="GJ123">
        <v>0.24988199999999999</v>
      </c>
      <c r="GL123">
        <v>0.96344200000000002</v>
      </c>
      <c r="GM123">
        <v>0.470142</v>
      </c>
      <c r="GN123">
        <v>1.033668</v>
      </c>
      <c r="GO123">
        <v>2.523632000000001</v>
      </c>
      <c r="GP123">
        <v>0.35589599999999999</v>
      </c>
      <c r="GQ123">
        <v>0.158968</v>
      </c>
      <c r="GR123">
        <v>0.158968</v>
      </c>
      <c r="GS123">
        <v>0.44007000000000002</v>
      </c>
      <c r="GT123">
        <v>5.9842000000000013E-2</v>
      </c>
      <c r="GU123">
        <v>0.21712000000000001</v>
      </c>
      <c r="GW123">
        <v>8.0883999999999998E-2</v>
      </c>
      <c r="GX123">
        <v>8.0883999999999998E-2</v>
      </c>
      <c r="GY123">
        <v>2.5655825000000001</v>
      </c>
      <c r="GZ123">
        <v>0.55333200000000005</v>
      </c>
      <c r="HA123">
        <v>0.14302200000000001</v>
      </c>
      <c r="HC123">
        <v>0.43784400000000012</v>
      </c>
      <c r="HD123">
        <v>0.27490599999999998</v>
      </c>
      <c r="HE123">
        <v>7.4066000000000007E-2</v>
      </c>
    </row>
    <row r="124" spans="1:213" x14ac:dyDescent="0.3">
      <c r="A124">
        <v>2015</v>
      </c>
      <c r="B124" t="s">
        <v>8347</v>
      </c>
      <c r="C124" s="1" t="s">
        <v>8365</v>
      </c>
      <c r="D124">
        <v>0.14363000000000001</v>
      </c>
      <c r="E124">
        <v>0.55051749999999999</v>
      </c>
      <c r="L124">
        <v>0.21067</v>
      </c>
      <c r="M124">
        <v>2.6647500000000001E-2</v>
      </c>
      <c r="N124">
        <v>0.44493400000000011</v>
      </c>
      <c r="O124">
        <v>0.33143400000000012</v>
      </c>
      <c r="P124">
        <v>0.30639200000000011</v>
      </c>
      <c r="Q124">
        <v>0.21067</v>
      </c>
      <c r="R124">
        <v>0.10059999999999999</v>
      </c>
      <c r="U124">
        <v>0.122318</v>
      </c>
      <c r="V124">
        <v>0.10216</v>
      </c>
      <c r="X124">
        <v>7.8428000000000012E-2</v>
      </c>
      <c r="Y124">
        <v>0.11708200000000001</v>
      </c>
      <c r="AB124">
        <v>0.26412799999999997</v>
      </c>
      <c r="AC124">
        <v>0.21067</v>
      </c>
      <c r="AD124">
        <v>0.27581400000000011</v>
      </c>
      <c r="AG124">
        <v>6.6434000000000007E-2</v>
      </c>
      <c r="AI124">
        <v>0.242202</v>
      </c>
      <c r="AL124">
        <v>6.6730000000000012E-2</v>
      </c>
      <c r="AM124">
        <v>0.107414</v>
      </c>
      <c r="AP124">
        <v>6.8154000000000006E-2</v>
      </c>
      <c r="AS124">
        <v>0.15170800000000001</v>
      </c>
      <c r="AT124">
        <v>0.45239800000000008</v>
      </c>
      <c r="AU124">
        <v>0.32934000000000002</v>
      </c>
      <c r="AW124">
        <v>0.140488</v>
      </c>
      <c r="AY124">
        <v>0.21067</v>
      </c>
      <c r="BD124">
        <v>0.14124</v>
      </c>
      <c r="BE124">
        <v>1.099378</v>
      </c>
      <c r="BF124">
        <v>0.16302</v>
      </c>
      <c r="BG124">
        <v>0.52476400000000001</v>
      </c>
      <c r="BH124">
        <v>4.2411999999999998E-2</v>
      </c>
      <c r="BI124">
        <v>5.2033999999999997E-2</v>
      </c>
      <c r="BJ124">
        <v>0.22753999999999999</v>
      </c>
      <c r="BK124">
        <v>0.33143400000000012</v>
      </c>
      <c r="BL124">
        <v>0.44493400000000011</v>
      </c>
      <c r="BM124">
        <v>0.241176</v>
      </c>
      <c r="BS124">
        <v>0.116396</v>
      </c>
      <c r="BT124">
        <v>8.2102000000000008E-2</v>
      </c>
      <c r="BU124">
        <v>0.103704</v>
      </c>
      <c r="BX124">
        <v>0.17715800000000001</v>
      </c>
      <c r="BY124">
        <v>0.33143400000000012</v>
      </c>
      <c r="BZ124">
        <v>9.6772000000000011E-2</v>
      </c>
      <c r="CB124">
        <v>0.45141399999999998</v>
      </c>
      <c r="CC124">
        <v>0.11526400000000001</v>
      </c>
      <c r="CD124">
        <v>7.888400000000001E-2</v>
      </c>
      <c r="CF124">
        <v>1.228972</v>
      </c>
      <c r="CG124">
        <v>9.1943999999999998E-2</v>
      </c>
      <c r="CH124">
        <v>0.11464000000000001</v>
      </c>
      <c r="CI124">
        <v>0.13735249999999999</v>
      </c>
      <c r="CM124">
        <v>2.3353120000000001</v>
      </c>
      <c r="CO124">
        <v>7.8538000000000011E-2</v>
      </c>
      <c r="CP124">
        <v>0.13023999999999999</v>
      </c>
      <c r="CU124">
        <v>0.136792</v>
      </c>
      <c r="CV124">
        <v>0.166598</v>
      </c>
      <c r="CY124">
        <v>5.1836000000000007E-2</v>
      </c>
      <c r="DA124">
        <v>0.201292</v>
      </c>
      <c r="DC124">
        <v>0.139986</v>
      </c>
      <c r="DE124">
        <v>4.2332000000000002E-2</v>
      </c>
      <c r="DG124">
        <v>9.7202000000000011E-2</v>
      </c>
      <c r="DH124">
        <v>0.18481800000000001</v>
      </c>
      <c r="DJ124">
        <v>5.6862500000000003E-2</v>
      </c>
      <c r="DL124">
        <v>0.12295399999999999</v>
      </c>
      <c r="DM124">
        <v>9.9542000000000019E-2</v>
      </c>
      <c r="DN124">
        <v>0.10129199999999999</v>
      </c>
      <c r="DP124">
        <v>0.45141399999999998</v>
      </c>
      <c r="DQ124">
        <v>0.33143400000000012</v>
      </c>
      <c r="DS124">
        <v>4.2411999999999998E-2</v>
      </c>
      <c r="DV124">
        <v>0.11464000000000001</v>
      </c>
      <c r="DW124">
        <v>8.9473999999999998E-2</v>
      </c>
      <c r="DX124">
        <v>0.36042500000000011</v>
      </c>
      <c r="DZ124">
        <v>4.7896000000000008E-2</v>
      </c>
      <c r="EA124">
        <v>2.69E-2</v>
      </c>
      <c r="EB124">
        <v>0.13618333333333341</v>
      </c>
      <c r="EC124">
        <v>4.0814000000000003E-2</v>
      </c>
      <c r="ED124">
        <v>0.33143400000000012</v>
      </c>
      <c r="EE124">
        <v>0.1189925</v>
      </c>
      <c r="EF124">
        <v>0.18134600000000001</v>
      </c>
      <c r="EL124">
        <v>1.933664</v>
      </c>
      <c r="EM124">
        <v>0.38607800000000009</v>
      </c>
      <c r="EN124">
        <v>0.38331199999999999</v>
      </c>
      <c r="EP124">
        <v>0.39918599999999999</v>
      </c>
      <c r="EQ124">
        <v>0.46568399999999999</v>
      </c>
      <c r="ER124">
        <v>6.0713999999999997E-2</v>
      </c>
      <c r="ES124">
        <v>0.38508199999999998</v>
      </c>
      <c r="ET124">
        <v>0.33143400000000012</v>
      </c>
      <c r="EV124">
        <v>0.14278199999999999</v>
      </c>
      <c r="EW124">
        <v>0.33143400000000012</v>
      </c>
      <c r="EX124">
        <v>0.40404750000000011</v>
      </c>
      <c r="FA124">
        <v>0.121462</v>
      </c>
      <c r="FB124">
        <v>0.10879333333333339</v>
      </c>
      <c r="FC124">
        <v>0.261826</v>
      </c>
      <c r="FF124">
        <v>6.2540000000000012E-2</v>
      </c>
      <c r="FH124">
        <v>0.33143400000000012</v>
      </c>
      <c r="FI124">
        <v>9.2116000000000017E-2</v>
      </c>
      <c r="FJ124">
        <v>8.4042000000000019E-2</v>
      </c>
      <c r="FK124">
        <v>4.4560000000000002E-2</v>
      </c>
      <c r="FM124">
        <v>8.4483333333333341E-2</v>
      </c>
      <c r="FP124">
        <v>0.1540475</v>
      </c>
      <c r="FR124">
        <v>0.182805</v>
      </c>
      <c r="FS124">
        <v>6.899000000000001E-2</v>
      </c>
      <c r="FU124">
        <v>7.4442500000000009E-2</v>
      </c>
      <c r="FV124">
        <v>9.4994000000000009E-2</v>
      </c>
      <c r="FW124">
        <v>0.188496</v>
      </c>
      <c r="FX124">
        <v>0.227016</v>
      </c>
      <c r="GB124">
        <v>5.0431999999999998E-2</v>
      </c>
      <c r="GD124">
        <v>0.44068750000000001</v>
      </c>
      <c r="GG124">
        <v>0.30494600000000011</v>
      </c>
      <c r="GH124">
        <v>0.10191600000000001</v>
      </c>
      <c r="GI124">
        <v>0.26640200000000003</v>
      </c>
      <c r="GJ124">
        <v>9.6072000000000018E-2</v>
      </c>
      <c r="GL124">
        <v>0.38508199999999998</v>
      </c>
      <c r="GM124">
        <v>0.40923599999999999</v>
      </c>
      <c r="GN124">
        <v>0.14071400000000001</v>
      </c>
      <c r="GP124">
        <v>0.21067</v>
      </c>
      <c r="GU124">
        <v>0.33143400000000012</v>
      </c>
      <c r="GW124">
        <v>9.7202000000000011E-2</v>
      </c>
      <c r="GX124">
        <v>9.7202000000000011E-2</v>
      </c>
      <c r="GY124">
        <v>1.228972</v>
      </c>
      <c r="GZ124">
        <v>0.30198599999999998</v>
      </c>
      <c r="HA124">
        <v>8.2574000000000009E-2</v>
      </c>
      <c r="HC124">
        <v>0.24890999999999999</v>
      </c>
      <c r="HD124">
        <v>8.7753999999999999E-2</v>
      </c>
      <c r="HE124">
        <v>2.8760000000000001E-2</v>
      </c>
    </row>
    <row r="125" spans="1:213" x14ac:dyDescent="0.3">
      <c r="A125">
        <v>2015</v>
      </c>
      <c r="B125" t="s">
        <v>8347</v>
      </c>
      <c r="C125" s="1" t="s">
        <v>257</v>
      </c>
      <c r="D125">
        <v>0.16052616666666669</v>
      </c>
      <c r="E125">
        <v>0.24137266666666671</v>
      </c>
      <c r="G125">
        <v>0.268098</v>
      </c>
      <c r="K125">
        <v>0.21854199999999999</v>
      </c>
      <c r="M125">
        <v>2.1918E-2</v>
      </c>
      <c r="N125">
        <v>0.1239258333333333</v>
      </c>
      <c r="P125">
        <v>0.11608350000000001</v>
      </c>
      <c r="R125">
        <v>0.13623399999999999</v>
      </c>
      <c r="S125">
        <v>0.249755</v>
      </c>
      <c r="U125">
        <v>5.9220000000000002E-2</v>
      </c>
      <c r="V125">
        <v>7.8463000000000005E-2</v>
      </c>
      <c r="X125">
        <v>8.7195000000000009E-2</v>
      </c>
      <c r="Y125">
        <v>7.4240250000000008E-2</v>
      </c>
      <c r="AB125">
        <v>6.1345416666666673E-2</v>
      </c>
      <c r="AD125">
        <v>0.18082100000000001</v>
      </c>
      <c r="AF125">
        <v>0.13914812500000001</v>
      </c>
      <c r="AG125">
        <v>7.5470000000000009E-2</v>
      </c>
      <c r="AH125">
        <v>0.21680550000000001</v>
      </c>
      <c r="AJ125">
        <v>0.19466433333333341</v>
      </c>
      <c r="AL125">
        <v>6.6684000000000007E-2</v>
      </c>
      <c r="AM125">
        <v>0.107722</v>
      </c>
      <c r="AN125">
        <v>7.7615000000000017E-2</v>
      </c>
      <c r="AO125">
        <v>0.41688100000000011</v>
      </c>
      <c r="AP125">
        <v>0.102992</v>
      </c>
      <c r="AR125">
        <v>0.51841000000000004</v>
      </c>
      <c r="AS125">
        <v>0.13161</v>
      </c>
      <c r="AT125">
        <v>0.20110275</v>
      </c>
      <c r="AU125">
        <v>0.21260999999999999</v>
      </c>
      <c r="BE125">
        <v>0.13708124999999999</v>
      </c>
      <c r="BF125">
        <v>9.1275000000000009E-2</v>
      </c>
      <c r="BH125">
        <v>2.3466000000000001E-2</v>
      </c>
      <c r="BI125">
        <v>5.2830000000000002E-2</v>
      </c>
      <c r="BJ125">
        <v>0.16756799999999999</v>
      </c>
      <c r="BL125">
        <v>0.1239258333333333</v>
      </c>
      <c r="BP125">
        <v>0.43303500000000011</v>
      </c>
      <c r="BR125">
        <v>0.22071199999999999</v>
      </c>
      <c r="BS125">
        <v>9.9262000000000017E-2</v>
      </c>
      <c r="BT125">
        <v>8.2726000000000008E-2</v>
      </c>
      <c r="BU125">
        <v>0.101137</v>
      </c>
      <c r="BZ125">
        <v>7.7330666666666673E-2</v>
      </c>
      <c r="CB125">
        <v>0.20099375</v>
      </c>
      <c r="CG125">
        <v>0.11656999999999999</v>
      </c>
      <c r="CH125">
        <v>9.9830000000000002E-2</v>
      </c>
      <c r="CI125">
        <v>0.13839333333333331</v>
      </c>
      <c r="CJ125">
        <v>0.19717799999999999</v>
      </c>
      <c r="CM125">
        <v>0.23471875</v>
      </c>
      <c r="CN125">
        <v>7.1757000000000001E-2</v>
      </c>
      <c r="CO125">
        <v>9.3146000000000007E-2</v>
      </c>
      <c r="CP125">
        <v>0.154691</v>
      </c>
      <c r="CU125">
        <v>0.105355</v>
      </c>
      <c r="CV125">
        <v>0.11470133333333341</v>
      </c>
      <c r="CY125">
        <v>0.10291400000000001</v>
      </c>
      <c r="DC125">
        <v>9.9648E-2</v>
      </c>
      <c r="DF125">
        <v>0.13686400000000001</v>
      </c>
      <c r="DG125">
        <v>0.17932799999999999</v>
      </c>
      <c r="DH125">
        <v>0.1228195</v>
      </c>
      <c r="DL125">
        <v>0.14238799999999999</v>
      </c>
      <c r="DM125">
        <v>7.0083333333333345E-2</v>
      </c>
      <c r="DN125">
        <v>8.3446999999999993E-2</v>
      </c>
      <c r="DO125">
        <v>5.9420000000000008E-2</v>
      </c>
      <c r="DP125">
        <v>0.20099375</v>
      </c>
      <c r="DS125">
        <v>2.3466000000000001E-2</v>
      </c>
      <c r="DV125">
        <v>9.9830000000000002E-2</v>
      </c>
      <c r="DW125">
        <v>7.5918000000000013E-2</v>
      </c>
      <c r="DX125">
        <v>0.49272712499999999</v>
      </c>
      <c r="DZ125">
        <v>4.1987499999999997E-2</v>
      </c>
      <c r="EA125">
        <v>1.5997999999999998E-2</v>
      </c>
      <c r="EC125">
        <v>4.6752666666666672E-2</v>
      </c>
      <c r="EE125">
        <v>7.1097250000000001E-2</v>
      </c>
      <c r="EG125">
        <v>0.32319999999999999</v>
      </c>
      <c r="EH125">
        <v>0.103979</v>
      </c>
      <c r="EK125">
        <v>0.58067800000000003</v>
      </c>
      <c r="EL125">
        <v>0.22595199999999999</v>
      </c>
      <c r="EN125">
        <v>0.10430175</v>
      </c>
      <c r="ER125">
        <v>6.4474000000000004E-2</v>
      </c>
      <c r="ES125">
        <v>0.128662</v>
      </c>
      <c r="EV125">
        <v>0.30847599999999997</v>
      </c>
      <c r="EY125">
        <v>0.53791750000000005</v>
      </c>
      <c r="FA125">
        <v>0.12416199999999999</v>
      </c>
      <c r="FB125">
        <v>4.1790000000000001E-2</v>
      </c>
      <c r="FC125">
        <v>0.29148750000000001</v>
      </c>
      <c r="FF125">
        <v>2.9957500000000001E-2</v>
      </c>
      <c r="FI125">
        <v>9.2229000000000005E-2</v>
      </c>
      <c r="FJ125">
        <v>7.0345000000000005E-2</v>
      </c>
      <c r="FM125">
        <v>8.4346666666666667E-2</v>
      </c>
      <c r="FR125">
        <v>0.17713400000000001</v>
      </c>
      <c r="FU125">
        <v>7.5392000000000001E-2</v>
      </c>
      <c r="FV125">
        <v>8.1467500000000012E-2</v>
      </c>
      <c r="FW125">
        <v>0.14607999999999999</v>
      </c>
      <c r="FX125">
        <v>5.9915999999999997E-2</v>
      </c>
      <c r="GB125">
        <v>0.19274274999999999</v>
      </c>
      <c r="GD125">
        <v>0.21163499999999999</v>
      </c>
      <c r="GG125">
        <v>0.19698616666666671</v>
      </c>
      <c r="GH125">
        <v>0.10060816666666671</v>
      </c>
      <c r="GI125">
        <v>0.1499837</v>
      </c>
      <c r="GJ125">
        <v>0.137818</v>
      </c>
      <c r="GL125">
        <v>0.128662</v>
      </c>
      <c r="GM125">
        <v>9.6992000000000009E-2</v>
      </c>
      <c r="GN125">
        <v>0.22487133333333331</v>
      </c>
      <c r="GS125">
        <v>0.150704</v>
      </c>
      <c r="GW125">
        <v>0.17932799999999999</v>
      </c>
      <c r="GX125">
        <v>0.17932799999999999</v>
      </c>
      <c r="GZ125">
        <v>0.27584312500000002</v>
      </c>
      <c r="HA125">
        <v>6.3364000000000004E-2</v>
      </c>
      <c r="HC125">
        <v>4.7014E-2</v>
      </c>
      <c r="HD125">
        <v>9.291400000000001E-2</v>
      </c>
      <c r="HE125">
        <v>5.9669000000000007E-2</v>
      </c>
    </row>
    <row r="126" spans="1:213" x14ac:dyDescent="0.3">
      <c r="A126">
        <v>2015</v>
      </c>
      <c r="B126" t="s">
        <v>8347</v>
      </c>
      <c r="C126" s="1" t="s">
        <v>8366</v>
      </c>
      <c r="D126">
        <v>0.25162200000000001</v>
      </c>
      <c r="E126">
        <v>0.27024799999999999</v>
      </c>
      <c r="J126">
        <v>0.16752</v>
      </c>
      <c r="L126">
        <v>0.11518399999999999</v>
      </c>
      <c r="M126">
        <v>4.7385999999999998E-2</v>
      </c>
      <c r="N126">
        <v>0.26749000000000001</v>
      </c>
      <c r="P126">
        <v>0.186886</v>
      </c>
      <c r="Q126">
        <v>0.11518399999999999</v>
      </c>
      <c r="R126">
        <v>5.3750000000000013E-2</v>
      </c>
      <c r="S126">
        <v>0.167134</v>
      </c>
      <c r="U126">
        <v>0.16789200000000001</v>
      </c>
      <c r="V126">
        <v>0.111682</v>
      </c>
      <c r="X126">
        <v>7.7486000000000013E-2</v>
      </c>
      <c r="Y126">
        <v>9.2536000000000007E-2</v>
      </c>
      <c r="AB126">
        <v>0.20986399999999999</v>
      </c>
      <c r="AC126">
        <v>0.11518399999999999</v>
      </c>
      <c r="AD126">
        <v>0.29161999999999999</v>
      </c>
      <c r="AF126">
        <v>0.11869</v>
      </c>
      <c r="AI126">
        <v>0.15378800000000001</v>
      </c>
      <c r="AJ126">
        <v>0.28633999999999998</v>
      </c>
      <c r="AK126">
        <v>0.14779400000000001</v>
      </c>
      <c r="AL126">
        <v>4.7849999999999997E-2</v>
      </c>
      <c r="AO126">
        <v>0.26456200000000002</v>
      </c>
      <c r="AP126">
        <v>0.13203999999999999</v>
      </c>
      <c r="AS126">
        <v>0.124366</v>
      </c>
      <c r="AT126">
        <v>0.18018799999999999</v>
      </c>
      <c r="AU126">
        <v>0.253106</v>
      </c>
      <c r="AW126">
        <v>0.25</v>
      </c>
      <c r="AY126">
        <v>0.11518399999999999</v>
      </c>
      <c r="AZ126">
        <v>0.14779400000000001</v>
      </c>
      <c r="BF126">
        <v>0.15323600000000001</v>
      </c>
      <c r="BG126">
        <v>0.33649600000000002</v>
      </c>
      <c r="BJ126">
        <v>0.20482600000000001</v>
      </c>
      <c r="BL126">
        <v>0.26749000000000001</v>
      </c>
      <c r="BO126">
        <v>8.7510000000000004E-2</v>
      </c>
      <c r="BR126">
        <v>0.29866199999999998</v>
      </c>
      <c r="BS126">
        <v>0.162908</v>
      </c>
      <c r="BX126">
        <v>0.25771400000000011</v>
      </c>
      <c r="CB126">
        <v>0.18018600000000001</v>
      </c>
      <c r="CC126">
        <v>0.20575599999999999</v>
      </c>
      <c r="CE126">
        <v>0.14779400000000001</v>
      </c>
      <c r="CG126">
        <v>0.10470599999999999</v>
      </c>
      <c r="CI126">
        <v>8.2337999999999995E-2</v>
      </c>
      <c r="CJ126">
        <v>0.21251400000000001</v>
      </c>
      <c r="CN126">
        <v>0.16850799999999999</v>
      </c>
      <c r="CO126">
        <v>0.112175</v>
      </c>
      <c r="CP126">
        <v>0.11967999999999999</v>
      </c>
      <c r="CQ126">
        <v>0.15774199999999999</v>
      </c>
      <c r="CU126">
        <v>0.11667</v>
      </c>
      <c r="CV126">
        <v>0.175896</v>
      </c>
      <c r="CY126">
        <v>0.19672200000000001</v>
      </c>
      <c r="CZ126">
        <v>0.15671199999999999</v>
      </c>
      <c r="DC126">
        <v>0.13781199999999999</v>
      </c>
      <c r="DD126">
        <v>4.248600000000001E-2</v>
      </c>
      <c r="DG126">
        <v>0.1</v>
      </c>
      <c r="DH126">
        <v>0.13341600000000001</v>
      </c>
      <c r="DJ126">
        <v>5.9130000000000002E-2</v>
      </c>
      <c r="DL126">
        <v>0.181838</v>
      </c>
      <c r="DM126">
        <v>6.6886000000000015E-2</v>
      </c>
      <c r="DN126">
        <v>0.103464</v>
      </c>
      <c r="DP126">
        <v>0.18018600000000001</v>
      </c>
      <c r="DW126">
        <v>9.9490000000000009E-2</v>
      </c>
      <c r="DX126">
        <v>0.15653400000000001</v>
      </c>
      <c r="DZ126">
        <v>0.15103333333333341</v>
      </c>
      <c r="EE126">
        <v>9.0158000000000002E-2</v>
      </c>
      <c r="EF126">
        <v>0.18567</v>
      </c>
      <c r="EH126">
        <v>0.109848</v>
      </c>
      <c r="EM126">
        <v>3.7372000000000002E-2</v>
      </c>
      <c r="EN126">
        <v>0.180702</v>
      </c>
      <c r="EQ126">
        <v>0.12691</v>
      </c>
      <c r="ER126">
        <v>6.9884000000000002E-2</v>
      </c>
      <c r="ES126">
        <v>0.29796</v>
      </c>
      <c r="EX126">
        <v>0.28159499999999998</v>
      </c>
      <c r="FA126">
        <v>0.12806000000000001</v>
      </c>
      <c r="FB126">
        <v>5.9774000000000001E-2</v>
      </c>
      <c r="FL126">
        <v>9.692400000000001E-2</v>
      </c>
      <c r="FP126">
        <v>0.189882</v>
      </c>
      <c r="FR126">
        <v>0.20046749999999999</v>
      </c>
      <c r="FV126">
        <v>5.4713999999999999E-2</v>
      </c>
      <c r="FW126">
        <v>0.15867000000000001</v>
      </c>
      <c r="FX126">
        <v>3.3090000000000001E-2</v>
      </c>
      <c r="FZ126">
        <v>0.12905249999999999</v>
      </c>
      <c r="GD126">
        <v>0.40883199999999997</v>
      </c>
      <c r="GG126">
        <v>0.181896</v>
      </c>
      <c r="GH126">
        <v>9.9640000000000006E-2</v>
      </c>
      <c r="GI126">
        <v>0.196102</v>
      </c>
      <c r="GJ126">
        <v>5.7922000000000001E-2</v>
      </c>
      <c r="GL126">
        <v>0.29796</v>
      </c>
      <c r="GM126">
        <v>0.23070199999999999</v>
      </c>
      <c r="GN126">
        <v>0.23775333333333329</v>
      </c>
      <c r="GP126">
        <v>0.11518399999999999</v>
      </c>
      <c r="GS126">
        <v>0.14487</v>
      </c>
      <c r="GW126">
        <v>0.1</v>
      </c>
      <c r="GX126">
        <v>0.1</v>
      </c>
      <c r="GZ126">
        <v>0.25603399999999998</v>
      </c>
      <c r="HC126">
        <v>0.16073000000000001</v>
      </c>
      <c r="HD126">
        <v>0.20780799999999999</v>
      </c>
      <c r="HE126">
        <v>0.123444</v>
      </c>
    </row>
    <row r="127" spans="1:213" x14ac:dyDescent="0.3">
      <c r="A127">
        <v>2015</v>
      </c>
      <c r="B127" t="s">
        <v>8347</v>
      </c>
      <c r="C127" s="1" t="s">
        <v>279</v>
      </c>
      <c r="D127">
        <v>0.16872200000000001</v>
      </c>
      <c r="E127">
        <v>0.29628399999999999</v>
      </c>
      <c r="L127">
        <v>0.27795999999999998</v>
      </c>
      <c r="M127">
        <v>5.8484000000000001E-2</v>
      </c>
      <c r="N127">
        <v>0.25303999999999999</v>
      </c>
      <c r="O127">
        <v>8.0176000000000011E-2</v>
      </c>
      <c r="P127">
        <v>0.29346200000000011</v>
      </c>
      <c r="Q127">
        <v>0.27795999999999998</v>
      </c>
      <c r="T127">
        <v>0.18589800000000001</v>
      </c>
      <c r="U127">
        <v>0.17566000000000001</v>
      </c>
      <c r="V127">
        <v>7.9678000000000013E-2</v>
      </c>
      <c r="X127">
        <v>5.1473999999999999E-2</v>
      </c>
      <c r="Y127">
        <v>9.0926000000000007E-2</v>
      </c>
      <c r="AB127">
        <v>0.11175499999999999</v>
      </c>
      <c r="AC127">
        <v>0.27795999999999998</v>
      </c>
      <c r="AD127">
        <v>0.30735800000000002</v>
      </c>
      <c r="AF127">
        <v>0.15018166666666671</v>
      </c>
      <c r="AG127">
        <v>3.6142000000000001E-2</v>
      </c>
      <c r="AI127">
        <v>0.12413399999999999</v>
      </c>
      <c r="AK127">
        <v>0.22886000000000001</v>
      </c>
      <c r="AL127">
        <v>8.4856000000000015E-2</v>
      </c>
      <c r="AM127">
        <v>0.29859999999999998</v>
      </c>
      <c r="AN127">
        <v>5.4096000000000012E-2</v>
      </c>
      <c r="AP127">
        <v>0.129244</v>
      </c>
      <c r="AS127">
        <v>0.13569600000000001</v>
      </c>
      <c r="AT127">
        <v>0.36013200000000001</v>
      </c>
      <c r="AU127">
        <v>0.11558599999999999</v>
      </c>
      <c r="AV127">
        <v>0.112106</v>
      </c>
      <c r="AW127">
        <v>0.10334599999999999</v>
      </c>
      <c r="AX127">
        <v>6.7678000000000002E-2</v>
      </c>
      <c r="AY127">
        <v>0.27795999999999998</v>
      </c>
      <c r="AZ127">
        <v>0.22886000000000001</v>
      </c>
      <c r="BD127">
        <v>0.13783999999999999</v>
      </c>
      <c r="BE127">
        <v>0.13001799999999999</v>
      </c>
      <c r="BF127">
        <v>0.12614</v>
      </c>
      <c r="BG127">
        <v>0.32490799999999997</v>
      </c>
      <c r="BH127">
        <v>7.9866000000000006E-2</v>
      </c>
      <c r="BI127">
        <v>7.5942000000000009E-2</v>
      </c>
      <c r="BJ127">
        <v>0.15406</v>
      </c>
      <c r="BK127">
        <v>8.0176000000000011E-2</v>
      </c>
      <c r="BL127">
        <v>0.25303999999999999</v>
      </c>
      <c r="BO127">
        <v>0.103464</v>
      </c>
      <c r="BR127">
        <v>8.9272000000000018E-2</v>
      </c>
      <c r="BS127">
        <v>0.128778</v>
      </c>
      <c r="BT127">
        <v>9.4142000000000017E-2</v>
      </c>
      <c r="BU127">
        <v>0.10986799999999999</v>
      </c>
      <c r="BX127">
        <v>0.39233800000000008</v>
      </c>
      <c r="BY127">
        <v>8.0176000000000011E-2</v>
      </c>
      <c r="BZ127">
        <v>0.116664</v>
      </c>
      <c r="CA127">
        <v>1.4180649999999999</v>
      </c>
      <c r="CB127">
        <v>0.35981000000000002</v>
      </c>
      <c r="CC127">
        <v>5.403800000000001E-2</v>
      </c>
      <c r="CD127">
        <v>7.8088000000000005E-2</v>
      </c>
      <c r="CE127">
        <v>0.22886000000000001</v>
      </c>
      <c r="CF127">
        <v>0.620085</v>
      </c>
      <c r="CG127">
        <v>0.141456</v>
      </c>
      <c r="CI127">
        <v>0.33589000000000002</v>
      </c>
      <c r="CJ127">
        <v>0.44722200000000001</v>
      </c>
      <c r="CL127">
        <v>0.124294</v>
      </c>
      <c r="CM127">
        <v>0.22839333333333331</v>
      </c>
      <c r="CN127">
        <v>0.23624999999999999</v>
      </c>
      <c r="CO127">
        <v>0.19063749999999999</v>
      </c>
      <c r="CP127">
        <v>0.18568999999999999</v>
      </c>
      <c r="CQ127">
        <v>0.155172</v>
      </c>
      <c r="CS127">
        <v>8.5890000000000008E-2</v>
      </c>
      <c r="CT127">
        <v>0.15553400000000001</v>
      </c>
      <c r="CV127">
        <v>0.25284800000000002</v>
      </c>
      <c r="CX127">
        <v>0.124294</v>
      </c>
      <c r="CY127">
        <v>0.13335</v>
      </c>
      <c r="CZ127">
        <v>0.236182</v>
      </c>
      <c r="DA127">
        <v>0.42476599999999998</v>
      </c>
      <c r="DC127">
        <v>0.17630599999999999</v>
      </c>
      <c r="DD127">
        <v>7.5784000000000004E-2</v>
      </c>
      <c r="DF127">
        <v>0.17044200000000001</v>
      </c>
      <c r="DG127">
        <v>0.23542399999999999</v>
      </c>
      <c r="DJ127">
        <v>6.8070000000000006E-2</v>
      </c>
      <c r="DM127">
        <v>0.13348750000000001</v>
      </c>
      <c r="DN127">
        <v>0.15747</v>
      </c>
      <c r="DP127">
        <v>0.35981000000000002</v>
      </c>
      <c r="DQ127">
        <v>8.0176000000000011E-2</v>
      </c>
      <c r="DS127">
        <v>7.9866000000000006E-2</v>
      </c>
      <c r="DU127">
        <v>0.25263000000000002</v>
      </c>
      <c r="DW127">
        <v>9.8947999999999994E-2</v>
      </c>
      <c r="DX127">
        <v>0.15771250000000001</v>
      </c>
      <c r="DY127">
        <v>0.41948000000000002</v>
      </c>
      <c r="DZ127">
        <v>2.8514999999999999E-2</v>
      </c>
      <c r="EA127">
        <v>3.8716E-2</v>
      </c>
      <c r="EC127">
        <v>5.1282000000000001E-2</v>
      </c>
      <c r="ED127">
        <v>8.0176000000000011E-2</v>
      </c>
      <c r="EE127">
        <v>0.123905</v>
      </c>
      <c r="EF127">
        <v>0.44887199999999999</v>
      </c>
      <c r="EN127">
        <v>0.16216</v>
      </c>
      <c r="EP127">
        <v>0.102372</v>
      </c>
      <c r="EQ127">
        <v>0.114216</v>
      </c>
      <c r="ER127">
        <v>9.778400000000001E-2</v>
      </c>
      <c r="ES127">
        <v>0.43677400000000011</v>
      </c>
      <c r="ET127">
        <v>8.0176000000000011E-2</v>
      </c>
      <c r="EV127">
        <v>0.52041199999999999</v>
      </c>
      <c r="EW127">
        <v>8.0176000000000011E-2</v>
      </c>
      <c r="EX127">
        <v>0.10401249999999999</v>
      </c>
      <c r="EZ127">
        <v>9.9574285714285712E-2</v>
      </c>
      <c r="FB127">
        <v>5.1874000000000003E-2</v>
      </c>
      <c r="FC127">
        <v>0.40491199999999999</v>
      </c>
      <c r="FF127">
        <v>7.2671250000000007E-2</v>
      </c>
      <c r="FH127">
        <v>8.0176000000000011E-2</v>
      </c>
      <c r="FI127">
        <v>9.3976000000000018E-2</v>
      </c>
      <c r="FJ127">
        <v>8.0238000000000004E-2</v>
      </c>
      <c r="FK127">
        <v>0.105402</v>
      </c>
      <c r="FL127">
        <v>0.14089199999999999</v>
      </c>
      <c r="FM127">
        <v>5.6452500000000003E-2</v>
      </c>
      <c r="FR127">
        <v>0.28134999999999999</v>
      </c>
      <c r="FS127">
        <v>4.8689999999999997E-2</v>
      </c>
      <c r="FU127">
        <v>0.104855</v>
      </c>
      <c r="FV127">
        <v>6.6054000000000002E-2</v>
      </c>
      <c r="FW127">
        <v>0.16430400000000001</v>
      </c>
      <c r="FX127">
        <v>0.26200600000000002</v>
      </c>
      <c r="FZ127">
        <v>0.128304</v>
      </c>
      <c r="GC127">
        <v>5.8382499999999997E-2</v>
      </c>
      <c r="GD127">
        <v>0.36068000000000011</v>
      </c>
      <c r="GG127">
        <v>0.32385900000000001</v>
      </c>
      <c r="GH127">
        <v>0.10173</v>
      </c>
      <c r="GJ127">
        <v>7.1826000000000015E-2</v>
      </c>
      <c r="GL127">
        <v>0.43677400000000011</v>
      </c>
      <c r="GM127">
        <v>5.3053999999999997E-2</v>
      </c>
      <c r="GN127">
        <v>0.35681600000000002</v>
      </c>
      <c r="GO127">
        <v>0.33554600000000001</v>
      </c>
      <c r="GP127">
        <v>0.27795999999999998</v>
      </c>
      <c r="GS127">
        <v>0.21887000000000001</v>
      </c>
      <c r="GT127">
        <v>0.115052</v>
      </c>
      <c r="GU127">
        <v>8.0176000000000011E-2</v>
      </c>
      <c r="GW127">
        <v>0.23542399999999999</v>
      </c>
      <c r="GX127">
        <v>0.23542399999999999</v>
      </c>
      <c r="GY127">
        <v>0.620085</v>
      </c>
      <c r="HA127">
        <v>7.3170000000000013E-2</v>
      </c>
      <c r="HC127">
        <v>0.11702799999999999</v>
      </c>
      <c r="HD127">
        <v>6.0462500000000002E-2</v>
      </c>
      <c r="HE127">
        <v>3.6001999999999999E-2</v>
      </c>
    </row>
    <row r="128" spans="1:213" x14ac:dyDescent="0.3">
      <c r="A128">
        <v>2015</v>
      </c>
      <c r="B128" t="s">
        <v>8347</v>
      </c>
      <c r="C128" s="1" t="s">
        <v>8367</v>
      </c>
      <c r="D128">
        <v>9.7702000000000011E-2</v>
      </c>
      <c r="E128">
        <v>0.13256399999999999</v>
      </c>
      <c r="G128">
        <v>6.3026000000000013E-2</v>
      </c>
      <c r="K128">
        <v>0.124252</v>
      </c>
      <c r="N128">
        <v>0.11904000000000001</v>
      </c>
      <c r="P128">
        <v>9.714200000000002E-2</v>
      </c>
      <c r="U128">
        <v>6.6040000000000001E-2</v>
      </c>
      <c r="AB128">
        <v>2.453E-2</v>
      </c>
      <c r="AD128">
        <v>9.5190000000000011E-2</v>
      </c>
      <c r="AH128">
        <v>2.8136000000000001E-2</v>
      </c>
      <c r="AJ128">
        <v>0.1412475</v>
      </c>
      <c r="AO128">
        <v>0.25250600000000001</v>
      </c>
      <c r="AR128">
        <v>5.3898000000000008E-2</v>
      </c>
      <c r="AT128">
        <v>0.12464</v>
      </c>
      <c r="BF128">
        <v>3.3168000000000003E-2</v>
      </c>
      <c r="BG128">
        <v>0.14357200000000001</v>
      </c>
      <c r="BI128">
        <v>3.1902E-2</v>
      </c>
      <c r="BJ128">
        <v>9.9896000000000013E-2</v>
      </c>
      <c r="BL128">
        <v>0.11904000000000001</v>
      </c>
      <c r="BP128">
        <v>0.17965</v>
      </c>
      <c r="CB128">
        <v>0.12464</v>
      </c>
      <c r="CG128">
        <v>4.8084000000000002E-2</v>
      </c>
      <c r="CI128">
        <v>4.7398000000000003E-2</v>
      </c>
      <c r="CJ128">
        <v>1.1979999999999999E-2</v>
      </c>
      <c r="CO128">
        <v>9.9930000000000005E-2</v>
      </c>
      <c r="CP128">
        <v>0.20838000000000001</v>
      </c>
      <c r="CY128">
        <v>7.241800000000001E-2</v>
      </c>
      <c r="DP128">
        <v>0.12464</v>
      </c>
      <c r="DX128">
        <v>6.1570000000000007E-2</v>
      </c>
      <c r="EH128">
        <v>5.9698000000000008E-2</v>
      </c>
      <c r="EK128">
        <v>0.13772999999999999</v>
      </c>
      <c r="EN128">
        <v>8.5167999999999994E-2</v>
      </c>
      <c r="ER128">
        <v>7.1003999999999998E-2</v>
      </c>
      <c r="ES128">
        <v>0.1255175</v>
      </c>
      <c r="FA128">
        <v>7.7410000000000007E-2</v>
      </c>
      <c r="GB128">
        <v>0.27585399999999999</v>
      </c>
      <c r="GD128">
        <v>7.2220000000000006E-2</v>
      </c>
      <c r="GG128">
        <v>0.12464</v>
      </c>
      <c r="GI128">
        <v>9.5976000000000006E-2</v>
      </c>
      <c r="GL128">
        <v>0.1255175</v>
      </c>
      <c r="GM128">
        <v>0.12202</v>
      </c>
      <c r="GN128">
        <v>3.3330000000000012E-2</v>
      </c>
    </row>
    <row r="129" spans="1:213" x14ac:dyDescent="0.3">
      <c r="A129">
        <v>2015</v>
      </c>
      <c r="B129" t="s">
        <v>8347</v>
      </c>
      <c r="C129" s="1" t="s">
        <v>289</v>
      </c>
      <c r="D129">
        <v>0.194912</v>
      </c>
      <c r="E129">
        <v>0.30624750000000001</v>
      </c>
      <c r="N129">
        <v>0.17199200000000001</v>
      </c>
      <c r="P129">
        <v>0.12848599999999999</v>
      </c>
      <c r="S129">
        <v>0.20558399999999999</v>
      </c>
      <c r="U129">
        <v>0.10074</v>
      </c>
      <c r="AD129">
        <v>0.132855</v>
      </c>
      <c r="AH129">
        <v>0.16036</v>
      </c>
      <c r="AJ129">
        <v>0.197912</v>
      </c>
      <c r="AO129">
        <v>0.33566000000000001</v>
      </c>
      <c r="AR129">
        <v>0.37686399999999998</v>
      </c>
      <c r="AT129">
        <v>0.19107399999999999</v>
      </c>
      <c r="BE129">
        <v>0.19550600000000001</v>
      </c>
      <c r="BJ129">
        <v>0.165302</v>
      </c>
      <c r="BL129">
        <v>0.17199200000000001</v>
      </c>
      <c r="BP129">
        <v>0.35636800000000007</v>
      </c>
      <c r="CB129">
        <v>0.19107399999999999</v>
      </c>
      <c r="CG129">
        <v>0.117622</v>
      </c>
      <c r="CJ129">
        <v>0.180252</v>
      </c>
      <c r="CN129">
        <v>0.13142799999999999</v>
      </c>
      <c r="CP129">
        <v>0.1</v>
      </c>
      <c r="CV129">
        <v>0.10148799999999999</v>
      </c>
      <c r="CY129">
        <v>8.2102000000000008E-2</v>
      </c>
      <c r="DG129">
        <v>0.1</v>
      </c>
      <c r="DH129">
        <v>0.16144600000000001</v>
      </c>
      <c r="DL129">
        <v>0.25908799999999998</v>
      </c>
      <c r="DO129">
        <v>6.4782000000000006E-2</v>
      </c>
      <c r="DP129">
        <v>0.19107399999999999</v>
      </c>
      <c r="DX129">
        <v>0.11666600000000001</v>
      </c>
      <c r="EG129">
        <v>0.21641199999999999</v>
      </c>
      <c r="EK129">
        <v>0.20263600000000001</v>
      </c>
      <c r="ER129">
        <v>8.9956000000000008E-2</v>
      </c>
      <c r="ES129">
        <v>0.17737600000000001</v>
      </c>
      <c r="EX129">
        <v>0.14605000000000001</v>
      </c>
      <c r="FA129">
        <v>0.112402</v>
      </c>
      <c r="FX129">
        <v>5.3217500000000001E-2</v>
      </c>
      <c r="GB129">
        <v>7.1202000000000001E-2</v>
      </c>
      <c r="GD129">
        <v>0.34421800000000008</v>
      </c>
      <c r="GG129">
        <v>0.15250900000000001</v>
      </c>
      <c r="GI129">
        <v>0.22836999999999999</v>
      </c>
      <c r="GL129">
        <v>0.17737600000000001</v>
      </c>
      <c r="GM129">
        <v>0.20141000000000001</v>
      </c>
      <c r="GN129">
        <v>7.9008000000000009E-2</v>
      </c>
      <c r="GW129">
        <v>0.1</v>
      </c>
      <c r="GX129">
        <v>0.1</v>
      </c>
      <c r="GZ129">
        <v>0.28101199999999998</v>
      </c>
      <c r="HC129">
        <v>0.14319999999999999</v>
      </c>
    </row>
    <row r="130" spans="1:213" x14ac:dyDescent="0.3">
      <c r="A130">
        <v>2015</v>
      </c>
      <c r="B130" t="s">
        <v>8347</v>
      </c>
      <c r="C130" s="1" t="s">
        <v>8368</v>
      </c>
      <c r="D130">
        <v>0.16265199999999999</v>
      </c>
      <c r="E130">
        <v>0.19339000000000001</v>
      </c>
      <c r="G130">
        <v>0.14356749999999999</v>
      </c>
      <c r="J130">
        <v>0.21512000000000001</v>
      </c>
      <c r="L130">
        <v>9.398200000000001E-2</v>
      </c>
      <c r="M130">
        <v>7.0444000000000007E-2</v>
      </c>
      <c r="N130">
        <v>0.19367200000000001</v>
      </c>
      <c r="P130">
        <v>0.12042799999999999</v>
      </c>
      <c r="Q130">
        <v>9.398200000000001E-2</v>
      </c>
      <c r="R130">
        <v>0.17685600000000001</v>
      </c>
      <c r="S130">
        <v>0.114416</v>
      </c>
      <c r="AB130">
        <v>0.10853400000000001</v>
      </c>
      <c r="AC130">
        <v>9.398200000000001E-2</v>
      </c>
      <c r="AD130">
        <v>0.14333399999999999</v>
      </c>
      <c r="AF130">
        <v>7.0365000000000011E-2</v>
      </c>
      <c r="AG130">
        <v>8.2910000000000011E-2</v>
      </c>
      <c r="AH130">
        <v>7.9458000000000015E-2</v>
      </c>
      <c r="AJ130">
        <v>0.185832</v>
      </c>
      <c r="AO130">
        <v>0.24735799999999999</v>
      </c>
      <c r="AR130">
        <v>0.15343200000000001</v>
      </c>
      <c r="AT130">
        <v>0.25858799999999998</v>
      </c>
      <c r="AY130">
        <v>9.398200000000001E-2</v>
      </c>
      <c r="BE130">
        <v>4.4068000000000003E-2</v>
      </c>
      <c r="BF130">
        <v>0.17740800000000001</v>
      </c>
      <c r="BG130">
        <v>0.29415799999999998</v>
      </c>
      <c r="BJ130">
        <v>0.10244399999999999</v>
      </c>
      <c r="BL130">
        <v>0.19367200000000001</v>
      </c>
      <c r="BR130">
        <v>6.2323999999999997E-2</v>
      </c>
      <c r="CB130">
        <v>0.25858799999999998</v>
      </c>
      <c r="CF130">
        <v>0.74273800000000012</v>
      </c>
      <c r="CG130">
        <v>7.0764000000000007E-2</v>
      </c>
      <c r="CI130">
        <v>0.188114</v>
      </c>
      <c r="CJ130">
        <v>0.10109</v>
      </c>
      <c r="CO130">
        <v>0.1</v>
      </c>
      <c r="CP130">
        <v>0.115728</v>
      </c>
      <c r="CY130">
        <v>6.3504000000000005E-2</v>
      </c>
      <c r="DA130">
        <v>0.21192</v>
      </c>
      <c r="DG130">
        <v>0.133576</v>
      </c>
      <c r="DH130">
        <v>0.15268399999999999</v>
      </c>
      <c r="DL130">
        <v>0.153388</v>
      </c>
      <c r="DN130">
        <v>8.7436000000000014E-2</v>
      </c>
      <c r="DP130">
        <v>0.25858799999999998</v>
      </c>
      <c r="DW130">
        <v>9.1200000000000003E-2</v>
      </c>
      <c r="DX130">
        <v>0.117438</v>
      </c>
      <c r="DZ130">
        <v>6.6246000000000013E-2</v>
      </c>
      <c r="EA130">
        <v>0.107696</v>
      </c>
      <c r="ER130">
        <v>0.124878</v>
      </c>
      <c r="ES130">
        <v>0.16498399999999999</v>
      </c>
      <c r="EV130">
        <v>9.8266000000000006E-2</v>
      </c>
      <c r="EX130">
        <v>0.16868749999999999</v>
      </c>
      <c r="FA130">
        <v>0.133076</v>
      </c>
      <c r="FF130">
        <v>0.11327624999999999</v>
      </c>
      <c r="FM130">
        <v>0.15967333333333339</v>
      </c>
      <c r="FR130">
        <v>0.13978199999999999</v>
      </c>
      <c r="FW130">
        <v>9.5950000000000008E-2</v>
      </c>
      <c r="FX130">
        <v>0.206764</v>
      </c>
      <c r="GB130">
        <v>8.3587999999999996E-2</v>
      </c>
      <c r="GD130">
        <v>0.235176</v>
      </c>
      <c r="GG130">
        <v>0.25858799999999998</v>
      </c>
      <c r="GH130">
        <v>9.9652000000000018E-2</v>
      </c>
      <c r="GI130">
        <v>0.19536600000000001</v>
      </c>
      <c r="GJ130">
        <v>0.103354</v>
      </c>
      <c r="GL130">
        <v>0.16498399999999999</v>
      </c>
      <c r="GM130">
        <v>0.1128266666666667</v>
      </c>
      <c r="GN130">
        <v>0.29843399999999998</v>
      </c>
      <c r="GP130">
        <v>9.398200000000001E-2</v>
      </c>
      <c r="GW130">
        <v>0.133576</v>
      </c>
      <c r="GX130">
        <v>0.133576</v>
      </c>
      <c r="GY130">
        <v>0.74273800000000012</v>
      </c>
      <c r="GZ130">
        <v>0.25413400000000003</v>
      </c>
      <c r="HC130">
        <v>0.122696</v>
      </c>
      <c r="HD130">
        <v>5.4918000000000008E-2</v>
      </c>
      <c r="HE130">
        <v>3.8044000000000001E-2</v>
      </c>
    </row>
    <row r="131" spans="1:213" x14ac:dyDescent="0.3">
      <c r="A131">
        <v>2015</v>
      </c>
      <c r="B131" t="s">
        <v>8347</v>
      </c>
      <c r="C131" s="1" t="s">
        <v>8369</v>
      </c>
      <c r="D131">
        <v>0.13396559999999999</v>
      </c>
      <c r="E131">
        <v>0.17341680000000001</v>
      </c>
      <c r="G131">
        <v>6.8206799999999998E-2</v>
      </c>
      <c r="H131">
        <v>9.9287999999999998E-3</v>
      </c>
      <c r="I131">
        <v>9.9287999999999998E-3</v>
      </c>
      <c r="J131">
        <v>6.4236000000000001E-2</v>
      </c>
      <c r="L131">
        <v>6.6679200000000008E-2</v>
      </c>
      <c r="M131">
        <v>9.0399600000000011E-2</v>
      </c>
      <c r="N131">
        <v>9.8983200000000007E-2</v>
      </c>
      <c r="P131">
        <v>0.29546699999999998</v>
      </c>
      <c r="Q131">
        <v>6.6679200000000008E-2</v>
      </c>
      <c r="R131">
        <v>0.1092408</v>
      </c>
      <c r="U131">
        <v>0.18652920000000001</v>
      </c>
      <c r="V131">
        <v>7.4745600000000009E-2</v>
      </c>
      <c r="X131">
        <v>5.1644000000000009E-2</v>
      </c>
      <c r="Y131">
        <v>5.9686500000000003E-2</v>
      </c>
      <c r="Z131">
        <v>9.9287999999999998E-3</v>
      </c>
      <c r="AB131">
        <v>8.3199599999999999E-2</v>
      </c>
      <c r="AC131">
        <v>6.6679200000000008E-2</v>
      </c>
      <c r="AD131">
        <v>0.22147559999999999</v>
      </c>
      <c r="AG131">
        <v>0.13178400000000001</v>
      </c>
      <c r="AK131">
        <v>1.35456E-2</v>
      </c>
      <c r="AL131">
        <v>2.5839000000000001E-2</v>
      </c>
      <c r="AM131">
        <v>2.8557599999999999E-2</v>
      </c>
      <c r="AP131">
        <v>6.2866500000000006E-2</v>
      </c>
      <c r="AS131">
        <v>7.3437600000000006E-2</v>
      </c>
      <c r="AT131">
        <v>0.25817400000000001</v>
      </c>
      <c r="AU131">
        <v>0.14664840000000001</v>
      </c>
      <c r="AV131">
        <v>4.6122000000000003E-2</v>
      </c>
      <c r="AY131">
        <v>6.6679200000000008E-2</v>
      </c>
      <c r="AZ131">
        <v>1.35456E-2</v>
      </c>
      <c r="BE131">
        <v>1.8561600000000001E-2</v>
      </c>
      <c r="BF131">
        <v>7.8265200000000021E-2</v>
      </c>
      <c r="BG131">
        <v>0.13638600000000001</v>
      </c>
      <c r="BJ131">
        <v>5.4589200000000011E-2</v>
      </c>
      <c r="BL131">
        <v>9.8983200000000007E-2</v>
      </c>
      <c r="BQ131">
        <v>1.917E-2</v>
      </c>
      <c r="BS131">
        <v>5.7043200000000009E-2</v>
      </c>
      <c r="BT131">
        <v>2.17392E-2</v>
      </c>
      <c r="BU131">
        <v>5.82084E-2</v>
      </c>
      <c r="BX131">
        <v>0.16567080000000001</v>
      </c>
      <c r="BZ131">
        <v>6.7940399999999998E-2</v>
      </c>
      <c r="CB131">
        <v>0.25817400000000001</v>
      </c>
      <c r="CC131">
        <v>0.11034480000000001</v>
      </c>
      <c r="CD131">
        <v>2.96616E-2</v>
      </c>
      <c r="CE131">
        <v>1.35456E-2</v>
      </c>
      <c r="CF131">
        <v>0.285132</v>
      </c>
      <c r="CG131">
        <v>8.9595600000000011E-2</v>
      </c>
      <c r="CI131">
        <v>9.1002E-2</v>
      </c>
      <c r="CJ131">
        <v>0.13892850000000001</v>
      </c>
      <c r="CO131">
        <v>3.1306800000000003E-2</v>
      </c>
      <c r="CP131">
        <v>0.1732128</v>
      </c>
      <c r="CQ131">
        <v>7.9657200000000011E-2</v>
      </c>
      <c r="CT131">
        <v>1.9327199999999999E-2</v>
      </c>
      <c r="CU131">
        <v>0.121419</v>
      </c>
      <c r="CV131">
        <v>5.8571000000000012E-2</v>
      </c>
      <c r="CY131">
        <v>0.155388</v>
      </c>
      <c r="CZ131">
        <v>0.16109760000000001</v>
      </c>
      <c r="DG131">
        <v>0.1234944</v>
      </c>
      <c r="DJ131">
        <v>6.3514799999999996E-2</v>
      </c>
      <c r="DM131">
        <v>5.6119200000000008E-2</v>
      </c>
      <c r="DN131">
        <v>0.1232784</v>
      </c>
      <c r="DP131">
        <v>0.25817400000000001</v>
      </c>
      <c r="DT131">
        <v>9.9287999999999998E-3</v>
      </c>
      <c r="DW131">
        <v>5.0881200000000008E-2</v>
      </c>
      <c r="DX131">
        <v>0.26464199999999999</v>
      </c>
      <c r="DZ131">
        <v>3.1378499999999997E-2</v>
      </c>
      <c r="EA131">
        <v>7.1154000000000009E-2</v>
      </c>
      <c r="EC131">
        <v>5.8987500000000012E-2</v>
      </c>
      <c r="EE131">
        <v>4.4368499999999998E-2</v>
      </c>
      <c r="EF131">
        <v>0.1157316</v>
      </c>
      <c r="EH131">
        <v>5.8383600000000008E-2</v>
      </c>
      <c r="EN131">
        <v>0.1565676</v>
      </c>
      <c r="EQ131">
        <v>0.1124064</v>
      </c>
      <c r="ER131">
        <v>0.12953999999999999</v>
      </c>
      <c r="ES131">
        <v>0.15537480000000001</v>
      </c>
      <c r="EX131">
        <v>6.2211600000000013E-2</v>
      </c>
      <c r="FF131">
        <v>7.5133500000000006E-2</v>
      </c>
      <c r="FJ131">
        <v>5.5551600000000013E-2</v>
      </c>
      <c r="FK131">
        <v>2.4105600000000001E-2</v>
      </c>
      <c r="FP131">
        <v>0.111924</v>
      </c>
      <c r="FQ131">
        <v>9.9287999999999998E-3</v>
      </c>
      <c r="FR131">
        <v>0.19194</v>
      </c>
      <c r="FS131">
        <v>3.6272400000000003E-2</v>
      </c>
      <c r="FT131">
        <v>9.9287999999999998E-3</v>
      </c>
      <c r="FU131">
        <v>3.2926799999999999E-2</v>
      </c>
      <c r="FV131">
        <v>4.5781200000000001E-2</v>
      </c>
      <c r="FW131">
        <v>9.6000000000000002E-2</v>
      </c>
      <c r="FX131">
        <v>0.1198212</v>
      </c>
      <c r="GA131">
        <v>8.3991600000000013E-2</v>
      </c>
      <c r="GB131">
        <v>0.13150800000000001</v>
      </c>
      <c r="GD131">
        <v>0.29108879999999998</v>
      </c>
      <c r="GG131">
        <v>0.25817400000000001</v>
      </c>
      <c r="GH131">
        <v>4.1494800000000012E-2</v>
      </c>
      <c r="GJ131">
        <v>5.7441600000000009E-2</v>
      </c>
      <c r="GL131">
        <v>0.15537480000000001</v>
      </c>
      <c r="GN131">
        <v>0.1565424</v>
      </c>
      <c r="GP131">
        <v>6.6679200000000008E-2</v>
      </c>
      <c r="GQ131">
        <v>9.9287999999999998E-3</v>
      </c>
      <c r="GR131">
        <v>9.9287999999999998E-3</v>
      </c>
      <c r="GS131">
        <v>7.5244799999999987E-2</v>
      </c>
      <c r="GW131">
        <v>0.1234944</v>
      </c>
      <c r="GX131">
        <v>0.1234944</v>
      </c>
      <c r="GY131">
        <v>0.285132</v>
      </c>
      <c r="HA131">
        <v>6.9143999999999997E-2</v>
      </c>
      <c r="HC131">
        <v>0.18619559999999999</v>
      </c>
      <c r="HD131">
        <v>5.4334800000000003E-2</v>
      </c>
      <c r="HE131">
        <v>5.1152399999999987E-2</v>
      </c>
    </row>
    <row r="132" spans="1:213" x14ac:dyDescent="0.3">
      <c r="A132">
        <v>2015</v>
      </c>
      <c r="B132" t="s">
        <v>8347</v>
      </c>
      <c r="C132" s="1" t="s">
        <v>8370</v>
      </c>
      <c r="D132">
        <v>0.13163</v>
      </c>
      <c r="M132">
        <v>2.5214E-2</v>
      </c>
      <c r="U132">
        <v>7.0110000000000006E-2</v>
      </c>
      <c r="Y132">
        <v>6.8026000000000003E-2</v>
      </c>
      <c r="AD132">
        <v>4.6607999999999997E-2</v>
      </c>
      <c r="AK132">
        <v>3.5908000000000002E-2</v>
      </c>
      <c r="AT132">
        <v>0.102988</v>
      </c>
      <c r="AX132">
        <v>7.8794000000000003E-2</v>
      </c>
      <c r="AZ132">
        <v>3.5908000000000002E-2</v>
      </c>
      <c r="BF132">
        <v>0.15</v>
      </c>
      <c r="BJ132">
        <v>0.15551499999999999</v>
      </c>
      <c r="CB132">
        <v>0.102988</v>
      </c>
      <c r="CD132">
        <v>5.8276000000000008E-2</v>
      </c>
      <c r="CE132">
        <v>3.5908000000000002E-2</v>
      </c>
      <c r="CG132">
        <v>0.161546</v>
      </c>
      <c r="CJ132">
        <v>0.16577800000000001</v>
      </c>
      <c r="CO132">
        <v>2.308E-2</v>
      </c>
      <c r="CQ132">
        <v>8.7880000000000014E-2</v>
      </c>
      <c r="CV132">
        <v>9.9587999999999996E-2</v>
      </c>
      <c r="DG132">
        <v>6.0508000000000013E-2</v>
      </c>
      <c r="DJ132">
        <v>3.5164000000000001E-2</v>
      </c>
      <c r="DN132">
        <v>8.2673999999999997E-2</v>
      </c>
      <c r="DP132">
        <v>0.102988</v>
      </c>
      <c r="DX132">
        <v>0.12075</v>
      </c>
      <c r="DZ132">
        <v>3.7086000000000001E-2</v>
      </c>
      <c r="EQ132">
        <v>5.3868000000000013E-2</v>
      </c>
      <c r="ER132">
        <v>0.10650800000000001</v>
      </c>
      <c r="EX132">
        <v>0.12583250000000001</v>
      </c>
      <c r="FA132">
        <v>8.6735000000000007E-2</v>
      </c>
      <c r="FF132">
        <v>0.05</v>
      </c>
      <c r="FR132">
        <v>0.210366</v>
      </c>
      <c r="FV132">
        <v>7.9300000000000013E-3</v>
      </c>
      <c r="FW132">
        <v>7.6480000000000006E-2</v>
      </c>
      <c r="GG132">
        <v>0.102988</v>
      </c>
      <c r="GH132">
        <v>0.05</v>
      </c>
      <c r="GI132">
        <v>4.9076666666666671E-2</v>
      </c>
      <c r="GJ132">
        <v>3.3330000000000012E-2</v>
      </c>
      <c r="GS132">
        <v>0.08</v>
      </c>
      <c r="GW132">
        <v>6.0508000000000013E-2</v>
      </c>
      <c r="GX132">
        <v>6.0508000000000013E-2</v>
      </c>
      <c r="HC132">
        <v>7.2846000000000008E-2</v>
      </c>
    </row>
    <row r="133" spans="1:213" x14ac:dyDescent="0.3">
      <c r="A133">
        <v>2015</v>
      </c>
      <c r="B133" t="s">
        <v>8347</v>
      </c>
      <c r="C133" s="1" t="s">
        <v>8371</v>
      </c>
      <c r="D133">
        <v>5.5857499999999997E-2</v>
      </c>
      <c r="E133">
        <v>0.118534</v>
      </c>
      <c r="G133">
        <v>0.23200000000000001</v>
      </c>
      <c r="L133">
        <v>4.6788000000000003E-2</v>
      </c>
      <c r="M133">
        <v>2.5940000000000001E-2</v>
      </c>
      <c r="Q133">
        <v>4.6788000000000003E-2</v>
      </c>
      <c r="U133">
        <v>9.0476000000000015E-2</v>
      </c>
      <c r="V133">
        <v>6.4142000000000005E-2</v>
      </c>
      <c r="Y133">
        <v>7.6794000000000001E-2</v>
      </c>
      <c r="AB133">
        <v>5.3862E-2</v>
      </c>
      <c r="AC133">
        <v>4.6788000000000003E-2</v>
      </c>
      <c r="AD133">
        <v>6.7668000000000006E-2</v>
      </c>
      <c r="AL133">
        <v>4.4538000000000008E-2</v>
      </c>
      <c r="AM133">
        <v>0.45136799999999999</v>
      </c>
      <c r="AN133">
        <v>4.5605000000000007E-2</v>
      </c>
      <c r="AP133">
        <v>2.0632000000000001E-2</v>
      </c>
      <c r="AS133">
        <v>9.5736000000000016E-2</v>
      </c>
      <c r="AT133">
        <v>0.13745399999999999</v>
      </c>
      <c r="AU133">
        <v>7.0337500000000011E-2</v>
      </c>
      <c r="AV133">
        <v>5.9956000000000009E-2</v>
      </c>
      <c r="AY133">
        <v>4.6788000000000003E-2</v>
      </c>
      <c r="BF133">
        <v>8.0106000000000011E-2</v>
      </c>
      <c r="BG133">
        <v>0.133238</v>
      </c>
      <c r="BI133">
        <v>2.0969999999999999E-2</v>
      </c>
      <c r="BJ133">
        <v>7.3650000000000007E-2</v>
      </c>
      <c r="BT133">
        <v>3.5661999999999999E-2</v>
      </c>
      <c r="BU133">
        <v>2.4257500000000001E-2</v>
      </c>
      <c r="BX133">
        <v>0.13907800000000001</v>
      </c>
      <c r="CB133">
        <v>0.13725799999999999</v>
      </c>
      <c r="CC133">
        <v>8.8997999999999994E-2</v>
      </c>
      <c r="CD133">
        <v>2.7014E-2</v>
      </c>
      <c r="CF133">
        <v>0.20103599999999999</v>
      </c>
      <c r="CG133">
        <v>4.3116000000000008E-2</v>
      </c>
      <c r="CI133">
        <v>9.426000000000001E-2</v>
      </c>
      <c r="CJ133">
        <v>7.9010000000000011E-2</v>
      </c>
      <c r="CM133">
        <v>0.12898799999999999</v>
      </c>
      <c r="CN133">
        <v>5.2462500000000002E-2</v>
      </c>
      <c r="CO133">
        <v>4.1925999999999998E-2</v>
      </c>
      <c r="CQ133">
        <v>7.8086000000000017E-2</v>
      </c>
      <c r="CV133">
        <v>4.3700000000000003E-2</v>
      </c>
      <c r="CZ133">
        <v>0.121478</v>
      </c>
      <c r="DA133">
        <v>0.33033000000000001</v>
      </c>
      <c r="DC133">
        <v>8.2862000000000019E-2</v>
      </c>
      <c r="DG133">
        <v>8.9857999999999993E-2</v>
      </c>
      <c r="DL133">
        <v>0.10902000000000001</v>
      </c>
      <c r="DM133">
        <v>4.2860000000000002E-2</v>
      </c>
      <c r="DN133">
        <v>5.4138000000000013E-2</v>
      </c>
      <c r="DP133">
        <v>0.13725799999999999</v>
      </c>
      <c r="DW133">
        <v>3.3458000000000002E-2</v>
      </c>
      <c r="DX133">
        <v>6.521600000000001E-2</v>
      </c>
      <c r="DZ133">
        <v>5.4745000000000002E-2</v>
      </c>
      <c r="EC133">
        <v>4.1425999999999998E-2</v>
      </c>
      <c r="EE133">
        <v>8.7827500000000003E-2</v>
      </c>
      <c r="EF133">
        <v>6.1860000000000012E-2</v>
      </c>
      <c r="EM133">
        <v>6.0418000000000013E-2</v>
      </c>
      <c r="EN133">
        <v>8.4072000000000008E-2</v>
      </c>
      <c r="ER133">
        <v>4.0261999999999999E-2</v>
      </c>
      <c r="EV133">
        <v>7.1454000000000004E-2</v>
      </c>
      <c r="EX133">
        <v>5.8382000000000003E-2</v>
      </c>
      <c r="FC133">
        <v>0.181394</v>
      </c>
      <c r="FF133">
        <v>2.4747499999999999E-2</v>
      </c>
      <c r="FI133">
        <v>5.4056000000000007E-2</v>
      </c>
      <c r="FJ133">
        <v>4.5107500000000002E-2</v>
      </c>
      <c r="FK133">
        <v>5.1235000000000003E-2</v>
      </c>
      <c r="FM133">
        <v>3.102333333333334E-2</v>
      </c>
      <c r="FP133">
        <v>7.3628000000000013E-2</v>
      </c>
      <c r="FR133">
        <v>8.0172000000000007E-2</v>
      </c>
      <c r="FU133">
        <v>5.0313999999999998E-2</v>
      </c>
      <c r="FV133">
        <v>3.2374000000000007E-2</v>
      </c>
      <c r="FW133">
        <v>6.591000000000001E-2</v>
      </c>
      <c r="FX133">
        <v>0.10857799999999999</v>
      </c>
      <c r="GD133">
        <v>6.3846000000000014E-2</v>
      </c>
      <c r="GG133">
        <v>0.109085</v>
      </c>
      <c r="GH133">
        <v>6.3284000000000007E-2</v>
      </c>
      <c r="GJ133">
        <v>6.5990000000000007E-2</v>
      </c>
      <c r="GN133">
        <v>0.102476</v>
      </c>
      <c r="GP133">
        <v>4.6788000000000003E-2</v>
      </c>
      <c r="GS133">
        <v>7.6892000000000002E-2</v>
      </c>
      <c r="GW133">
        <v>8.9857999999999993E-2</v>
      </c>
      <c r="GX133">
        <v>8.9857999999999993E-2</v>
      </c>
      <c r="GY133">
        <v>0.20103599999999999</v>
      </c>
      <c r="HA133">
        <v>0.10630199999999999</v>
      </c>
    </row>
    <row r="134" spans="1:213" x14ac:dyDescent="0.3">
      <c r="A134">
        <v>2015</v>
      </c>
      <c r="B134" t="s">
        <v>8347</v>
      </c>
      <c r="C134" s="1" t="s">
        <v>8372</v>
      </c>
      <c r="D134">
        <v>8.0742000000000008E-2</v>
      </c>
      <c r="E134">
        <v>0.109386</v>
      </c>
      <c r="G134">
        <v>0.10142</v>
      </c>
      <c r="AF134">
        <v>7.987000000000001E-2</v>
      </c>
      <c r="AJ134">
        <v>9.7962000000000021E-2</v>
      </c>
      <c r="AT134">
        <v>7.7210000000000001E-2</v>
      </c>
      <c r="BJ134">
        <v>6.2379999999999998E-2</v>
      </c>
      <c r="CB134">
        <v>7.7210000000000001E-2</v>
      </c>
      <c r="CJ134">
        <v>7.0680000000000007E-2</v>
      </c>
      <c r="CP134">
        <v>6.3063999999999995E-2</v>
      </c>
      <c r="CY134">
        <v>3.8306E-2</v>
      </c>
      <c r="DC134">
        <v>7.6616000000000004E-2</v>
      </c>
      <c r="DN134">
        <v>8.2806000000000005E-2</v>
      </c>
      <c r="DP134">
        <v>7.7210000000000001E-2</v>
      </c>
      <c r="DX134">
        <v>0.14802999999999999</v>
      </c>
      <c r="DY134">
        <v>1.38226</v>
      </c>
      <c r="EH134">
        <v>8.5360000000000005E-2</v>
      </c>
      <c r="ES134">
        <v>8.504200000000002E-2</v>
      </c>
      <c r="FA134">
        <v>5.5624E-2</v>
      </c>
      <c r="GG134">
        <v>7.7210000000000001E-2</v>
      </c>
      <c r="GI134">
        <v>6.7954000000000001E-2</v>
      </c>
      <c r="GL134">
        <v>8.504200000000002E-2</v>
      </c>
      <c r="GZ134">
        <v>8.4638000000000005E-2</v>
      </c>
    </row>
    <row r="135" spans="1:213" x14ac:dyDescent="0.3">
      <c r="A135">
        <v>2015</v>
      </c>
      <c r="B135" t="s">
        <v>8347</v>
      </c>
      <c r="C135" s="1" t="s">
        <v>8373</v>
      </c>
      <c r="D135">
        <v>8.2418000000000005E-2</v>
      </c>
      <c r="E135">
        <v>8.1376000000000004E-2</v>
      </c>
      <c r="N135">
        <v>6.2691999999999998E-2</v>
      </c>
      <c r="P135">
        <v>5.6562000000000001E-2</v>
      </c>
      <c r="AJ135">
        <v>0.10972</v>
      </c>
      <c r="AT135">
        <v>0.14394999999999999</v>
      </c>
      <c r="BJ135">
        <v>0.102114</v>
      </c>
      <c r="BL135">
        <v>6.2691999999999998E-2</v>
      </c>
      <c r="CB135">
        <v>0.14394999999999999</v>
      </c>
      <c r="CF135">
        <v>9.170200000000002E-2</v>
      </c>
      <c r="CG135">
        <v>6.6926000000000013E-2</v>
      </c>
      <c r="CJ135">
        <v>0.13884199999999999</v>
      </c>
      <c r="CP135">
        <v>9.0704000000000007E-2</v>
      </c>
      <c r="CY135">
        <v>5.9089999999999997E-2</v>
      </c>
      <c r="DP135">
        <v>0.14394999999999999</v>
      </c>
      <c r="DX135">
        <v>0.13919999999999999</v>
      </c>
      <c r="ER135">
        <v>0.10151</v>
      </c>
      <c r="ES135">
        <v>0.13950399999999999</v>
      </c>
      <c r="EV135">
        <v>1.0933999999999999E-2</v>
      </c>
      <c r="FA135">
        <v>6.403600000000001E-2</v>
      </c>
      <c r="FX135">
        <v>6.8451999999999999E-2</v>
      </c>
      <c r="GD135">
        <v>0.14440800000000001</v>
      </c>
      <c r="GG135">
        <v>0.14394999999999999</v>
      </c>
      <c r="GH135">
        <v>5.3638000000000012E-2</v>
      </c>
      <c r="GI135">
        <v>4.9242000000000001E-2</v>
      </c>
      <c r="GL135">
        <v>0.13950399999999999</v>
      </c>
      <c r="GN135">
        <v>5.6391999999999998E-2</v>
      </c>
      <c r="GY135">
        <v>9.170200000000002E-2</v>
      </c>
    </row>
    <row r="136" spans="1:213" x14ac:dyDescent="0.3">
      <c r="A136">
        <v>2015</v>
      </c>
      <c r="B136" t="s">
        <v>8347</v>
      </c>
      <c r="C136" s="1" t="s">
        <v>299</v>
      </c>
      <c r="D136">
        <v>0.15771399999999999</v>
      </c>
      <c r="E136">
        <v>0.169762</v>
      </c>
      <c r="J136">
        <v>7.5053999999999996E-2</v>
      </c>
      <c r="N136">
        <v>0.121832</v>
      </c>
      <c r="P136">
        <v>0.234398</v>
      </c>
      <c r="AO136">
        <v>0.18887000000000001</v>
      </c>
      <c r="AT136">
        <v>0.28850199999999998</v>
      </c>
      <c r="BJ136">
        <v>0.13192000000000001</v>
      </c>
      <c r="BL136">
        <v>0.121832</v>
      </c>
      <c r="BP136">
        <v>0.13428399999999999</v>
      </c>
      <c r="BR136">
        <v>5.0229999999999997E-2</v>
      </c>
      <c r="CB136">
        <v>0.28850199999999998</v>
      </c>
      <c r="CN136">
        <v>0.20816399999999999</v>
      </c>
      <c r="CU136">
        <v>4.3389999999999998E-2</v>
      </c>
      <c r="DP136">
        <v>0.28850199999999998</v>
      </c>
      <c r="EK136">
        <v>0.25036599999999998</v>
      </c>
      <c r="ES136">
        <v>0.21812599999999999</v>
      </c>
      <c r="FA136">
        <v>0.13544800000000001</v>
      </c>
      <c r="GG136">
        <v>0.28850199999999998</v>
      </c>
      <c r="GI136">
        <v>7.7093999999999996E-2</v>
      </c>
      <c r="GL136">
        <v>0.21812599999999999</v>
      </c>
      <c r="GZ136">
        <v>0.114425</v>
      </c>
      <c r="HC136">
        <v>0.11099000000000001</v>
      </c>
    </row>
    <row r="137" spans="1:213" x14ac:dyDescent="0.3">
      <c r="A137">
        <v>2015</v>
      </c>
      <c r="B137" t="s">
        <v>8347</v>
      </c>
      <c r="C137" s="1" t="s">
        <v>8374</v>
      </c>
      <c r="D137">
        <v>5.7084680000000008</v>
      </c>
      <c r="E137">
        <v>7.3298220000000001</v>
      </c>
      <c r="G137">
        <v>1.195708</v>
      </c>
      <c r="J137">
        <v>2.1946859999999999</v>
      </c>
      <c r="K137">
        <v>1.521954</v>
      </c>
      <c r="L137">
        <v>1.9903580000000001</v>
      </c>
      <c r="Q137">
        <v>1.9903580000000001</v>
      </c>
      <c r="R137">
        <v>3.7208840000000012</v>
      </c>
      <c r="S137">
        <v>1.9858739999999999</v>
      </c>
      <c r="AC137">
        <v>1.9903580000000001</v>
      </c>
      <c r="AH137">
        <v>4.3368399999999996</v>
      </c>
      <c r="AJ137">
        <v>6.5061180000000007</v>
      </c>
      <c r="AO137">
        <v>7.9081800000000007</v>
      </c>
      <c r="AR137">
        <v>9.6781900000000007</v>
      </c>
      <c r="AT137">
        <v>5.1745359999999998</v>
      </c>
      <c r="AU137">
        <v>2.496858</v>
      </c>
      <c r="AY137">
        <v>1.9903580000000001</v>
      </c>
      <c r="BF137">
        <v>0.61087800000000003</v>
      </c>
      <c r="BG137">
        <v>5.1200760000000001</v>
      </c>
      <c r="BP137">
        <v>7.1471400000000003</v>
      </c>
      <c r="BR137">
        <v>1.8</v>
      </c>
      <c r="CB137">
        <v>5.1745359999999998</v>
      </c>
      <c r="CI137">
        <v>0.67149199999999998</v>
      </c>
      <c r="CJ137">
        <v>4.5838720000000004</v>
      </c>
      <c r="CN137">
        <v>6.1983200000000007</v>
      </c>
      <c r="CP137">
        <v>2.568912000000001</v>
      </c>
      <c r="CY137">
        <v>2.1942499999999998</v>
      </c>
      <c r="DA137">
        <v>2.949192</v>
      </c>
      <c r="DG137">
        <v>6.052136</v>
      </c>
      <c r="DH137">
        <v>2.5925975000000001</v>
      </c>
      <c r="DL137">
        <v>2.9778259999999999</v>
      </c>
      <c r="DM137">
        <v>1.4083600000000001</v>
      </c>
      <c r="DP137">
        <v>5.1745359999999998</v>
      </c>
      <c r="DX137">
        <v>1.616652</v>
      </c>
      <c r="ER137">
        <v>2.1226660000000002</v>
      </c>
      <c r="ES137">
        <v>6.2613640000000004</v>
      </c>
      <c r="EV137">
        <v>3.3333300000000001</v>
      </c>
      <c r="FA137">
        <v>4.0011400000000004</v>
      </c>
      <c r="FR137">
        <v>4.2481025000000008</v>
      </c>
      <c r="GA137">
        <v>1.24966</v>
      </c>
      <c r="GB137">
        <v>5.6724225000000006</v>
      </c>
      <c r="GD137">
        <v>6.0255380000000009</v>
      </c>
      <c r="GG137">
        <v>5.1745359999999998</v>
      </c>
      <c r="GI137">
        <v>4.1708299999999996</v>
      </c>
      <c r="GL137">
        <v>6.2613640000000004</v>
      </c>
      <c r="GN137">
        <v>1.978734285714286</v>
      </c>
      <c r="GP137">
        <v>1.9903580000000001</v>
      </c>
      <c r="GW137">
        <v>6.052136</v>
      </c>
      <c r="GX137">
        <v>6.052136</v>
      </c>
      <c r="GZ137">
        <v>5.1266600000000002</v>
      </c>
    </row>
    <row r="138" spans="1:213" x14ac:dyDescent="0.3">
      <c r="A138">
        <v>2015</v>
      </c>
      <c r="B138" t="s">
        <v>8347</v>
      </c>
      <c r="C138" s="1" t="s">
        <v>8375</v>
      </c>
      <c r="D138">
        <v>7.0577860000000001</v>
      </c>
      <c r="E138">
        <v>8.3520400000000006</v>
      </c>
      <c r="G138">
        <v>2.4172340000000001</v>
      </c>
      <c r="L138">
        <v>6.3217739999999996</v>
      </c>
      <c r="M138">
        <v>3.9042159999999999</v>
      </c>
      <c r="N138">
        <v>5.7232680000000009</v>
      </c>
      <c r="O138">
        <v>4.3673339999999996</v>
      </c>
      <c r="P138">
        <v>8.16235</v>
      </c>
      <c r="Q138">
        <v>6.3217739999999996</v>
      </c>
      <c r="T138">
        <v>4.4854600000000007</v>
      </c>
      <c r="U138">
        <v>4.1626640000000004</v>
      </c>
      <c r="V138">
        <v>10.1764875</v>
      </c>
      <c r="X138">
        <v>7.6790675000000004</v>
      </c>
      <c r="Y138">
        <v>3.4947400000000002</v>
      </c>
      <c r="AB138">
        <v>4.967238</v>
      </c>
      <c r="AC138">
        <v>6.3217739999999996</v>
      </c>
      <c r="AD138">
        <v>7.418648000000001</v>
      </c>
      <c r="AE138">
        <v>2.4985919999999999</v>
      </c>
      <c r="AF138">
        <v>4.8411099999999996</v>
      </c>
      <c r="AI138">
        <v>4.3195675000000007</v>
      </c>
      <c r="AK138">
        <v>5.9375980000000013</v>
      </c>
      <c r="AL138">
        <v>4.5114140000000003</v>
      </c>
      <c r="AM138">
        <v>0.60284250000000006</v>
      </c>
      <c r="AN138">
        <v>3.567654000000001</v>
      </c>
      <c r="AP138">
        <v>7.6405340000000006</v>
      </c>
      <c r="AS138">
        <v>3.787086</v>
      </c>
      <c r="AT138">
        <v>6.9910000000000014</v>
      </c>
      <c r="AU138">
        <v>8.8931540000000009</v>
      </c>
      <c r="AV138">
        <v>6.7383640000000007</v>
      </c>
      <c r="AW138">
        <v>3.8530980000000001</v>
      </c>
      <c r="AX138">
        <v>2.1973780000000001</v>
      </c>
      <c r="AY138">
        <v>6.3217739999999996</v>
      </c>
      <c r="AZ138">
        <v>5.9375980000000013</v>
      </c>
      <c r="BC138">
        <v>1.9963219999999999</v>
      </c>
      <c r="BD138">
        <v>4.5381859999999996</v>
      </c>
      <c r="BF138">
        <v>8.188107500000001</v>
      </c>
      <c r="BG138">
        <v>11.470416</v>
      </c>
      <c r="BJ138">
        <v>4.1681340000000002</v>
      </c>
      <c r="BK138">
        <v>4.3673339999999996</v>
      </c>
      <c r="BL138">
        <v>5.7232680000000009</v>
      </c>
      <c r="BO138">
        <v>6.1033440000000008</v>
      </c>
      <c r="BQ138">
        <v>4.4945279999999999</v>
      </c>
      <c r="BS138">
        <v>2.4963540000000002</v>
      </c>
      <c r="BU138">
        <v>5.3573900000000014</v>
      </c>
      <c r="BV138">
        <v>6.0474228571428572</v>
      </c>
      <c r="BX138">
        <v>10.670736</v>
      </c>
      <c r="BY138">
        <v>4.3673339999999996</v>
      </c>
      <c r="BZ138">
        <v>2.6707399999999999</v>
      </c>
      <c r="CA138">
        <v>5.7009840000000009</v>
      </c>
      <c r="CB138">
        <v>6.9904419999999998</v>
      </c>
      <c r="CC138">
        <v>7.6428740000000008</v>
      </c>
      <c r="CD138">
        <v>6.1759940000000011</v>
      </c>
      <c r="CE138">
        <v>5.9375980000000013</v>
      </c>
      <c r="CG138">
        <v>7.023130000000001</v>
      </c>
      <c r="CI138">
        <v>1.8233760000000001</v>
      </c>
      <c r="CJ138">
        <v>7.6899559999999996</v>
      </c>
      <c r="CL138">
        <v>5.4407819999999996</v>
      </c>
      <c r="CN138">
        <v>5.025258</v>
      </c>
      <c r="CO138">
        <v>7.8491080000000011</v>
      </c>
      <c r="CQ138">
        <v>2.7601499999999999</v>
      </c>
      <c r="CT138">
        <v>5.5815750000000008</v>
      </c>
      <c r="CX138">
        <v>5.4407819999999996</v>
      </c>
      <c r="CZ138">
        <v>5.4276640000000009</v>
      </c>
      <c r="DA138">
        <v>2.4102600000000001</v>
      </c>
      <c r="DC138">
        <v>4.952248</v>
      </c>
      <c r="DD138">
        <v>1.0190300000000001</v>
      </c>
      <c r="DG138">
        <v>4.9285300000000003</v>
      </c>
      <c r="DJ138">
        <v>3.1939099999999998</v>
      </c>
      <c r="DM138">
        <v>7.302588000000001</v>
      </c>
      <c r="DN138">
        <v>6.1867880000000008</v>
      </c>
      <c r="DP138">
        <v>6.9904419999999998</v>
      </c>
      <c r="DQ138">
        <v>4.3673339999999996</v>
      </c>
      <c r="DR138">
        <v>6.4315857142857151</v>
      </c>
      <c r="DU138">
        <v>7.5048080000000006</v>
      </c>
      <c r="DW138">
        <v>10.761649999999999</v>
      </c>
      <c r="DX138">
        <v>7.290972</v>
      </c>
      <c r="DY138">
        <v>3.4388200000000002</v>
      </c>
      <c r="DZ138">
        <v>7.383674000000001</v>
      </c>
      <c r="EC138">
        <v>4.4706140000000003</v>
      </c>
      <c r="ED138">
        <v>4.3673339999999996</v>
      </c>
      <c r="EE138">
        <v>1.8389679999999999</v>
      </c>
      <c r="EF138">
        <v>9.5727220000000006</v>
      </c>
      <c r="EH138">
        <v>4.513458</v>
      </c>
      <c r="EL138">
        <v>1.8525</v>
      </c>
      <c r="EM138">
        <v>6.5200560000000003</v>
      </c>
      <c r="EN138">
        <v>12.6356</v>
      </c>
      <c r="EO138">
        <v>8.404712</v>
      </c>
      <c r="EP138">
        <v>3.4604919999999999</v>
      </c>
      <c r="EQ138">
        <v>5.8811260000000001</v>
      </c>
      <c r="ER138">
        <v>5.6343380000000014</v>
      </c>
      <c r="ES138">
        <v>7.810480000000001</v>
      </c>
      <c r="ET138">
        <v>4.3673339999999996</v>
      </c>
      <c r="EU138">
        <v>2.1444433333333341</v>
      </c>
      <c r="EW138">
        <v>4.3673339999999996</v>
      </c>
      <c r="EX138">
        <v>4.9070960000000001</v>
      </c>
      <c r="EZ138">
        <v>7.3094614285714288</v>
      </c>
      <c r="FB138">
        <v>1.7182919999999999</v>
      </c>
      <c r="FF138">
        <v>9.569098750000002</v>
      </c>
      <c r="FH138">
        <v>4.3673339999999996</v>
      </c>
      <c r="FI138">
        <v>6.9923400000000004</v>
      </c>
      <c r="FJ138">
        <v>11.414999999999999</v>
      </c>
      <c r="FK138">
        <v>3.6022180000000001</v>
      </c>
      <c r="FL138">
        <v>3.9828100000000002</v>
      </c>
      <c r="FP138">
        <v>8.6571460000000009</v>
      </c>
      <c r="FS138">
        <v>9.6888440000000013</v>
      </c>
      <c r="FU138">
        <v>10.180716</v>
      </c>
      <c r="FW138">
        <v>7.4506560000000004</v>
      </c>
      <c r="GE138">
        <v>5.4015725000000003</v>
      </c>
      <c r="GG138">
        <v>6.9266670000000001</v>
      </c>
      <c r="GH138">
        <v>5.3878620000000002</v>
      </c>
      <c r="GJ138">
        <v>6.9089440000000009</v>
      </c>
      <c r="GL138">
        <v>7.810480000000001</v>
      </c>
      <c r="GM138">
        <v>5.7640900000000004</v>
      </c>
      <c r="GP138">
        <v>6.3217739999999996</v>
      </c>
      <c r="GS138">
        <v>6.3901199999999996</v>
      </c>
      <c r="GU138">
        <v>4.3673339999999996</v>
      </c>
      <c r="GV138">
        <v>1.1975180000000001</v>
      </c>
      <c r="GW138">
        <v>4.9285300000000003</v>
      </c>
      <c r="GX138">
        <v>4.9285300000000003</v>
      </c>
      <c r="HC138">
        <v>6.6307660000000004</v>
      </c>
      <c r="HD138">
        <v>10.3667175</v>
      </c>
      <c r="HE138">
        <v>7.9388840000000007</v>
      </c>
    </row>
    <row r="139" spans="1:213" x14ac:dyDescent="0.3">
      <c r="A139">
        <v>2015</v>
      </c>
      <c r="B139" t="s">
        <v>8347</v>
      </c>
      <c r="C139" s="1" t="s">
        <v>8376</v>
      </c>
      <c r="D139">
        <v>1.388146833333334</v>
      </c>
      <c r="E139">
        <v>2.0403672500000001</v>
      </c>
      <c r="S139">
        <v>2.4954139999999998</v>
      </c>
      <c r="U139">
        <v>2.2171940000000001</v>
      </c>
      <c r="AK139">
        <v>0.27537</v>
      </c>
      <c r="AZ139">
        <v>0.27537</v>
      </c>
      <c r="BE139">
        <v>0.39007249999999999</v>
      </c>
      <c r="CD139">
        <v>2.2222499999999998</v>
      </c>
      <c r="CE139">
        <v>0.27537</v>
      </c>
      <c r="CF139">
        <v>2.4566000000000001E-2</v>
      </c>
      <c r="CY139">
        <v>2.9914999999999998</v>
      </c>
      <c r="DA139">
        <v>0.93386000000000002</v>
      </c>
      <c r="DG139">
        <v>0.21126600000000001</v>
      </c>
      <c r="DN139">
        <v>1.4203680000000001</v>
      </c>
      <c r="DX139">
        <v>0.108335</v>
      </c>
      <c r="EQ139">
        <v>0.87243000000000004</v>
      </c>
      <c r="EU139">
        <v>1.96217</v>
      </c>
      <c r="EY139">
        <v>0.91512199999999999</v>
      </c>
      <c r="FA139">
        <v>0.74426500000000007</v>
      </c>
      <c r="GB139">
        <v>0.20735999999999999</v>
      </c>
      <c r="GD139">
        <v>0.46381400000000012</v>
      </c>
      <c r="GI139">
        <v>1.0310539999999999</v>
      </c>
      <c r="GW139">
        <v>0.21126600000000001</v>
      </c>
      <c r="GX139">
        <v>0.21126600000000001</v>
      </c>
      <c r="GY139">
        <v>2.4566000000000001E-2</v>
      </c>
      <c r="GZ139">
        <v>3.0512779999999999</v>
      </c>
      <c r="HC139">
        <v>0.52375400000000005</v>
      </c>
    </row>
    <row r="140" spans="1:213" x14ac:dyDescent="0.3">
      <c r="A140">
        <v>2015</v>
      </c>
      <c r="B140" t="s">
        <v>8347</v>
      </c>
      <c r="C140" s="1" t="s">
        <v>302</v>
      </c>
      <c r="D140">
        <v>0.147231</v>
      </c>
      <c r="E140">
        <v>0.126835</v>
      </c>
      <c r="J140">
        <v>3.1739999999999997E-2</v>
      </c>
      <c r="N140">
        <v>0.15139</v>
      </c>
      <c r="P140">
        <v>8.2239000000000007E-2</v>
      </c>
      <c r="S140">
        <v>0.23391999999999999</v>
      </c>
      <c r="AH140">
        <v>0.23938699999999999</v>
      </c>
      <c r="AO140">
        <v>0.31158000000000002</v>
      </c>
      <c r="AR140">
        <v>0.181806</v>
      </c>
      <c r="BE140">
        <v>4.9711999999999999E-2</v>
      </c>
      <c r="BF140">
        <v>7.1726000000000012E-2</v>
      </c>
      <c r="BG140">
        <v>0.24137025000000001</v>
      </c>
      <c r="BI140">
        <v>6.6818000000000002E-2</v>
      </c>
      <c r="BJ140">
        <v>0.17974000000000001</v>
      </c>
      <c r="BL140">
        <v>0.15139</v>
      </c>
      <c r="CI140">
        <v>6.9671999999999998E-2</v>
      </c>
      <c r="CM140">
        <v>1.0492E-2</v>
      </c>
      <c r="DA140">
        <v>0.18506600000000001</v>
      </c>
      <c r="DG140">
        <v>0.15176000000000001</v>
      </c>
      <c r="DH140">
        <v>0.1182575</v>
      </c>
      <c r="DL140">
        <v>0.150674</v>
      </c>
      <c r="DX140">
        <v>1.359748</v>
      </c>
      <c r="EN140">
        <v>0.12415</v>
      </c>
      <c r="EV140">
        <v>0.20028000000000001</v>
      </c>
      <c r="FA140">
        <v>0.15681700000000001</v>
      </c>
      <c r="FR140">
        <v>0.102618</v>
      </c>
      <c r="GB140">
        <v>0.22239</v>
      </c>
      <c r="GD140">
        <v>0.12035999999999999</v>
      </c>
      <c r="GI140">
        <v>0.17119400000000001</v>
      </c>
      <c r="GW140">
        <v>0.15176000000000001</v>
      </c>
      <c r="GX140">
        <v>0.15176000000000001</v>
      </c>
      <c r="GZ140">
        <v>0.33124999999999999</v>
      </c>
      <c r="HC140">
        <v>9.5190000000000011E-2</v>
      </c>
    </row>
    <row r="141" spans="1:213" x14ac:dyDescent="0.3">
      <c r="A141">
        <v>2015</v>
      </c>
      <c r="B141" t="s">
        <v>8347</v>
      </c>
      <c r="C141" s="1" t="s">
        <v>8377</v>
      </c>
      <c r="D141">
        <v>4.4398000000000007E-2</v>
      </c>
      <c r="L141">
        <v>3.9559999999999998E-2</v>
      </c>
      <c r="M141">
        <v>1.523E-2</v>
      </c>
      <c r="O141">
        <v>1.3486E-2</v>
      </c>
      <c r="Q141">
        <v>3.9559999999999998E-2</v>
      </c>
      <c r="AB141">
        <v>5.4171999999999998E-2</v>
      </c>
      <c r="AC141">
        <v>3.9559999999999998E-2</v>
      </c>
      <c r="AD141">
        <v>3.7834000000000013E-2</v>
      </c>
      <c r="AI141">
        <v>1.5573999999999999E-2</v>
      </c>
      <c r="AK141">
        <v>3.9874000000000007E-2</v>
      </c>
      <c r="AL141">
        <v>3.2846E-2</v>
      </c>
      <c r="AM141">
        <v>5.0380000000000008E-3</v>
      </c>
      <c r="AN141">
        <v>2.7584000000000001E-2</v>
      </c>
      <c r="AP141">
        <v>5.3696000000000008E-2</v>
      </c>
      <c r="AS141">
        <v>3.9016000000000002E-2</v>
      </c>
      <c r="AU141">
        <v>3.4211999999999999E-2</v>
      </c>
      <c r="AV141">
        <v>1.4624E-2</v>
      </c>
      <c r="AW141">
        <v>4.0051999999999997E-2</v>
      </c>
      <c r="AY141">
        <v>3.9559999999999998E-2</v>
      </c>
      <c r="AZ141">
        <v>3.9874000000000007E-2</v>
      </c>
      <c r="BC141">
        <v>9.2980000000000007E-3</v>
      </c>
      <c r="BD141">
        <v>4.4936000000000011E-2</v>
      </c>
      <c r="BF141">
        <v>3.8109999999999998E-2</v>
      </c>
      <c r="BK141">
        <v>1.3486E-2</v>
      </c>
      <c r="BM141">
        <v>3.9045999999999997E-2</v>
      </c>
      <c r="BO141">
        <v>5.9533333333333339E-3</v>
      </c>
      <c r="BQ141">
        <v>6.6874000000000003E-2</v>
      </c>
      <c r="BS141">
        <v>5.0580000000000007E-2</v>
      </c>
      <c r="BU141">
        <v>3.7332499999999998E-2</v>
      </c>
      <c r="BW141">
        <v>1.008E-2</v>
      </c>
      <c r="BX141">
        <v>0.275698</v>
      </c>
      <c r="BY141">
        <v>1.3486E-2</v>
      </c>
      <c r="CA141">
        <v>4.0410000000000001E-2</v>
      </c>
      <c r="CC141">
        <v>4.8680000000000001E-2</v>
      </c>
      <c r="CD141">
        <v>4.8728000000000007E-2</v>
      </c>
      <c r="CE141">
        <v>3.9874000000000007E-2</v>
      </c>
      <c r="CG141">
        <v>2.1492000000000001E-2</v>
      </c>
      <c r="CL141">
        <v>2.9701999999999999E-2</v>
      </c>
      <c r="CS141">
        <v>3.3506000000000001E-2</v>
      </c>
      <c r="CX141">
        <v>2.9701999999999999E-2</v>
      </c>
      <c r="DB141">
        <v>0.19296199999999999</v>
      </c>
      <c r="DC141">
        <v>7.1863999999999997E-2</v>
      </c>
      <c r="DD141">
        <v>1.5606E-2</v>
      </c>
      <c r="DJ141">
        <v>8.8380000000000014E-2</v>
      </c>
      <c r="DQ141">
        <v>1.3486E-2</v>
      </c>
      <c r="DX141">
        <v>5.0538000000000013E-2</v>
      </c>
      <c r="DY141">
        <v>1.9906E-2</v>
      </c>
      <c r="ED141">
        <v>1.3486E-2</v>
      </c>
      <c r="EE141">
        <v>2.9748E-2</v>
      </c>
      <c r="EF141">
        <v>4.4223999999999999E-2</v>
      </c>
      <c r="EM141">
        <v>1.2357999999999999E-2</v>
      </c>
      <c r="EN141">
        <v>7.3578000000000005E-2</v>
      </c>
      <c r="EP141">
        <v>4.0712500000000013E-2</v>
      </c>
      <c r="EQ141">
        <v>4.8502000000000003E-2</v>
      </c>
      <c r="ET141">
        <v>1.3486E-2</v>
      </c>
      <c r="EW141">
        <v>1.3486E-2</v>
      </c>
      <c r="FD141">
        <v>3.9978000000000007E-2</v>
      </c>
      <c r="FH141">
        <v>1.3486E-2</v>
      </c>
      <c r="FI141">
        <v>3.7215999999999999E-2</v>
      </c>
      <c r="FL141">
        <v>3.2079999999999999E-3</v>
      </c>
      <c r="FN141">
        <v>1.0416E-2</v>
      </c>
      <c r="FP141">
        <v>2.8625000000000001E-2</v>
      </c>
      <c r="FV141">
        <v>8.5274000000000003E-2</v>
      </c>
      <c r="FW141">
        <v>0.25873000000000002</v>
      </c>
      <c r="FZ141">
        <v>9.6100000000000005E-3</v>
      </c>
      <c r="GE141">
        <v>9.0600000000000003E-3</v>
      </c>
      <c r="GH141">
        <v>7.0671999999999999E-2</v>
      </c>
      <c r="GJ141">
        <v>4.0664000000000013E-2</v>
      </c>
      <c r="GO141">
        <v>2.7813999999999998E-2</v>
      </c>
      <c r="GP141">
        <v>3.9559999999999998E-2</v>
      </c>
      <c r="GS141">
        <v>4.7876666666666672E-2</v>
      </c>
      <c r="GT141">
        <v>5.1381999999999997E-2</v>
      </c>
      <c r="GU141">
        <v>1.3486E-2</v>
      </c>
      <c r="GV141">
        <v>1.8689999999999998E-2</v>
      </c>
    </row>
    <row r="142" spans="1:213" x14ac:dyDescent="0.3">
      <c r="A142">
        <v>2015</v>
      </c>
      <c r="B142" t="s">
        <v>8347</v>
      </c>
      <c r="C142" s="1" t="s">
        <v>466</v>
      </c>
      <c r="D142">
        <v>0.11956799999999999</v>
      </c>
      <c r="U142">
        <v>1.00275E-2</v>
      </c>
      <c r="AA142">
        <v>6.3160000000000004E-3</v>
      </c>
      <c r="AB142">
        <v>0.25213000000000002</v>
      </c>
      <c r="AD142">
        <v>0.129464</v>
      </c>
      <c r="AK142">
        <v>8.6933999999999997E-2</v>
      </c>
      <c r="AL142">
        <v>2.3175999999999999E-2</v>
      </c>
      <c r="AM142">
        <v>9.6866000000000008E-2</v>
      </c>
      <c r="AN142">
        <v>8.9096000000000009E-2</v>
      </c>
      <c r="AP142">
        <v>0.16441</v>
      </c>
      <c r="AS142">
        <v>9.7254000000000007E-2</v>
      </c>
      <c r="AT142">
        <v>0.12259</v>
      </c>
      <c r="AU142">
        <v>0.1632166666666667</v>
      </c>
      <c r="AZ142">
        <v>8.6933999999999997E-2</v>
      </c>
      <c r="BD142">
        <v>0.136822</v>
      </c>
      <c r="BF142">
        <v>0.147568</v>
      </c>
      <c r="BO142">
        <v>0.145958</v>
      </c>
      <c r="BS142">
        <v>7.9986000000000015E-2</v>
      </c>
      <c r="BU142">
        <v>0.132856</v>
      </c>
      <c r="BX142">
        <v>0.33857999999999999</v>
      </c>
      <c r="CB142">
        <v>0.12259</v>
      </c>
      <c r="CE142">
        <v>8.6933999999999997E-2</v>
      </c>
      <c r="CG142">
        <v>0.19983200000000001</v>
      </c>
      <c r="CQ142">
        <v>0.112</v>
      </c>
      <c r="CZ142">
        <v>8.4026666666666666E-2</v>
      </c>
      <c r="DC142">
        <v>9.9456000000000017E-2</v>
      </c>
      <c r="DD142">
        <v>8.0830000000000013E-2</v>
      </c>
      <c r="DN142">
        <v>7.4948000000000015E-2</v>
      </c>
      <c r="DP142">
        <v>0.12259</v>
      </c>
      <c r="DX142">
        <v>0.26629399999999998</v>
      </c>
      <c r="DY142">
        <v>7.8758000000000009E-2</v>
      </c>
      <c r="EE142">
        <v>4.1124000000000001E-2</v>
      </c>
      <c r="EP142">
        <v>5.675800000000001E-2</v>
      </c>
      <c r="EQ142">
        <v>0.22833000000000001</v>
      </c>
      <c r="FW142">
        <v>0.159278</v>
      </c>
      <c r="GG142">
        <v>0.12259</v>
      </c>
      <c r="GS142">
        <v>0.170738</v>
      </c>
    </row>
    <row r="143" spans="1:213" x14ac:dyDescent="0.3">
      <c r="A143">
        <v>2015</v>
      </c>
      <c r="B143" t="s">
        <v>8347</v>
      </c>
      <c r="C143" s="1" t="s">
        <v>595</v>
      </c>
      <c r="D143">
        <v>1.4999999999999999E-2</v>
      </c>
    </row>
    <row r="144" spans="1:213" x14ac:dyDescent="0.3">
      <c r="A144">
        <v>2015</v>
      </c>
      <c r="B144" t="s">
        <v>8347</v>
      </c>
      <c r="C144" s="1" t="s">
        <v>8378</v>
      </c>
      <c r="D144">
        <v>7.8146599999999997E-2</v>
      </c>
      <c r="E144">
        <v>0.10115979999999999</v>
      </c>
      <c r="G144">
        <v>3.9787299999999998E-2</v>
      </c>
      <c r="H144">
        <v>5.7917999999999997E-3</v>
      </c>
      <c r="I144">
        <v>5.7917999999999997E-3</v>
      </c>
      <c r="J144">
        <v>3.7470999999999997E-2</v>
      </c>
      <c r="L144">
        <v>3.8896200000000013E-2</v>
      </c>
      <c r="M144">
        <v>5.2733099999999998E-2</v>
      </c>
      <c r="N144">
        <v>5.7740199999999998E-2</v>
      </c>
      <c r="P144">
        <v>0.17235575</v>
      </c>
      <c r="Q144">
        <v>3.8896200000000013E-2</v>
      </c>
      <c r="R144">
        <v>6.3723799999999997E-2</v>
      </c>
      <c r="U144">
        <v>0.10880869999999999</v>
      </c>
      <c r="V144">
        <v>4.3601599999999997E-2</v>
      </c>
      <c r="X144">
        <v>3.0125666666666669E-2</v>
      </c>
      <c r="Y144">
        <v>3.4817124999999997E-2</v>
      </c>
      <c r="Z144">
        <v>5.7917999999999997E-3</v>
      </c>
      <c r="AB144">
        <v>4.8533100000000003E-2</v>
      </c>
      <c r="AC144">
        <v>3.8896200000000013E-2</v>
      </c>
      <c r="AD144">
        <v>0.12919410000000001</v>
      </c>
      <c r="AG144">
        <v>7.6874000000000012E-2</v>
      </c>
      <c r="AK144">
        <v>7.9015999999999999E-3</v>
      </c>
      <c r="AL144">
        <v>1.5072749999999999E-2</v>
      </c>
      <c r="AM144">
        <v>1.6658599999999999E-2</v>
      </c>
      <c r="AP144">
        <v>3.6672125E-2</v>
      </c>
      <c r="AS144">
        <v>4.2838599999999998E-2</v>
      </c>
      <c r="AT144">
        <v>0.1506015</v>
      </c>
      <c r="AU144">
        <v>8.5544900000000007E-2</v>
      </c>
      <c r="AV144">
        <v>2.6904500000000001E-2</v>
      </c>
      <c r="AY144">
        <v>3.8896200000000013E-2</v>
      </c>
      <c r="AZ144">
        <v>7.9015999999999999E-3</v>
      </c>
      <c r="BE144">
        <v>1.08276E-2</v>
      </c>
      <c r="BF144">
        <v>4.5654700000000013E-2</v>
      </c>
      <c r="BG144">
        <v>7.9558500000000004E-2</v>
      </c>
      <c r="BJ144">
        <v>3.1843700000000003E-2</v>
      </c>
      <c r="BL144">
        <v>5.7740199999999998E-2</v>
      </c>
      <c r="BQ144">
        <v>1.11825E-2</v>
      </c>
      <c r="BS144">
        <v>3.3275199999999998E-2</v>
      </c>
      <c r="BT144">
        <v>1.26812E-2</v>
      </c>
      <c r="BU144">
        <v>3.3954900000000003E-2</v>
      </c>
      <c r="BX144">
        <v>9.6641299999999999E-2</v>
      </c>
      <c r="BZ144">
        <v>3.9631899999999998E-2</v>
      </c>
      <c r="CB144">
        <v>0.1506015</v>
      </c>
      <c r="CC144">
        <v>6.4367800000000003E-2</v>
      </c>
      <c r="CD144">
        <v>1.7302600000000001E-2</v>
      </c>
      <c r="CE144">
        <v>7.9015999999999999E-3</v>
      </c>
      <c r="CF144">
        <v>0.166327</v>
      </c>
      <c r="CG144">
        <v>5.2264100000000001E-2</v>
      </c>
      <c r="CI144">
        <v>5.30845E-2</v>
      </c>
      <c r="CJ144">
        <v>8.1041625000000006E-2</v>
      </c>
      <c r="CO144">
        <v>1.8262299999999999E-2</v>
      </c>
      <c r="CP144">
        <v>0.1010408</v>
      </c>
      <c r="CQ144">
        <v>4.6466700000000007E-2</v>
      </c>
      <c r="CT144">
        <v>1.12742E-2</v>
      </c>
      <c r="CU144">
        <v>7.0827749999999995E-2</v>
      </c>
      <c r="CV144">
        <v>3.4166416666666671E-2</v>
      </c>
      <c r="CY144">
        <v>9.0643000000000015E-2</v>
      </c>
      <c r="CZ144">
        <v>9.3973600000000004E-2</v>
      </c>
      <c r="DG144">
        <v>7.2038400000000002E-2</v>
      </c>
      <c r="DJ144">
        <v>3.7050300000000001E-2</v>
      </c>
      <c r="DM144">
        <v>3.2736200000000007E-2</v>
      </c>
      <c r="DN144">
        <v>7.1912400000000001E-2</v>
      </c>
      <c r="DP144">
        <v>0.1506015</v>
      </c>
      <c r="DT144">
        <v>5.7917999999999997E-3</v>
      </c>
      <c r="DW144">
        <v>2.9680700000000001E-2</v>
      </c>
      <c r="DX144">
        <v>0.1543745</v>
      </c>
      <c r="DZ144">
        <v>1.8304125000000001E-2</v>
      </c>
      <c r="EA144">
        <v>4.1506500000000002E-2</v>
      </c>
      <c r="EC144">
        <v>3.4409374999999999E-2</v>
      </c>
      <c r="EE144">
        <v>2.5881624999999998E-2</v>
      </c>
      <c r="EF144">
        <v>6.751009999999999E-2</v>
      </c>
      <c r="EH144">
        <v>3.4057100000000007E-2</v>
      </c>
      <c r="EN144">
        <v>9.1331099999999998E-2</v>
      </c>
      <c r="EQ144">
        <v>6.5570400000000015E-2</v>
      </c>
      <c r="ER144">
        <v>7.5564999999999993E-2</v>
      </c>
      <c r="ES144">
        <v>9.0635300000000002E-2</v>
      </c>
      <c r="EX144">
        <v>3.6290100000000013E-2</v>
      </c>
      <c r="FF144">
        <v>4.3827875000000002E-2</v>
      </c>
      <c r="FJ144">
        <v>3.2405100000000013E-2</v>
      </c>
      <c r="FK144">
        <v>1.40616E-2</v>
      </c>
      <c r="FP144">
        <v>6.5289E-2</v>
      </c>
      <c r="FQ144">
        <v>5.7917999999999997E-3</v>
      </c>
      <c r="FR144">
        <v>0.111965</v>
      </c>
      <c r="FS144">
        <v>2.1158900000000001E-2</v>
      </c>
      <c r="FT144">
        <v>5.7917999999999997E-3</v>
      </c>
      <c r="FU144">
        <v>1.92073E-2</v>
      </c>
      <c r="FV144">
        <v>2.6705699999999999E-2</v>
      </c>
      <c r="FW144">
        <v>5.5999999999999987E-2</v>
      </c>
      <c r="FX144">
        <v>6.9895700000000005E-2</v>
      </c>
      <c r="GA144">
        <v>4.8995100000000007E-2</v>
      </c>
      <c r="GB144">
        <v>7.6713000000000003E-2</v>
      </c>
      <c r="GD144">
        <v>0.1698018</v>
      </c>
      <c r="GG144">
        <v>0.1506015</v>
      </c>
      <c r="GH144">
        <v>2.4205299999999999E-2</v>
      </c>
      <c r="GJ144">
        <v>3.3507600000000012E-2</v>
      </c>
      <c r="GL144">
        <v>9.0635300000000002E-2</v>
      </c>
      <c r="GN144">
        <v>9.1316400000000006E-2</v>
      </c>
      <c r="GP144">
        <v>3.8896200000000013E-2</v>
      </c>
      <c r="GQ144">
        <v>5.7917999999999997E-3</v>
      </c>
      <c r="GR144">
        <v>5.7917999999999997E-3</v>
      </c>
      <c r="GS144">
        <v>4.3892800000000003E-2</v>
      </c>
      <c r="GW144">
        <v>7.2038400000000002E-2</v>
      </c>
      <c r="GX144">
        <v>7.2038400000000002E-2</v>
      </c>
      <c r="GY144">
        <v>0.166327</v>
      </c>
      <c r="HA144">
        <v>4.0334000000000002E-2</v>
      </c>
      <c r="HC144">
        <v>0.10861410000000001</v>
      </c>
      <c r="HD144">
        <v>3.1695300000000003E-2</v>
      </c>
      <c r="HE144">
        <v>2.9838900000000002E-2</v>
      </c>
    </row>
    <row r="145" spans="1:213" x14ac:dyDescent="0.3">
      <c r="A145">
        <v>2015</v>
      </c>
      <c r="B145" t="s">
        <v>8347</v>
      </c>
      <c r="C145" s="1" t="s">
        <v>844</v>
      </c>
      <c r="D145">
        <v>0.1263910663636364</v>
      </c>
      <c r="N145">
        <v>8.6689180000000018E-2</v>
      </c>
      <c r="AH145">
        <v>9.1370579999999993E-2</v>
      </c>
      <c r="AR145">
        <v>0.11032939999999999</v>
      </c>
      <c r="AT145">
        <v>0.49619997500000013</v>
      </c>
      <c r="BG145">
        <v>8.7294880000000019E-2</v>
      </c>
      <c r="BL145">
        <v>8.6689180000000018E-2</v>
      </c>
      <c r="BP145">
        <v>0.14643167500000001</v>
      </c>
      <c r="FA145">
        <v>8.9684659999999999E-2</v>
      </c>
      <c r="GD145">
        <v>6.6885850000000011E-2</v>
      </c>
      <c r="GG145">
        <v>5.4797949999999998E-2</v>
      </c>
      <c r="GI145">
        <v>7.3928400000000019E-2</v>
      </c>
    </row>
    <row r="146" spans="1:213" x14ac:dyDescent="0.3">
      <c r="A146">
        <v>2015</v>
      </c>
      <c r="B146" t="s">
        <v>8347</v>
      </c>
      <c r="C146" s="1" t="s">
        <v>848</v>
      </c>
      <c r="D146">
        <v>0.21013999999999999</v>
      </c>
      <c r="E146">
        <v>0.47344999999999998</v>
      </c>
      <c r="AR146">
        <v>9.4865000000000005E-2</v>
      </c>
      <c r="AT146">
        <v>0.34103800000000012</v>
      </c>
      <c r="CB146">
        <v>0.34103800000000012</v>
      </c>
      <c r="CN146">
        <v>8.4466666666666662E-2</v>
      </c>
      <c r="CU146">
        <v>6.9960000000000008E-2</v>
      </c>
      <c r="CV146">
        <v>0.16968749999999999</v>
      </c>
      <c r="DP146">
        <v>0.34103800000000012</v>
      </c>
      <c r="ES146">
        <v>0.29369000000000001</v>
      </c>
      <c r="FA146">
        <v>3.7949999999999998E-2</v>
      </c>
      <c r="GD146">
        <v>0.1</v>
      </c>
      <c r="GG146">
        <v>0.34103800000000012</v>
      </c>
      <c r="GI146">
        <v>4.9299999999999997E-2</v>
      </c>
      <c r="GL146">
        <v>0.29369000000000001</v>
      </c>
    </row>
    <row r="147" spans="1:213" x14ac:dyDescent="0.3">
      <c r="A147">
        <v>2015</v>
      </c>
      <c r="B147" t="s">
        <v>8347</v>
      </c>
      <c r="C147" s="1" t="s">
        <v>852</v>
      </c>
      <c r="D147">
        <v>0.18871599999999999</v>
      </c>
      <c r="M147">
        <v>7.2536000000000003E-2</v>
      </c>
      <c r="U147">
        <v>0.51384225000000006</v>
      </c>
      <c r="AD147">
        <v>0.13486300000000001</v>
      </c>
      <c r="AF147">
        <v>0.39811800000000008</v>
      </c>
      <c r="AK147">
        <v>0.12989800000000001</v>
      </c>
      <c r="AL147">
        <v>7.8056000000000014E-2</v>
      </c>
      <c r="AM147">
        <v>2.1260000000000001E-2</v>
      </c>
      <c r="AR147">
        <v>8.6782000000000012E-2</v>
      </c>
      <c r="AS147">
        <v>3.8316000000000003E-2</v>
      </c>
      <c r="AT147">
        <v>0.42732999999999999</v>
      </c>
      <c r="AW147">
        <v>0.62155400000000005</v>
      </c>
      <c r="AZ147">
        <v>0.12989800000000001</v>
      </c>
      <c r="BG147">
        <v>0.24087500000000001</v>
      </c>
      <c r="BJ147">
        <v>2.8912E-2</v>
      </c>
      <c r="BX147">
        <v>6.9744E-2</v>
      </c>
      <c r="CB147">
        <v>0.42732999999999999</v>
      </c>
      <c r="CE147">
        <v>0.12989800000000001</v>
      </c>
      <c r="CG147">
        <v>0.182841</v>
      </c>
      <c r="CQ147">
        <v>9.0000000000000011E-2</v>
      </c>
      <c r="DJ147">
        <v>5.7251999999999997E-2</v>
      </c>
      <c r="DM147">
        <v>5.7178000000000007E-2</v>
      </c>
      <c r="DN147">
        <v>8.5138000000000005E-2</v>
      </c>
      <c r="DP147">
        <v>0.42732999999999999</v>
      </c>
      <c r="DY147">
        <v>0.36338399999999998</v>
      </c>
      <c r="DZ147">
        <v>5.4258000000000008E-2</v>
      </c>
      <c r="EE147">
        <v>0.13972200000000001</v>
      </c>
      <c r="EH147">
        <v>0.13739199999999999</v>
      </c>
      <c r="EN147">
        <v>0.150562</v>
      </c>
      <c r="ER147">
        <v>8.6162000000000002E-2</v>
      </c>
      <c r="FA147">
        <v>0.38385000000000002</v>
      </c>
      <c r="FM147">
        <v>0.2476525</v>
      </c>
      <c r="FP147">
        <v>0.11970699999999999</v>
      </c>
      <c r="FW147">
        <v>0.16900699999999999</v>
      </c>
      <c r="GG147">
        <v>0.42732999999999999</v>
      </c>
      <c r="GN147">
        <v>1.076552</v>
      </c>
      <c r="GS147">
        <v>0.31385800000000003</v>
      </c>
      <c r="HC147">
        <v>7.3270000000000002E-2</v>
      </c>
      <c r="HE147">
        <v>6.0688000000000013E-2</v>
      </c>
    </row>
    <row r="148" spans="1:213" x14ac:dyDescent="0.3">
      <c r="A148">
        <v>2016</v>
      </c>
      <c r="B148" t="s">
        <v>8345</v>
      </c>
      <c r="C148" s="1">
        <v>254</v>
      </c>
      <c r="D148">
        <v>1.462704</v>
      </c>
      <c r="L148">
        <v>1.0916760000000001</v>
      </c>
      <c r="M148">
        <v>1.21363</v>
      </c>
      <c r="Q148">
        <v>1.0916760000000001</v>
      </c>
      <c r="X148">
        <v>0.99192400000000003</v>
      </c>
      <c r="Y148">
        <v>1.645224</v>
      </c>
      <c r="AC148">
        <v>1.0916760000000001</v>
      </c>
      <c r="AD148">
        <v>1.134692</v>
      </c>
      <c r="AK148">
        <v>1.7180759999999999</v>
      </c>
      <c r="AL148">
        <v>0.65806200000000004</v>
      </c>
      <c r="AM148">
        <v>0.895814</v>
      </c>
      <c r="AN148">
        <v>1.2476449999999999</v>
      </c>
      <c r="AP148">
        <v>0.654362</v>
      </c>
      <c r="AS148">
        <v>1.4740260000000001</v>
      </c>
      <c r="AT148">
        <v>1.3438540000000001</v>
      </c>
      <c r="AU148">
        <v>1.923576</v>
      </c>
      <c r="AV148">
        <v>1.5447375000000001</v>
      </c>
      <c r="AY148">
        <v>1.0916760000000001</v>
      </c>
      <c r="AZ148">
        <v>1.7180759999999999</v>
      </c>
      <c r="BD148">
        <v>1.402776</v>
      </c>
      <c r="BF148">
        <v>1.2580260000000001</v>
      </c>
      <c r="BO148">
        <v>0.53547800000000012</v>
      </c>
      <c r="BS148">
        <v>0.67946000000000006</v>
      </c>
      <c r="BT148">
        <v>0.99964800000000009</v>
      </c>
      <c r="BU148">
        <v>0.26790799999999998</v>
      </c>
      <c r="BW148">
        <v>1.021452</v>
      </c>
      <c r="BX148">
        <v>1.5447925</v>
      </c>
      <c r="BZ148">
        <v>0.84679000000000004</v>
      </c>
      <c r="CB148">
        <v>1.3438540000000001</v>
      </c>
      <c r="CC148">
        <v>1.420758</v>
      </c>
      <c r="CE148">
        <v>1.7180759999999999</v>
      </c>
      <c r="CQ148">
        <v>1.1186499999999999</v>
      </c>
      <c r="DD148">
        <v>1.0051540000000001</v>
      </c>
      <c r="DJ148">
        <v>1.1636133333333329</v>
      </c>
      <c r="DP148">
        <v>1.3438540000000001</v>
      </c>
      <c r="DX148">
        <v>1.285134</v>
      </c>
      <c r="DY148">
        <v>1.8936679999999999</v>
      </c>
      <c r="EE148">
        <v>0.25856000000000001</v>
      </c>
      <c r="EF148">
        <v>1.443584</v>
      </c>
      <c r="EM148">
        <v>1.0084040000000001</v>
      </c>
      <c r="EN148">
        <v>1.4469920000000001</v>
      </c>
      <c r="EP148">
        <v>1.3788959999999999</v>
      </c>
      <c r="EQ148">
        <v>0.82617200000000002</v>
      </c>
      <c r="EX148">
        <v>0.94836000000000009</v>
      </c>
      <c r="FD148">
        <v>1.5028220000000001</v>
      </c>
      <c r="FI148">
        <v>0.77000800000000014</v>
      </c>
      <c r="FJ148">
        <v>1.095928</v>
      </c>
      <c r="FL148">
        <v>0.19995399999999999</v>
      </c>
      <c r="FN148">
        <v>0.95399000000000012</v>
      </c>
      <c r="FV148">
        <v>0.89819000000000004</v>
      </c>
      <c r="FW148">
        <v>1.8840939999999999</v>
      </c>
      <c r="GG148">
        <v>1.3438540000000001</v>
      </c>
      <c r="GH148">
        <v>1.3927099999999999</v>
      </c>
      <c r="GP148">
        <v>1.0916760000000001</v>
      </c>
    </row>
    <row r="149" spans="1:213" x14ac:dyDescent="0.3">
      <c r="A149">
        <v>2016</v>
      </c>
      <c r="B149" t="s">
        <v>8345</v>
      </c>
      <c r="C149" s="1">
        <v>260</v>
      </c>
      <c r="D149">
        <v>0.19744249999999999</v>
      </c>
      <c r="E149">
        <v>0.25769750000000002</v>
      </c>
      <c r="G149">
        <v>0.32430599999999998</v>
      </c>
      <c r="J149">
        <v>0.25432400000000011</v>
      </c>
      <c r="N149">
        <v>0.28103600000000001</v>
      </c>
      <c r="P149">
        <v>0.225912</v>
      </c>
      <c r="R149">
        <v>5.7459999999999997E-2</v>
      </c>
      <c r="S149">
        <v>0.142536</v>
      </c>
      <c r="AD149">
        <v>0.15638250000000001</v>
      </c>
      <c r="AR149">
        <v>0.53251800000000005</v>
      </c>
      <c r="BE149">
        <v>0.14741199999999999</v>
      </c>
      <c r="BG149">
        <v>0.97930400000000006</v>
      </c>
      <c r="BL149">
        <v>0.28103600000000001</v>
      </c>
      <c r="CB149">
        <v>0.83156399999999997</v>
      </c>
      <c r="CF149">
        <v>0.248664</v>
      </c>
      <c r="CI149">
        <v>0.42285666666666671</v>
      </c>
      <c r="CJ149">
        <v>0.18723999999999999</v>
      </c>
      <c r="CM149">
        <v>0.23957400000000001</v>
      </c>
      <c r="CW149">
        <v>0.17532800000000001</v>
      </c>
      <c r="DA149">
        <v>0.199098</v>
      </c>
      <c r="DF149">
        <v>7.3372000000000007E-2</v>
      </c>
      <c r="DG149">
        <v>0.13686599999999999</v>
      </c>
      <c r="DI149">
        <v>0.37769399999999997</v>
      </c>
      <c r="DL149">
        <v>0.22028600000000001</v>
      </c>
      <c r="DP149">
        <v>0.83156399999999997</v>
      </c>
      <c r="DX149">
        <v>0.36426799999999998</v>
      </c>
      <c r="EN149">
        <v>0.49906800000000012</v>
      </c>
      <c r="ES149">
        <v>0.88698200000000005</v>
      </c>
      <c r="EV149">
        <v>0.15412600000000001</v>
      </c>
      <c r="FC149">
        <v>1.2123820000000001</v>
      </c>
      <c r="FP149">
        <v>0.20319599999999999</v>
      </c>
      <c r="FR149">
        <v>0.11119</v>
      </c>
      <c r="GB149">
        <v>4.4935000000000003E-2</v>
      </c>
      <c r="GD149">
        <v>0.20966799999999999</v>
      </c>
      <c r="GG149">
        <v>0.83156399999999997</v>
      </c>
      <c r="GL149">
        <v>0.88698200000000005</v>
      </c>
      <c r="GM149">
        <v>0.20339399999999999</v>
      </c>
      <c r="GN149">
        <v>9.3452000000000021E-2</v>
      </c>
      <c r="GW149">
        <v>0.13686599999999999</v>
      </c>
      <c r="GX149">
        <v>0.13686599999999999</v>
      </c>
      <c r="GY149">
        <v>0.248664</v>
      </c>
    </row>
    <row r="150" spans="1:213" x14ac:dyDescent="0.3">
      <c r="A150">
        <v>2016</v>
      </c>
      <c r="B150" t="s">
        <v>8345</v>
      </c>
      <c r="C150" s="1">
        <v>27</v>
      </c>
      <c r="D150">
        <v>0.45382000000000011</v>
      </c>
      <c r="E150">
        <v>0.68221000000000009</v>
      </c>
      <c r="G150">
        <v>0.38006600000000001</v>
      </c>
      <c r="L150">
        <v>0.476796</v>
      </c>
      <c r="M150">
        <v>0.129748</v>
      </c>
      <c r="N150">
        <v>0.66693400000000003</v>
      </c>
      <c r="O150">
        <v>0.29094750000000003</v>
      </c>
      <c r="P150">
        <v>1.0001880000000001</v>
      </c>
      <c r="Q150">
        <v>0.476796</v>
      </c>
      <c r="R150">
        <v>0.229874</v>
      </c>
      <c r="U150">
        <v>0.45257199999999997</v>
      </c>
      <c r="V150">
        <v>0.22961400000000001</v>
      </c>
      <c r="X150">
        <v>0.22891249999999999</v>
      </c>
      <c r="Y150">
        <v>0.32554400000000011</v>
      </c>
      <c r="AA150">
        <v>0.171016</v>
      </c>
      <c r="AB150">
        <v>0.28194000000000002</v>
      </c>
      <c r="AC150">
        <v>0.476796</v>
      </c>
      <c r="AD150">
        <v>0.52422400000000002</v>
      </c>
      <c r="AF150">
        <v>0.38100200000000001</v>
      </c>
      <c r="AI150">
        <v>0.46829799999999999</v>
      </c>
      <c r="AK150">
        <v>0.518432</v>
      </c>
      <c r="AL150">
        <v>7.6958000000000013E-2</v>
      </c>
      <c r="AM150">
        <v>0.13881199999999999</v>
      </c>
      <c r="AN150">
        <v>6.0123999999999997E-2</v>
      </c>
      <c r="AP150">
        <v>0.24973799999999999</v>
      </c>
      <c r="AR150">
        <v>0.638486</v>
      </c>
      <c r="AS150">
        <v>0.14260999999999999</v>
      </c>
      <c r="AT150">
        <v>0.68128800000000012</v>
      </c>
      <c r="AU150">
        <v>0.40730800000000011</v>
      </c>
      <c r="AV150">
        <v>0.40593200000000002</v>
      </c>
      <c r="AW150">
        <v>0.34743600000000002</v>
      </c>
      <c r="AY150">
        <v>0.476796</v>
      </c>
      <c r="AZ150">
        <v>0.518432</v>
      </c>
      <c r="BD150">
        <v>0.51128800000000008</v>
      </c>
      <c r="BE150">
        <v>0.175978</v>
      </c>
      <c r="BF150">
        <v>0.32949200000000001</v>
      </c>
      <c r="BG150">
        <v>0.94825200000000009</v>
      </c>
      <c r="BH150">
        <v>0.49752800000000008</v>
      </c>
      <c r="BJ150">
        <v>0.28649799999999997</v>
      </c>
      <c r="BK150">
        <v>0.29094750000000003</v>
      </c>
      <c r="BL150">
        <v>0.66693400000000003</v>
      </c>
      <c r="BM150">
        <v>0.17674200000000001</v>
      </c>
      <c r="BO150">
        <v>0.27944600000000003</v>
      </c>
      <c r="BS150">
        <v>0.26885599999999998</v>
      </c>
      <c r="BT150">
        <v>8.344E-2</v>
      </c>
      <c r="BU150">
        <v>0.121624</v>
      </c>
      <c r="BX150">
        <v>0.29507800000000001</v>
      </c>
      <c r="BY150">
        <v>0.29094750000000003</v>
      </c>
      <c r="BZ150">
        <v>0.15943199999999999</v>
      </c>
      <c r="CA150">
        <v>0.5162540000000001</v>
      </c>
      <c r="CB150">
        <v>0.44243300000000008</v>
      </c>
      <c r="CC150">
        <v>0.45715800000000012</v>
      </c>
      <c r="CD150">
        <v>0.274478</v>
      </c>
      <c r="CE150">
        <v>0.518432</v>
      </c>
      <c r="CG150">
        <v>0.364846</v>
      </c>
      <c r="CI150">
        <v>0.473022</v>
      </c>
      <c r="CJ150">
        <v>0.44323200000000001</v>
      </c>
      <c r="CL150">
        <v>0.43604599999999999</v>
      </c>
      <c r="CN150">
        <v>0.69229000000000007</v>
      </c>
      <c r="CO150">
        <v>0.40061600000000003</v>
      </c>
      <c r="CP150">
        <v>0.34387800000000007</v>
      </c>
      <c r="CQ150">
        <v>0.31250600000000001</v>
      </c>
      <c r="CS150">
        <v>2.988E-2</v>
      </c>
      <c r="CU150">
        <v>0.49964199999999998</v>
      </c>
      <c r="CV150">
        <v>0.68969200000000008</v>
      </c>
      <c r="CX150">
        <v>0.43604599999999999</v>
      </c>
      <c r="CY150">
        <v>0.41204200000000002</v>
      </c>
      <c r="CZ150">
        <v>0.40518799999999999</v>
      </c>
      <c r="DC150">
        <v>0.38370599999999999</v>
      </c>
      <c r="DD150">
        <v>0.11819399999999999</v>
      </c>
      <c r="DG150">
        <v>0.747004</v>
      </c>
      <c r="DJ150">
        <v>0.33549000000000001</v>
      </c>
      <c r="DL150">
        <v>0.56323000000000001</v>
      </c>
      <c r="DM150">
        <v>0.32013799999999998</v>
      </c>
      <c r="DN150">
        <v>0.38773999999999997</v>
      </c>
      <c r="DP150">
        <v>0.68073600000000012</v>
      </c>
      <c r="DQ150">
        <v>0.29094750000000003</v>
      </c>
      <c r="DS150">
        <v>0.49752800000000008</v>
      </c>
      <c r="DU150">
        <v>0.236232</v>
      </c>
      <c r="DW150">
        <v>0.17952399999999999</v>
      </c>
      <c r="DX150">
        <v>0.57406000000000001</v>
      </c>
      <c r="DY150">
        <v>0.39183249999999997</v>
      </c>
      <c r="DZ150">
        <v>9.9320000000000006E-2</v>
      </c>
      <c r="EC150">
        <v>0.42226200000000003</v>
      </c>
      <c r="ED150">
        <v>0.29094750000000003</v>
      </c>
      <c r="EE150">
        <v>0.21112600000000001</v>
      </c>
      <c r="EF150">
        <v>0.54523400000000011</v>
      </c>
      <c r="EH150">
        <v>0.32895999999999997</v>
      </c>
      <c r="EM150">
        <v>0.31601200000000002</v>
      </c>
      <c r="EN150">
        <v>0.77360399999999996</v>
      </c>
      <c r="EP150">
        <v>0.20549600000000001</v>
      </c>
      <c r="EQ150">
        <v>0.38997799999999999</v>
      </c>
      <c r="ER150">
        <v>0.36957800000000007</v>
      </c>
      <c r="ES150">
        <v>0.83929000000000009</v>
      </c>
      <c r="ET150">
        <v>0.29094750000000003</v>
      </c>
      <c r="EU150">
        <v>0.28964000000000001</v>
      </c>
      <c r="EW150">
        <v>0.29094750000000003</v>
      </c>
      <c r="EX150">
        <v>0.62502600000000008</v>
      </c>
      <c r="EZ150">
        <v>0.32149571428571427</v>
      </c>
      <c r="FA150">
        <v>0.53364</v>
      </c>
      <c r="FB150">
        <v>0.41294999999999998</v>
      </c>
      <c r="FC150">
        <v>0.13428200000000001</v>
      </c>
      <c r="FD150">
        <v>0.19841200000000001</v>
      </c>
      <c r="FF150">
        <v>0.43196791666666667</v>
      </c>
      <c r="FH150">
        <v>0.29094750000000003</v>
      </c>
      <c r="FI150">
        <v>0.153362</v>
      </c>
      <c r="FJ150">
        <v>0.38644200000000001</v>
      </c>
      <c r="FK150">
        <v>0.23849400000000001</v>
      </c>
      <c r="FL150">
        <v>0.445156</v>
      </c>
      <c r="FM150">
        <v>8.932000000000001E-2</v>
      </c>
      <c r="FP150">
        <v>0.63561200000000007</v>
      </c>
      <c r="FS150">
        <v>0.33517599999999997</v>
      </c>
      <c r="FU150">
        <v>0.1424</v>
      </c>
      <c r="FV150">
        <v>0.17041500000000001</v>
      </c>
      <c r="FW150">
        <v>0.30431999999999998</v>
      </c>
      <c r="FX150">
        <v>0.68902399999999997</v>
      </c>
      <c r="FZ150">
        <v>0.30615799999999999</v>
      </c>
      <c r="GA150">
        <v>0.31633600000000001</v>
      </c>
      <c r="GD150">
        <v>0.77691200000000005</v>
      </c>
      <c r="GE150">
        <v>8.6866000000000013E-2</v>
      </c>
      <c r="GG150">
        <v>0.64909700000000004</v>
      </c>
      <c r="GH150">
        <v>0.25411800000000001</v>
      </c>
      <c r="GI150">
        <v>0.55820400000000003</v>
      </c>
      <c r="GJ150">
        <v>0.243284</v>
      </c>
      <c r="GL150">
        <v>0.83929000000000009</v>
      </c>
      <c r="GM150">
        <v>0.81136600000000014</v>
      </c>
      <c r="GN150">
        <v>0.629556</v>
      </c>
      <c r="GP150">
        <v>0.476796</v>
      </c>
      <c r="GS150">
        <v>0.56590400000000007</v>
      </c>
      <c r="GU150">
        <v>0.29094750000000003</v>
      </c>
      <c r="GW150">
        <v>0.747004</v>
      </c>
      <c r="GX150">
        <v>0.747004</v>
      </c>
      <c r="HC150">
        <v>0.26929599999999998</v>
      </c>
      <c r="HD150">
        <v>0.14535999999999999</v>
      </c>
      <c r="HE150">
        <v>3.5418000000000012E-2</v>
      </c>
    </row>
    <row r="151" spans="1:213" x14ac:dyDescent="0.3">
      <c r="A151">
        <v>2016</v>
      </c>
      <c r="B151" t="s">
        <v>8345</v>
      </c>
      <c r="C151" s="1" t="s">
        <v>8346</v>
      </c>
      <c r="D151">
        <v>42.189709999999998</v>
      </c>
    </row>
    <row r="152" spans="1:213" x14ac:dyDescent="0.3">
      <c r="A152">
        <v>2016</v>
      </c>
      <c r="B152" t="s">
        <v>8345</v>
      </c>
      <c r="C152" s="1">
        <v>689</v>
      </c>
      <c r="D152">
        <v>0.21612799999999999</v>
      </c>
      <c r="E152">
        <v>0.12911600000000001</v>
      </c>
      <c r="N152">
        <v>0.1135275</v>
      </c>
      <c r="S152">
        <v>0.88148800000000005</v>
      </c>
      <c r="U152">
        <v>0.124554</v>
      </c>
      <c r="Y152">
        <v>0.25332399999999999</v>
      </c>
      <c r="AF152">
        <v>8.9784000000000003E-2</v>
      </c>
      <c r="AL152">
        <v>0.35618800000000012</v>
      </c>
      <c r="AM152">
        <v>0.14119799999999999</v>
      </c>
      <c r="AP152">
        <v>0.49701600000000001</v>
      </c>
      <c r="AS152">
        <v>0.24318799999999999</v>
      </c>
      <c r="AT152">
        <v>0.67377000000000009</v>
      </c>
      <c r="AX152">
        <v>1.2742020000000001</v>
      </c>
      <c r="BB152">
        <v>0.17535000000000001</v>
      </c>
      <c r="BE152">
        <v>0.35692200000000002</v>
      </c>
      <c r="BG152">
        <v>0.35611999999999999</v>
      </c>
      <c r="BJ152">
        <v>0.18467500000000001</v>
      </c>
      <c r="BL152">
        <v>0.1135275</v>
      </c>
      <c r="BQ152">
        <v>0.60073200000000004</v>
      </c>
      <c r="BS152">
        <v>0.73851000000000011</v>
      </c>
      <c r="CB152">
        <v>0.67377000000000009</v>
      </c>
      <c r="CG152">
        <v>0.18954199999999999</v>
      </c>
      <c r="CH152">
        <v>9.7900000000000015E-2</v>
      </c>
      <c r="CJ152">
        <v>0.24251</v>
      </c>
      <c r="CL152">
        <v>1.353064</v>
      </c>
      <c r="CO152">
        <v>0.12053</v>
      </c>
      <c r="CP152">
        <v>0.24637200000000001</v>
      </c>
      <c r="CQ152">
        <v>9.2352000000000017E-2</v>
      </c>
      <c r="CX152">
        <v>1.353064</v>
      </c>
      <c r="CY152">
        <v>0.21088799999999999</v>
      </c>
      <c r="CZ152">
        <v>0.38392799999999999</v>
      </c>
      <c r="DG152">
        <v>1.847018</v>
      </c>
      <c r="DJ152">
        <v>0.10537199999999999</v>
      </c>
      <c r="DL152">
        <v>0.46440799999999999</v>
      </c>
      <c r="DM152">
        <v>7.9516000000000003E-2</v>
      </c>
      <c r="DN152">
        <v>0.11017</v>
      </c>
      <c r="DP152">
        <v>0.67377000000000009</v>
      </c>
      <c r="DR152">
        <v>0.51889571428571435</v>
      </c>
      <c r="DV152">
        <v>9.7900000000000015E-2</v>
      </c>
      <c r="DW152">
        <v>6.0333999999999999E-2</v>
      </c>
      <c r="DX152">
        <v>0.18554000000000001</v>
      </c>
      <c r="DY152">
        <v>7.5102000000000002E-2</v>
      </c>
      <c r="EC152">
        <v>0.88182199999999999</v>
      </c>
      <c r="EE152">
        <v>0.17118</v>
      </c>
      <c r="EH152">
        <v>0.37637799999999999</v>
      </c>
      <c r="EN152">
        <v>0.6364200000000001</v>
      </c>
      <c r="EP152">
        <v>0.18443499999999999</v>
      </c>
      <c r="ER152">
        <v>0.225218</v>
      </c>
      <c r="EZ152">
        <v>1.219368571428572</v>
      </c>
      <c r="FF152">
        <v>0.21912666666666669</v>
      </c>
      <c r="FI152">
        <v>0.42821999999999999</v>
      </c>
      <c r="FJ152">
        <v>0.72942600000000013</v>
      </c>
      <c r="FM152">
        <v>0.18152799999999999</v>
      </c>
      <c r="FR152">
        <v>0.125134</v>
      </c>
      <c r="FV152">
        <v>4.1908000000000008E-2</v>
      </c>
      <c r="FW152">
        <v>0.33510400000000012</v>
      </c>
      <c r="GB152">
        <v>0.25208199999999997</v>
      </c>
      <c r="GD152">
        <v>0.23644599999999999</v>
      </c>
      <c r="GG152">
        <v>0.67377000000000009</v>
      </c>
      <c r="GH152">
        <v>0.22697800000000001</v>
      </c>
      <c r="GJ152">
        <v>9.8910000000000012E-2</v>
      </c>
      <c r="GN152">
        <v>0.37991999999999998</v>
      </c>
      <c r="GS152">
        <v>0.144506</v>
      </c>
      <c r="GW152">
        <v>1.847018</v>
      </c>
      <c r="GX152">
        <v>1.847018</v>
      </c>
      <c r="GZ152">
        <v>0.229078</v>
      </c>
      <c r="HC152">
        <v>0.19525200000000001</v>
      </c>
      <c r="HD152">
        <v>0.11003599999999999</v>
      </c>
      <c r="HE152">
        <v>5.3165999999999998E-2</v>
      </c>
    </row>
    <row r="153" spans="1:213" x14ac:dyDescent="0.3">
      <c r="A153">
        <v>2016</v>
      </c>
      <c r="B153" t="s">
        <v>8345</v>
      </c>
      <c r="C153" s="1">
        <v>826</v>
      </c>
      <c r="D153">
        <v>0.18046000000000001</v>
      </c>
      <c r="E153">
        <v>0.22741800000000001</v>
      </c>
      <c r="F153">
        <v>1.482</v>
      </c>
      <c r="J153">
        <v>0.17752200000000001</v>
      </c>
      <c r="K153">
        <v>0.26574999999999999</v>
      </c>
      <c r="L153">
        <v>0.19578999999999999</v>
      </c>
      <c r="M153">
        <v>0.102232</v>
      </c>
      <c r="N153">
        <v>0.18779999999999999</v>
      </c>
      <c r="O153">
        <v>7.5528000000000012E-2</v>
      </c>
      <c r="P153">
        <v>0.28065800000000002</v>
      </c>
      <c r="Q153">
        <v>0.19578999999999999</v>
      </c>
      <c r="R153">
        <v>0.2688875</v>
      </c>
      <c r="S153">
        <v>0.124888</v>
      </c>
      <c r="U153">
        <v>0.17424400000000001</v>
      </c>
      <c r="V153">
        <v>8.0108000000000013E-2</v>
      </c>
      <c r="X153">
        <v>8.2923999999999998E-2</v>
      </c>
      <c r="Y153">
        <v>7.1320000000000008E-2</v>
      </c>
      <c r="AB153">
        <v>9.0137999999999996E-2</v>
      </c>
      <c r="AC153">
        <v>0.19578999999999999</v>
      </c>
      <c r="AD153">
        <v>0.201706</v>
      </c>
      <c r="AF153">
        <v>0.149168</v>
      </c>
      <c r="AJ153">
        <v>0.280748</v>
      </c>
      <c r="AK153">
        <v>9.2094000000000009E-2</v>
      </c>
      <c r="AL153">
        <v>4.9375000000000002E-2</v>
      </c>
      <c r="AM153">
        <v>8.7604000000000001E-2</v>
      </c>
      <c r="AN153">
        <v>4.3985999999999997E-2</v>
      </c>
      <c r="AO153">
        <v>0.211894</v>
      </c>
      <c r="AP153">
        <v>5.1214000000000003E-2</v>
      </c>
      <c r="AR153">
        <v>0.31822750000000011</v>
      </c>
      <c r="AS153">
        <v>0.152418</v>
      </c>
      <c r="AT153">
        <v>0.21457399999999999</v>
      </c>
      <c r="AU153">
        <v>0.17902399999999999</v>
      </c>
      <c r="AV153">
        <v>0.187</v>
      </c>
      <c r="AW153">
        <v>0.15651999999999999</v>
      </c>
      <c r="AY153">
        <v>0.19578999999999999</v>
      </c>
      <c r="AZ153">
        <v>9.2094000000000009E-2</v>
      </c>
      <c r="BD153">
        <v>0.13725999999999999</v>
      </c>
      <c r="BE153">
        <v>0.19563</v>
      </c>
      <c r="BF153">
        <v>0.158662</v>
      </c>
      <c r="BJ153">
        <v>6.7554000000000003E-2</v>
      </c>
      <c r="BK153">
        <v>7.5528000000000012E-2</v>
      </c>
      <c r="BL153">
        <v>0.18779999999999999</v>
      </c>
      <c r="BR153">
        <v>2.5894E-2</v>
      </c>
      <c r="BS153">
        <v>4.1118000000000002E-2</v>
      </c>
      <c r="BU153">
        <v>0.11869</v>
      </c>
      <c r="BX153">
        <v>0.20136200000000001</v>
      </c>
      <c r="BY153">
        <v>7.5528000000000012E-2</v>
      </c>
      <c r="CA153">
        <v>8.1200000000000008E-2</v>
      </c>
      <c r="CB153">
        <v>0.214588</v>
      </c>
      <c r="CC153">
        <v>0.16728599999999999</v>
      </c>
      <c r="CD153">
        <v>0.124294</v>
      </c>
      <c r="CE153">
        <v>9.2094000000000009E-2</v>
      </c>
      <c r="CF153">
        <v>3.1949999999999999E-2</v>
      </c>
      <c r="CG153">
        <v>0.17246600000000001</v>
      </c>
      <c r="CI153">
        <v>9.1352000000000017E-2</v>
      </c>
      <c r="CJ153">
        <v>0.19833600000000001</v>
      </c>
      <c r="CL153">
        <v>0.207428</v>
      </c>
      <c r="CM153">
        <v>9.1260000000000008E-2</v>
      </c>
      <c r="CN153">
        <v>0.22509999999999999</v>
      </c>
      <c r="CO153">
        <v>7.3728000000000002E-2</v>
      </c>
      <c r="CP153">
        <v>0.22925499999999999</v>
      </c>
      <c r="CQ153">
        <v>0.123208</v>
      </c>
      <c r="CU153">
        <v>0.14963199999999999</v>
      </c>
      <c r="CV153">
        <v>0.24279999999999999</v>
      </c>
      <c r="CX153">
        <v>0.207428</v>
      </c>
      <c r="CY153">
        <v>0.26539200000000002</v>
      </c>
      <c r="CZ153">
        <v>1.0002180000000001</v>
      </c>
      <c r="DA153">
        <v>0.115524</v>
      </c>
      <c r="DC153">
        <v>0.25933200000000001</v>
      </c>
      <c r="DF153">
        <v>0.207454</v>
      </c>
      <c r="DG153">
        <v>0.27409600000000001</v>
      </c>
      <c r="DH153">
        <v>0.145014</v>
      </c>
      <c r="DI153">
        <v>0.20119200000000001</v>
      </c>
      <c r="DJ153">
        <v>7.954E-2</v>
      </c>
      <c r="DL153">
        <v>0.14908399999999999</v>
      </c>
      <c r="DM153">
        <v>0.24627599999999999</v>
      </c>
      <c r="DN153">
        <v>0.17771799999999999</v>
      </c>
      <c r="DP153">
        <v>0.214588</v>
      </c>
      <c r="DQ153">
        <v>7.5528000000000012E-2</v>
      </c>
      <c r="DU153">
        <v>0.15448000000000001</v>
      </c>
      <c r="DW153">
        <v>9.938000000000001E-2</v>
      </c>
      <c r="DX153">
        <v>0.21012600000000001</v>
      </c>
      <c r="DY153">
        <v>0.13689333333333331</v>
      </c>
      <c r="DZ153">
        <v>0.121376</v>
      </c>
      <c r="EC153">
        <v>0.243094</v>
      </c>
      <c r="ED153">
        <v>7.5528000000000012E-2</v>
      </c>
      <c r="EE153">
        <v>5.8256000000000009E-2</v>
      </c>
      <c r="EF153">
        <v>0.15664</v>
      </c>
      <c r="EH153">
        <v>0.12546599999999999</v>
      </c>
      <c r="EL153">
        <v>0.44972499999999999</v>
      </c>
      <c r="EM153">
        <v>0.1842</v>
      </c>
      <c r="EN153">
        <v>0.57596599999999998</v>
      </c>
      <c r="EQ153">
        <v>0.16220799999999999</v>
      </c>
      <c r="ER153">
        <v>0.227662</v>
      </c>
      <c r="ES153">
        <v>0.240094</v>
      </c>
      <c r="ET153">
        <v>7.5528000000000012E-2</v>
      </c>
      <c r="EU153">
        <v>9.9890000000000007E-2</v>
      </c>
      <c r="EV153">
        <v>6.9204000000000002E-2</v>
      </c>
      <c r="EW153">
        <v>7.5528000000000012E-2</v>
      </c>
      <c r="EX153">
        <v>0.195436</v>
      </c>
      <c r="EZ153">
        <v>0.1</v>
      </c>
      <c r="FA153">
        <v>1.2500000000000001E-2</v>
      </c>
      <c r="FB153">
        <v>0.11704000000000001</v>
      </c>
      <c r="FD153">
        <v>8.7886000000000006E-2</v>
      </c>
      <c r="FH153">
        <v>7.5528000000000012E-2</v>
      </c>
      <c r="FI153">
        <v>4.9110000000000001E-2</v>
      </c>
      <c r="FK153">
        <v>4.1768000000000013E-2</v>
      </c>
      <c r="FP153">
        <v>0.20566999999999999</v>
      </c>
      <c r="FR153">
        <v>0.13911999999999999</v>
      </c>
      <c r="FS153">
        <v>4.785600000000001E-2</v>
      </c>
      <c r="FU153">
        <v>0.123556</v>
      </c>
      <c r="FV153">
        <v>4.4046000000000009E-2</v>
      </c>
      <c r="FW153">
        <v>0.30453000000000002</v>
      </c>
      <c r="FX153">
        <v>0.171378</v>
      </c>
      <c r="GA153">
        <v>0.21126800000000001</v>
      </c>
      <c r="GB153">
        <v>0.1488025</v>
      </c>
      <c r="GD153">
        <v>7.288E-2</v>
      </c>
      <c r="GE153">
        <v>0.1738075</v>
      </c>
      <c r="GG153">
        <v>0.227326</v>
      </c>
      <c r="GH153">
        <v>7.7494000000000007E-2</v>
      </c>
      <c r="GI153">
        <v>0.126</v>
      </c>
      <c r="GJ153">
        <v>0.144236</v>
      </c>
      <c r="GL153">
        <v>0.240094</v>
      </c>
      <c r="GM153">
        <v>0.38699800000000012</v>
      </c>
      <c r="GN153">
        <v>0.16867599999999999</v>
      </c>
      <c r="GO153">
        <v>0.157224</v>
      </c>
      <c r="GP153">
        <v>0.19578999999999999</v>
      </c>
      <c r="GS153">
        <v>0.20191000000000001</v>
      </c>
      <c r="GU153">
        <v>7.5528000000000012E-2</v>
      </c>
      <c r="GV153">
        <v>0.47025400000000012</v>
      </c>
      <c r="GW153">
        <v>0.27409600000000001</v>
      </c>
      <c r="GX153">
        <v>0.27409600000000001</v>
      </c>
      <c r="GY153">
        <v>3.1949999999999999E-2</v>
      </c>
      <c r="GZ153">
        <v>0.16227</v>
      </c>
      <c r="HA153">
        <v>0.21553800000000001</v>
      </c>
      <c r="HC153">
        <v>0.29825600000000002</v>
      </c>
      <c r="HD153">
        <v>0.147644</v>
      </c>
      <c r="HE153">
        <v>0.140878</v>
      </c>
    </row>
    <row r="154" spans="1:213" x14ac:dyDescent="0.3">
      <c r="A154">
        <v>2016</v>
      </c>
      <c r="B154" t="s">
        <v>8347</v>
      </c>
      <c r="C154" s="1" t="s">
        <v>120</v>
      </c>
      <c r="D154">
        <v>2.0044360000000001</v>
      </c>
      <c r="E154">
        <v>3.156972000000001</v>
      </c>
      <c r="F154">
        <v>2.397346666666667</v>
      </c>
      <c r="G154">
        <v>1.256618</v>
      </c>
      <c r="J154">
        <v>2.4982319999999998</v>
      </c>
      <c r="K154">
        <v>2.1666560000000001</v>
      </c>
      <c r="L154">
        <v>1.933066</v>
      </c>
      <c r="M154">
        <v>0.64301200000000003</v>
      </c>
      <c r="N154">
        <v>3.1145900000000002</v>
      </c>
      <c r="O154">
        <v>0.8688300000000001</v>
      </c>
      <c r="P154">
        <v>3.9231859999999998</v>
      </c>
      <c r="Q154">
        <v>1.933066</v>
      </c>
      <c r="R154">
        <v>1.4261280000000001</v>
      </c>
      <c r="S154">
        <v>0.98518800000000006</v>
      </c>
      <c r="U154">
        <v>1.9479759999999999</v>
      </c>
      <c r="V154">
        <v>0.19516800000000001</v>
      </c>
      <c r="W154">
        <v>2.384058</v>
      </c>
      <c r="X154">
        <v>0.74147000000000007</v>
      </c>
      <c r="Y154">
        <v>1.1109260000000001</v>
      </c>
      <c r="AB154">
        <v>0.57526800000000011</v>
      </c>
      <c r="AC154">
        <v>1.933066</v>
      </c>
      <c r="AD154">
        <v>2.84233</v>
      </c>
      <c r="AF154">
        <v>0.95640400000000003</v>
      </c>
      <c r="AG154">
        <v>0.84020600000000012</v>
      </c>
      <c r="AH154">
        <v>2.0017559999999999</v>
      </c>
      <c r="AI154">
        <v>1.1435550000000001</v>
      </c>
      <c r="AJ154">
        <v>4.0508240000000004</v>
      </c>
      <c r="AK154">
        <v>1.734496</v>
      </c>
      <c r="AL154">
        <v>0.45979799999999998</v>
      </c>
      <c r="AM154">
        <v>0.109738</v>
      </c>
      <c r="AN154">
        <v>0.86065000000000003</v>
      </c>
      <c r="AO154">
        <v>3.7546879999999998</v>
      </c>
      <c r="AR154">
        <v>2.243798</v>
      </c>
      <c r="AS154">
        <v>1.3081719999999999</v>
      </c>
      <c r="AT154">
        <v>1.7197439999999999</v>
      </c>
      <c r="AU154">
        <v>1.903022</v>
      </c>
      <c r="AV154">
        <v>2.416366</v>
      </c>
      <c r="AW154">
        <v>2.146776</v>
      </c>
      <c r="AX154">
        <v>1.1990225000000001</v>
      </c>
      <c r="AY154">
        <v>1.933066</v>
      </c>
      <c r="AZ154">
        <v>1.734496</v>
      </c>
      <c r="BC154">
        <v>1.363192</v>
      </c>
      <c r="BD154">
        <v>2.6004860000000001</v>
      </c>
      <c r="BE154">
        <v>3.0147219999999999</v>
      </c>
      <c r="BF154">
        <v>1.1188659999999999</v>
      </c>
      <c r="BG154">
        <v>2.6649319999999999</v>
      </c>
      <c r="BH154">
        <v>0.59370400000000001</v>
      </c>
      <c r="BI154">
        <v>0.105616</v>
      </c>
      <c r="BJ154">
        <v>1.3112159999999999</v>
      </c>
      <c r="BK154">
        <v>0.8688300000000001</v>
      </c>
      <c r="BL154">
        <v>3.1145900000000002</v>
      </c>
      <c r="BN154">
        <v>1.459824</v>
      </c>
      <c r="BP154">
        <v>4.1346525000000014</v>
      </c>
      <c r="BR154">
        <v>1.083142</v>
      </c>
      <c r="BU154">
        <v>0.97645750000000009</v>
      </c>
      <c r="BX154">
        <v>2.5120740000000001</v>
      </c>
      <c r="BY154">
        <v>0.8688300000000001</v>
      </c>
      <c r="CB154">
        <v>1.720054</v>
      </c>
      <c r="CC154">
        <v>1.4618800000000001</v>
      </c>
      <c r="CD154">
        <v>1.2713779999999999</v>
      </c>
      <c r="CE154">
        <v>1.734496</v>
      </c>
      <c r="CF154">
        <v>3.4475039999999999</v>
      </c>
      <c r="CG154">
        <v>2.2214079999999998</v>
      </c>
      <c r="CI154">
        <v>1.9457420000000001</v>
      </c>
      <c r="CJ154">
        <v>3.0357080000000001</v>
      </c>
      <c r="CK154">
        <v>1.53349</v>
      </c>
      <c r="CL154">
        <v>1.6652439999999999</v>
      </c>
      <c r="CM154">
        <v>3.0344479999999998</v>
      </c>
      <c r="CN154">
        <v>3.0481500000000001</v>
      </c>
      <c r="CO154">
        <v>1.453738</v>
      </c>
      <c r="CP154">
        <v>1.6610640000000001</v>
      </c>
      <c r="CS154">
        <v>1.488002</v>
      </c>
      <c r="CT154">
        <v>2.3557399999999999</v>
      </c>
      <c r="CU154">
        <v>0.88829400000000003</v>
      </c>
      <c r="CV154">
        <v>2.6045099999999999</v>
      </c>
      <c r="CW154">
        <v>3.2911874999999999</v>
      </c>
      <c r="CX154">
        <v>1.6652439999999999</v>
      </c>
      <c r="CY154">
        <v>1.8151619999999999</v>
      </c>
      <c r="CZ154">
        <v>2.6970779999999999</v>
      </c>
      <c r="DA154">
        <v>2.5861700000000001</v>
      </c>
      <c r="DC154">
        <v>1.556562</v>
      </c>
      <c r="DE154">
        <v>1.7158180000000001</v>
      </c>
      <c r="DF154">
        <v>1.9616180000000001</v>
      </c>
      <c r="DG154">
        <v>2.9465775000000001</v>
      </c>
      <c r="DH154">
        <v>0.9381520000000001</v>
      </c>
      <c r="DI154">
        <v>1.5372380000000001</v>
      </c>
      <c r="DJ154">
        <v>0.59523800000000004</v>
      </c>
      <c r="DL154">
        <v>1.4084080000000001</v>
      </c>
      <c r="DM154">
        <v>1.9314960000000001</v>
      </c>
      <c r="DN154">
        <v>1.501412</v>
      </c>
      <c r="DO154">
        <v>1.2593859999999999</v>
      </c>
      <c r="DP154">
        <v>1.720054</v>
      </c>
      <c r="DQ154">
        <v>0.8688300000000001</v>
      </c>
      <c r="DS154">
        <v>0.59370400000000001</v>
      </c>
      <c r="DU154">
        <v>2.3029760000000001</v>
      </c>
      <c r="DW154">
        <v>1.721052</v>
      </c>
      <c r="DX154">
        <v>2.7198579999999999</v>
      </c>
      <c r="DZ154">
        <v>0.72509400000000002</v>
      </c>
      <c r="EA154">
        <v>1.2090780000000001</v>
      </c>
      <c r="EB154">
        <v>0.88631800000000005</v>
      </c>
      <c r="EC154">
        <v>2.7001900000000001</v>
      </c>
      <c r="ED154">
        <v>0.8688300000000001</v>
      </c>
      <c r="EE154">
        <v>0.37012400000000012</v>
      </c>
      <c r="EF154">
        <v>1.729366</v>
      </c>
      <c r="EG154">
        <v>2.6651259999999999</v>
      </c>
      <c r="EH154">
        <v>1.3615159999999999</v>
      </c>
      <c r="EK154">
        <v>4.8935259999999996</v>
      </c>
      <c r="EL154">
        <v>2.7410575000000001</v>
      </c>
      <c r="EM154">
        <v>2.4406720000000002</v>
      </c>
      <c r="EN154">
        <v>1.4941439999999999</v>
      </c>
      <c r="EO154">
        <v>0.94233600000000017</v>
      </c>
      <c r="EP154">
        <v>0.58307200000000003</v>
      </c>
      <c r="EQ154">
        <v>1.5003899999999999</v>
      </c>
      <c r="ER154">
        <v>2.08351</v>
      </c>
      <c r="ES154">
        <v>4.6965080000000006</v>
      </c>
      <c r="ET154">
        <v>0.8688300000000001</v>
      </c>
      <c r="EV154">
        <v>3.4143150000000002</v>
      </c>
      <c r="EW154">
        <v>0.8688300000000001</v>
      </c>
      <c r="EX154">
        <v>1.414366</v>
      </c>
      <c r="EY154">
        <v>1.0389820000000001</v>
      </c>
      <c r="EZ154">
        <v>1.953162857142857</v>
      </c>
      <c r="FA154">
        <v>1.4917400000000001</v>
      </c>
      <c r="FB154">
        <v>0.90360000000000007</v>
      </c>
      <c r="FC154">
        <v>2.5672549999999998</v>
      </c>
      <c r="FF154">
        <v>1.625578181818182</v>
      </c>
      <c r="FH154">
        <v>0.8688300000000001</v>
      </c>
      <c r="FJ154">
        <v>2.2951079999999999</v>
      </c>
      <c r="FP154">
        <v>2.68425</v>
      </c>
      <c r="FR154">
        <v>2.06081</v>
      </c>
      <c r="FS154">
        <v>0.2102175</v>
      </c>
      <c r="FU154">
        <v>0.94304800000000011</v>
      </c>
      <c r="FW154">
        <v>1.5988199999999999</v>
      </c>
      <c r="FX154">
        <v>2.3362440000000002</v>
      </c>
      <c r="FZ154">
        <v>0.125358</v>
      </c>
      <c r="GA154">
        <v>1.4658679999999999</v>
      </c>
      <c r="GB154">
        <v>1.64116</v>
      </c>
      <c r="GD154">
        <v>3.1158579999999998</v>
      </c>
      <c r="GG154">
        <v>2.0618349999999999</v>
      </c>
      <c r="GH154">
        <v>0.82132400000000005</v>
      </c>
      <c r="GI154">
        <v>1.6487240000000001</v>
      </c>
      <c r="GJ154">
        <v>0.47695399999999999</v>
      </c>
      <c r="GL154">
        <v>4.6965080000000006</v>
      </c>
      <c r="GM154">
        <v>2.0440320000000001</v>
      </c>
      <c r="GN154">
        <v>3.055294</v>
      </c>
      <c r="GP154">
        <v>1.933066</v>
      </c>
      <c r="GS154">
        <v>1.4241779999999999</v>
      </c>
      <c r="GU154">
        <v>0.8688300000000001</v>
      </c>
      <c r="GW154">
        <v>2.9465775000000001</v>
      </c>
      <c r="GX154">
        <v>2.9465775000000001</v>
      </c>
      <c r="GY154">
        <v>3.4475039999999999</v>
      </c>
      <c r="GZ154">
        <v>1.4153899999999999</v>
      </c>
      <c r="HA154">
        <v>1.3938440000000001</v>
      </c>
      <c r="HC154">
        <v>3.548664</v>
      </c>
      <c r="HD154">
        <v>1.65564</v>
      </c>
      <c r="HE154">
        <v>0.68608800000000003</v>
      </c>
    </row>
    <row r="155" spans="1:213" x14ac:dyDescent="0.3">
      <c r="A155">
        <v>2016</v>
      </c>
      <c r="B155" t="s">
        <v>8347</v>
      </c>
      <c r="C155" s="1" t="s">
        <v>8348</v>
      </c>
      <c r="D155">
        <v>3.5155500000000002</v>
      </c>
      <c r="E155">
        <v>6.2777560000000001</v>
      </c>
      <c r="F155">
        <v>4.4527140000000003</v>
      </c>
      <c r="H155">
        <v>0.96560000000000012</v>
      </c>
      <c r="I155">
        <v>0.96560000000000012</v>
      </c>
      <c r="J155">
        <v>3.7968959999999998</v>
      </c>
      <c r="K155">
        <v>4.2919499999999999</v>
      </c>
      <c r="L155">
        <v>2.1229399999999998</v>
      </c>
      <c r="M155">
        <v>1.026505</v>
      </c>
      <c r="N155">
        <v>5.6568260000000006</v>
      </c>
      <c r="O155">
        <v>1.246972</v>
      </c>
      <c r="P155">
        <v>6.3371840000000006</v>
      </c>
      <c r="Q155">
        <v>2.1229399999999998</v>
      </c>
      <c r="R155">
        <v>1.9532020000000001</v>
      </c>
      <c r="S155">
        <v>1.1910799999999999</v>
      </c>
      <c r="T155">
        <v>1.8895980000000001</v>
      </c>
      <c r="U155">
        <v>1.1953739999999999</v>
      </c>
      <c r="V155">
        <v>1.707346</v>
      </c>
      <c r="W155">
        <v>6.5611820000000014</v>
      </c>
      <c r="Y155">
        <v>0.72587800000000013</v>
      </c>
      <c r="Z155">
        <v>0.96560000000000012</v>
      </c>
      <c r="AA155">
        <v>1.239576</v>
      </c>
      <c r="AB155">
        <v>1.2264219999999999</v>
      </c>
      <c r="AC155">
        <v>2.1229399999999998</v>
      </c>
      <c r="AD155">
        <v>6.5060780000000014</v>
      </c>
      <c r="AE155">
        <v>4.7144340000000007</v>
      </c>
      <c r="AF155">
        <v>0.31329800000000002</v>
      </c>
      <c r="AG155">
        <v>5.3494849999999996</v>
      </c>
      <c r="AH155">
        <v>3.5336479999999999</v>
      </c>
      <c r="AI155">
        <v>2.138744</v>
      </c>
      <c r="AJ155">
        <v>7.4879140000000008</v>
      </c>
      <c r="AK155">
        <v>1.585826</v>
      </c>
      <c r="AL155">
        <v>0.7480460000000001</v>
      </c>
      <c r="AN155">
        <v>0.47884199999999999</v>
      </c>
      <c r="AO155">
        <v>21.797816000000001</v>
      </c>
      <c r="AP155">
        <v>1.038524</v>
      </c>
      <c r="AQ155">
        <v>2.743312</v>
      </c>
      <c r="AR155">
        <v>6.3190040000000014</v>
      </c>
      <c r="AS155">
        <v>1.2070339999999999</v>
      </c>
      <c r="AT155">
        <v>5.2781380000000011</v>
      </c>
      <c r="AU155">
        <v>3.7848540000000011</v>
      </c>
      <c r="AV155">
        <v>5.6116700000000002</v>
      </c>
      <c r="AW155">
        <v>1.196528</v>
      </c>
      <c r="AX155">
        <v>1.156156</v>
      </c>
      <c r="AY155">
        <v>2.1229399999999998</v>
      </c>
      <c r="AZ155">
        <v>1.585826</v>
      </c>
      <c r="BB155">
        <v>0.59437800000000007</v>
      </c>
      <c r="BC155">
        <v>1.163516</v>
      </c>
      <c r="BD155">
        <v>3.8518279999999998</v>
      </c>
      <c r="BE155">
        <v>4.6505100000000006</v>
      </c>
      <c r="BF155">
        <v>2.3332220000000001</v>
      </c>
      <c r="BG155">
        <v>3.9571459999999998</v>
      </c>
      <c r="BJ155">
        <v>0.61108400000000007</v>
      </c>
      <c r="BK155">
        <v>1.246972</v>
      </c>
      <c r="BL155">
        <v>5.6568260000000006</v>
      </c>
      <c r="BO155">
        <v>0.85065400000000002</v>
      </c>
      <c r="BP155">
        <v>41.613556000000003</v>
      </c>
      <c r="BQ155">
        <v>0.74651600000000007</v>
      </c>
      <c r="BR155">
        <v>1.220116</v>
      </c>
      <c r="BS155">
        <v>0.75928600000000013</v>
      </c>
      <c r="BV155">
        <v>1.5528714285714289</v>
      </c>
      <c r="BX155">
        <v>3.6313680000000002</v>
      </c>
      <c r="BY155">
        <v>1.246972</v>
      </c>
      <c r="CA155">
        <v>7.6823450000000006</v>
      </c>
      <c r="CB155">
        <v>3.5245500000000001</v>
      </c>
      <c r="CC155">
        <v>5.2871860000000002</v>
      </c>
      <c r="CD155">
        <v>1.530316</v>
      </c>
      <c r="CE155">
        <v>1.585826</v>
      </c>
      <c r="CF155">
        <v>7.1638160000000006</v>
      </c>
      <c r="CG155">
        <v>2.16168</v>
      </c>
      <c r="CH155">
        <v>1.6128979999999999</v>
      </c>
      <c r="CI155">
        <v>1.7801180000000001</v>
      </c>
      <c r="CJ155">
        <v>3.8759860000000002</v>
      </c>
      <c r="CK155">
        <v>37.875</v>
      </c>
      <c r="CL155">
        <v>1.6797439999999999</v>
      </c>
      <c r="CM155">
        <v>6.0525680000000008</v>
      </c>
      <c r="CN155">
        <v>6.0925960000000003</v>
      </c>
      <c r="CO155">
        <v>1.979352</v>
      </c>
      <c r="CP155">
        <v>1.977266</v>
      </c>
      <c r="CS155">
        <v>0.89432000000000011</v>
      </c>
      <c r="CT155">
        <v>1.18811</v>
      </c>
      <c r="CU155">
        <v>0.77854400000000001</v>
      </c>
      <c r="CV155">
        <v>6.4747475000000003</v>
      </c>
      <c r="CW155">
        <v>12.077206</v>
      </c>
      <c r="CX155">
        <v>1.6797439999999999</v>
      </c>
      <c r="CY155">
        <v>2.3893360000000001</v>
      </c>
      <c r="DA155">
        <v>6.4946120000000001</v>
      </c>
      <c r="DB155">
        <v>2.6062720000000001</v>
      </c>
      <c r="DC155">
        <v>1.2441500000000001</v>
      </c>
      <c r="DD155">
        <v>1.375694</v>
      </c>
      <c r="DF155">
        <v>2.062916</v>
      </c>
      <c r="DG155">
        <v>8.1972280000000008</v>
      </c>
      <c r="DH155">
        <v>1.08938</v>
      </c>
      <c r="DI155">
        <v>3.4955560000000001</v>
      </c>
      <c r="DJ155">
        <v>0.851742</v>
      </c>
      <c r="DL155">
        <v>2.753524000000001</v>
      </c>
      <c r="DM155">
        <v>1.6849540000000001</v>
      </c>
      <c r="DO155">
        <v>0.96791000000000005</v>
      </c>
      <c r="DP155">
        <v>5.2641920000000004</v>
      </c>
      <c r="DQ155">
        <v>1.246972</v>
      </c>
      <c r="DR155">
        <v>2.1315816666666669</v>
      </c>
      <c r="DT155">
        <v>0.96560000000000012</v>
      </c>
      <c r="DU155">
        <v>1.357294</v>
      </c>
      <c r="DV155">
        <v>1.6128979999999999</v>
      </c>
      <c r="DW155">
        <v>1.680542</v>
      </c>
      <c r="DX155">
        <v>3.8957619999999999</v>
      </c>
      <c r="DY155">
        <v>7.7300840000000006</v>
      </c>
      <c r="DZ155">
        <v>2.1096499999999998</v>
      </c>
      <c r="EA155">
        <v>0.61148600000000009</v>
      </c>
      <c r="EC155">
        <v>2.2730320000000002</v>
      </c>
      <c r="ED155">
        <v>1.246972</v>
      </c>
      <c r="EE155">
        <v>0.54769600000000007</v>
      </c>
      <c r="EF155">
        <v>3.4349924999999999</v>
      </c>
      <c r="EG155">
        <v>34.355454000000002</v>
      </c>
      <c r="EI155">
        <v>1.1819599999999999</v>
      </c>
      <c r="EK155">
        <v>11.43685</v>
      </c>
      <c r="EL155">
        <v>5.601782</v>
      </c>
      <c r="EM155">
        <v>3.0974379999999999</v>
      </c>
      <c r="EN155">
        <v>4.1550240000000009</v>
      </c>
      <c r="EO155">
        <v>1.5388174999999999</v>
      </c>
      <c r="EP155">
        <v>0.40989249999999999</v>
      </c>
      <c r="EQ155">
        <v>1.2580420000000001</v>
      </c>
      <c r="ER155">
        <v>0.96416200000000007</v>
      </c>
      <c r="ES155">
        <v>9.2664940000000016</v>
      </c>
      <c r="ET155">
        <v>1.246972</v>
      </c>
      <c r="EU155">
        <v>5.4762440000000003</v>
      </c>
      <c r="EV155">
        <v>11.579514</v>
      </c>
      <c r="EW155">
        <v>1.246972</v>
      </c>
      <c r="EX155">
        <v>3.5265219999999999</v>
      </c>
      <c r="EY155">
        <v>4.10825</v>
      </c>
      <c r="EZ155">
        <v>2.700602857142858</v>
      </c>
      <c r="FA155">
        <v>2.3885700000000001</v>
      </c>
      <c r="FB155">
        <v>1.3971039999999999</v>
      </c>
      <c r="FC155">
        <v>2.6606000000000001</v>
      </c>
      <c r="FE155">
        <v>0.66360800000000009</v>
      </c>
      <c r="FF155">
        <v>1.411915090909091</v>
      </c>
      <c r="FG155">
        <v>1.190752</v>
      </c>
      <c r="FH155">
        <v>1.246972</v>
      </c>
      <c r="FI155">
        <v>0.88176600000000016</v>
      </c>
      <c r="FJ155">
        <v>2.4919600000000002</v>
      </c>
      <c r="FK155">
        <v>0.14511750000000001</v>
      </c>
      <c r="FL155">
        <v>1.198394</v>
      </c>
      <c r="FP155">
        <v>2.6367660000000002</v>
      </c>
      <c r="FQ155">
        <v>0.96560000000000012</v>
      </c>
      <c r="FR155">
        <v>5.739916</v>
      </c>
      <c r="FS155">
        <v>1.3081799999999999</v>
      </c>
      <c r="FT155">
        <v>0.96560000000000012</v>
      </c>
      <c r="FV155">
        <v>0.41865400000000003</v>
      </c>
      <c r="FW155">
        <v>2.0125860000000002</v>
      </c>
      <c r="FX155">
        <v>2.835188</v>
      </c>
      <c r="FZ155">
        <v>0.50293200000000005</v>
      </c>
      <c r="GA155">
        <v>3.400824000000001</v>
      </c>
      <c r="GB155">
        <v>4.9674200000000006</v>
      </c>
      <c r="GC155">
        <v>3.1741760000000001</v>
      </c>
      <c r="GD155">
        <v>6.3742040000000006</v>
      </c>
      <c r="GE155">
        <v>0.9951000000000001</v>
      </c>
      <c r="GG155">
        <v>3.8833899999999999</v>
      </c>
      <c r="GH155">
        <v>1.2506660000000001</v>
      </c>
      <c r="GI155">
        <v>2.7593239999999999</v>
      </c>
      <c r="GJ155">
        <v>0.58207400000000009</v>
      </c>
      <c r="GL155">
        <v>9.2664940000000016</v>
      </c>
      <c r="GM155">
        <v>7.5264800000000003</v>
      </c>
      <c r="GN155">
        <v>3.8141280000000002</v>
      </c>
      <c r="GP155">
        <v>2.1229399999999998</v>
      </c>
      <c r="GQ155">
        <v>0.96560000000000012</v>
      </c>
      <c r="GR155">
        <v>0.96560000000000012</v>
      </c>
      <c r="GU155">
        <v>1.246972</v>
      </c>
      <c r="GW155">
        <v>8.1972280000000008</v>
      </c>
      <c r="GX155">
        <v>8.1972280000000008</v>
      </c>
      <c r="GY155">
        <v>7.1638160000000006</v>
      </c>
      <c r="GZ155">
        <v>1.6688959999999999</v>
      </c>
      <c r="HA155">
        <v>1.3093999999999999</v>
      </c>
      <c r="HC155">
        <v>7.1760500000000009</v>
      </c>
      <c r="HD155">
        <v>0.9826680000000001</v>
      </c>
      <c r="HE155">
        <v>0.71803399999999995</v>
      </c>
    </row>
    <row r="156" spans="1:213" x14ac:dyDescent="0.3">
      <c r="A156">
        <v>2016</v>
      </c>
      <c r="B156" t="s">
        <v>8347</v>
      </c>
      <c r="C156" s="1" t="s">
        <v>126</v>
      </c>
      <c r="D156">
        <v>1.845456</v>
      </c>
      <c r="E156">
        <v>2.4250045</v>
      </c>
      <c r="F156">
        <v>2.4772099999999999</v>
      </c>
      <c r="G156">
        <v>1.38873</v>
      </c>
      <c r="H156">
        <v>0.78815400000000002</v>
      </c>
      <c r="I156">
        <v>0.78815400000000002</v>
      </c>
      <c r="J156">
        <v>1.688558</v>
      </c>
      <c r="K156">
        <v>1.9037809999999999</v>
      </c>
      <c r="L156">
        <v>1.622762</v>
      </c>
      <c r="M156">
        <v>1.76065725</v>
      </c>
      <c r="N156">
        <v>1.79827</v>
      </c>
      <c r="P156">
        <v>5.3521720000000004</v>
      </c>
      <c r="Q156">
        <v>1.622762</v>
      </c>
      <c r="R156">
        <v>1.1571659999999999</v>
      </c>
      <c r="S156">
        <v>0.55020100000000005</v>
      </c>
      <c r="T156">
        <v>2.2859440000000002</v>
      </c>
      <c r="U156">
        <v>0.75020600000000004</v>
      </c>
      <c r="V156">
        <v>1.6679925</v>
      </c>
      <c r="W156">
        <v>2.4239160000000002</v>
      </c>
      <c r="Y156">
        <v>1.6090500000000001</v>
      </c>
      <c r="Z156">
        <v>0.78815400000000002</v>
      </c>
      <c r="AA156">
        <v>0.80613250000000003</v>
      </c>
      <c r="AB156">
        <v>0.74114400000000014</v>
      </c>
      <c r="AC156">
        <v>1.622762</v>
      </c>
      <c r="AD156">
        <v>1.8744430000000001</v>
      </c>
      <c r="AE156">
        <v>0.8431677500000001</v>
      </c>
      <c r="AF156">
        <v>0.16645511111111111</v>
      </c>
      <c r="AG156">
        <v>3.2776040000000011</v>
      </c>
      <c r="AH156">
        <v>1.380951</v>
      </c>
      <c r="AI156">
        <v>1.897518</v>
      </c>
      <c r="AJ156">
        <v>2.011042666666667</v>
      </c>
      <c r="AK156">
        <v>0.91908600000000007</v>
      </c>
      <c r="AL156">
        <v>0.54009800000000008</v>
      </c>
      <c r="AN156">
        <v>0.72950975000000007</v>
      </c>
      <c r="AO156">
        <v>2.1962155000000001</v>
      </c>
      <c r="AP156">
        <v>0.93259600000000009</v>
      </c>
      <c r="AR156">
        <v>2.9923480000000011</v>
      </c>
      <c r="AS156">
        <v>1.5671060000000001</v>
      </c>
      <c r="AT156">
        <v>2.7580344999999999</v>
      </c>
      <c r="AU156">
        <v>2.035752</v>
      </c>
      <c r="AV156">
        <v>1.520016</v>
      </c>
      <c r="AW156">
        <v>1.036278</v>
      </c>
      <c r="AX156">
        <v>1.410574</v>
      </c>
      <c r="AY156">
        <v>1.622762</v>
      </c>
      <c r="AZ156">
        <v>0.91908600000000007</v>
      </c>
      <c r="BB156">
        <v>2.1066060000000002</v>
      </c>
      <c r="BD156">
        <v>0.99222500000000013</v>
      </c>
      <c r="BE156">
        <v>1.6530720000000001</v>
      </c>
      <c r="BF156">
        <v>0.40634666666666669</v>
      </c>
      <c r="BG156">
        <v>2.9800352499999998</v>
      </c>
      <c r="BJ156">
        <v>0.94116300000000008</v>
      </c>
      <c r="BL156">
        <v>1.79827</v>
      </c>
      <c r="BP156">
        <v>2.3679570000000001</v>
      </c>
      <c r="BR156">
        <v>0.89241999999999999</v>
      </c>
      <c r="BS156">
        <v>1.686002</v>
      </c>
      <c r="BV156">
        <v>0.6190485714285715</v>
      </c>
      <c r="BX156">
        <v>1.8860349999999999</v>
      </c>
      <c r="CA156">
        <v>2.770786666666667</v>
      </c>
      <c r="CB156">
        <v>2.8511755999999999</v>
      </c>
      <c r="CC156">
        <v>1.1897720000000001</v>
      </c>
      <c r="CD156">
        <v>1.5705150000000001</v>
      </c>
      <c r="CE156">
        <v>0.91908600000000007</v>
      </c>
      <c r="CF156">
        <v>1.2491356666666671</v>
      </c>
      <c r="CG156">
        <v>1.0671630000000001</v>
      </c>
      <c r="CH156">
        <v>0.41005000000000003</v>
      </c>
      <c r="CI156">
        <v>0.911744</v>
      </c>
      <c r="CJ156">
        <v>2.551414166666667</v>
      </c>
      <c r="CL156">
        <v>1.287058</v>
      </c>
      <c r="CM156">
        <v>2.0374306666666668</v>
      </c>
      <c r="CN156">
        <v>2.543874666666667</v>
      </c>
      <c r="CO156">
        <v>0.94577600000000006</v>
      </c>
      <c r="CP156">
        <v>1.4854486666666671</v>
      </c>
      <c r="CS156">
        <v>0.25303199999999998</v>
      </c>
      <c r="CT156">
        <v>1.132784</v>
      </c>
      <c r="CU156">
        <v>1.1032753333333329</v>
      </c>
      <c r="CV156">
        <v>3.7211881249999998</v>
      </c>
      <c r="CW156">
        <v>2.1694716249999999</v>
      </c>
      <c r="CX156">
        <v>1.287058</v>
      </c>
      <c r="CY156">
        <v>2.2106819999999998</v>
      </c>
      <c r="DA156">
        <v>1.9654050000000001</v>
      </c>
      <c r="DC156">
        <v>1.643446</v>
      </c>
      <c r="DF156">
        <v>1.769468</v>
      </c>
      <c r="DG156">
        <v>2.2345790000000001</v>
      </c>
      <c r="DH156">
        <v>0.52331316666666672</v>
      </c>
      <c r="DI156">
        <v>0.98253200000000007</v>
      </c>
      <c r="DJ156">
        <v>0.47968333333333341</v>
      </c>
      <c r="DL156">
        <v>1.7453615</v>
      </c>
      <c r="DM156">
        <v>1.917375333333333</v>
      </c>
      <c r="DN156">
        <v>1.165143</v>
      </c>
      <c r="DO156">
        <v>0.82248958333333344</v>
      </c>
      <c r="DP156">
        <v>2.7444294999999999</v>
      </c>
      <c r="DT156">
        <v>0.78815400000000002</v>
      </c>
      <c r="DU156">
        <v>1.212709333333333</v>
      </c>
      <c r="DV156">
        <v>0.41005000000000003</v>
      </c>
      <c r="DW156">
        <v>1.410973</v>
      </c>
      <c r="DX156">
        <v>1.7249175000000001</v>
      </c>
      <c r="DZ156">
        <v>1.417378</v>
      </c>
      <c r="EA156">
        <v>1.7783180000000001</v>
      </c>
      <c r="EC156">
        <v>1.811553333333334</v>
      </c>
      <c r="EE156">
        <v>1.071450666666667</v>
      </c>
      <c r="EF156">
        <v>1.2726759999999999</v>
      </c>
      <c r="EG156">
        <v>2.3335849999999998</v>
      </c>
      <c r="EH156">
        <v>0.67186600000000007</v>
      </c>
      <c r="EK156">
        <v>3.0317266666666658</v>
      </c>
      <c r="EL156">
        <v>1.5571919999999999</v>
      </c>
      <c r="EM156">
        <v>2.150064</v>
      </c>
      <c r="EN156">
        <v>2.265550666666666</v>
      </c>
      <c r="EO156">
        <v>0.801284</v>
      </c>
      <c r="EQ156">
        <v>0.6472216666666667</v>
      </c>
      <c r="ER156">
        <v>1.0867469999999999</v>
      </c>
      <c r="ES156">
        <v>3.8160790000000011</v>
      </c>
      <c r="EU156">
        <v>2.0416449999999999</v>
      </c>
      <c r="EV156">
        <v>1.616814666666667</v>
      </c>
      <c r="EX156">
        <v>0.4803466666666667</v>
      </c>
      <c r="EY156">
        <v>2.4280439999999999</v>
      </c>
      <c r="EZ156">
        <v>1.0290187301587299</v>
      </c>
      <c r="FA156">
        <v>1.6279589999999999</v>
      </c>
      <c r="FB156">
        <v>0.30806400000000012</v>
      </c>
      <c r="FC156">
        <v>2.616778</v>
      </c>
      <c r="FF156">
        <v>1.317631318181818</v>
      </c>
      <c r="FJ156">
        <v>2.9383979999999998</v>
      </c>
      <c r="FK156">
        <v>0.16632</v>
      </c>
      <c r="FN156">
        <v>0.99459000000000009</v>
      </c>
      <c r="FP156">
        <v>1.2621599999999999</v>
      </c>
      <c r="FQ156">
        <v>0.78815400000000002</v>
      </c>
      <c r="FR156">
        <v>1.180619333333333</v>
      </c>
      <c r="FT156">
        <v>0.78815400000000002</v>
      </c>
      <c r="FU156">
        <v>1.3631040000000001</v>
      </c>
      <c r="FW156">
        <v>1.514418666666667</v>
      </c>
      <c r="FX156">
        <v>1.993698</v>
      </c>
      <c r="FZ156">
        <v>0.198516</v>
      </c>
      <c r="GA156">
        <v>1.8032589999999999</v>
      </c>
      <c r="GB156">
        <v>2.095145333333333</v>
      </c>
      <c r="GD156">
        <v>2.0490089999999999</v>
      </c>
      <c r="GE156">
        <v>1.6961200000000001</v>
      </c>
      <c r="GG156">
        <v>2.8488114375000002</v>
      </c>
      <c r="GH156">
        <v>0.71334000000000009</v>
      </c>
      <c r="GI156">
        <v>1.226461333333333</v>
      </c>
      <c r="GJ156">
        <v>0.39553400000000011</v>
      </c>
      <c r="GL156">
        <v>3.8160790000000011</v>
      </c>
      <c r="GM156">
        <v>1.32391675</v>
      </c>
      <c r="GN156">
        <v>2.7276845000000001</v>
      </c>
      <c r="GP156">
        <v>1.622762</v>
      </c>
      <c r="GQ156">
        <v>0.78815400000000002</v>
      </c>
      <c r="GR156">
        <v>0.78815400000000002</v>
      </c>
      <c r="GS156">
        <v>0.36153400000000002</v>
      </c>
      <c r="GW156">
        <v>2.2345790000000001</v>
      </c>
      <c r="GX156">
        <v>2.2345790000000001</v>
      </c>
      <c r="GY156">
        <v>1.2491356666666671</v>
      </c>
      <c r="GZ156">
        <v>0.51241750000000008</v>
      </c>
      <c r="HA156">
        <v>1.0010859999999999</v>
      </c>
      <c r="HC156">
        <v>2.3958940000000002</v>
      </c>
      <c r="HD156">
        <v>1.56809</v>
      </c>
      <c r="HE156">
        <v>0.88073733333333359</v>
      </c>
    </row>
    <row r="157" spans="1:213" x14ac:dyDescent="0.3">
      <c r="A157">
        <v>2016</v>
      </c>
      <c r="B157" t="s">
        <v>8347</v>
      </c>
      <c r="C157" s="1" t="s">
        <v>129</v>
      </c>
      <c r="D157">
        <v>2.445306</v>
      </c>
      <c r="E157">
        <v>2.4894449999999999</v>
      </c>
      <c r="F157">
        <v>3.0203769999999999</v>
      </c>
      <c r="H157">
        <v>0.40270600000000001</v>
      </c>
      <c r="I157">
        <v>0.40270600000000001</v>
      </c>
      <c r="J157">
        <v>2.2623177499999998</v>
      </c>
      <c r="K157">
        <v>3.5472980000000001</v>
      </c>
      <c r="L157">
        <v>2.8685934999999998</v>
      </c>
      <c r="M157">
        <v>2.935654</v>
      </c>
      <c r="O157">
        <v>1.149858</v>
      </c>
      <c r="P157">
        <v>2.2273624999999999</v>
      </c>
      <c r="Q157">
        <v>2.8685934999999998</v>
      </c>
      <c r="R157">
        <v>1.6801600000000001</v>
      </c>
      <c r="S157">
        <v>1.309844</v>
      </c>
      <c r="T157">
        <v>2.119774</v>
      </c>
      <c r="U157">
        <v>1.2722309999999999</v>
      </c>
      <c r="W157">
        <v>3.3452449999999998</v>
      </c>
      <c r="Z157">
        <v>0.40270600000000001</v>
      </c>
      <c r="AB157">
        <v>0.71536299999999997</v>
      </c>
      <c r="AC157">
        <v>2.8685934999999998</v>
      </c>
      <c r="AE157">
        <v>2.69164</v>
      </c>
      <c r="AF157">
        <v>0.40200799999999998</v>
      </c>
      <c r="AG157">
        <v>7.879525000000001</v>
      </c>
      <c r="AH157">
        <v>3.37229</v>
      </c>
      <c r="AI157">
        <v>2.9036680000000001</v>
      </c>
      <c r="AJ157">
        <v>2.0817779999999999</v>
      </c>
      <c r="AK157">
        <v>1.6965140000000001</v>
      </c>
      <c r="AL157">
        <v>1.6903725000000001</v>
      </c>
      <c r="AN157">
        <v>1.502956</v>
      </c>
      <c r="AO157">
        <v>2.2642389999999999</v>
      </c>
      <c r="AR157">
        <v>2.14513</v>
      </c>
      <c r="AS157">
        <v>2.3855919999999999</v>
      </c>
      <c r="AT157">
        <v>2.7029779999999999</v>
      </c>
      <c r="AU157">
        <v>2.5610789999999999</v>
      </c>
      <c r="AV157">
        <v>2.3014860000000001</v>
      </c>
      <c r="AW157">
        <v>1.78494</v>
      </c>
      <c r="AX157">
        <v>1.28488</v>
      </c>
      <c r="AY157">
        <v>2.8685934999999998</v>
      </c>
      <c r="AZ157">
        <v>1.6965140000000001</v>
      </c>
      <c r="BB157">
        <v>0.78224199999999999</v>
      </c>
      <c r="BC157">
        <v>0.99846200000000007</v>
      </c>
      <c r="BD157">
        <v>5.2339779999999996</v>
      </c>
      <c r="BE157">
        <v>2.1446809999999998</v>
      </c>
      <c r="BF157">
        <v>1.0302039999999999</v>
      </c>
      <c r="BG157">
        <v>2.9562634999999999</v>
      </c>
      <c r="BJ157">
        <v>0.99451400000000001</v>
      </c>
      <c r="BK157">
        <v>1.149858</v>
      </c>
      <c r="BP157">
        <v>1.7568319999999999</v>
      </c>
      <c r="BQ157">
        <v>0.78472900000000001</v>
      </c>
      <c r="BR157">
        <v>2.1887979999999998</v>
      </c>
      <c r="BV157">
        <v>0.71253714285714298</v>
      </c>
      <c r="BX157">
        <v>2.687335</v>
      </c>
      <c r="BY157">
        <v>1.149858</v>
      </c>
      <c r="CA157">
        <v>4.295154000000001</v>
      </c>
      <c r="CB157">
        <v>2.5993853333333341</v>
      </c>
      <c r="CC157">
        <v>2.071097</v>
      </c>
      <c r="CD157">
        <v>0.633162</v>
      </c>
      <c r="CE157">
        <v>1.6965140000000001</v>
      </c>
      <c r="CF157">
        <v>1.4330480000000001</v>
      </c>
      <c r="CG157">
        <v>2.0814149999999998</v>
      </c>
      <c r="CI157">
        <v>1.3124819999999999</v>
      </c>
      <c r="CJ157">
        <v>3.6845875000000001</v>
      </c>
      <c r="CK157">
        <v>1.203835</v>
      </c>
      <c r="CL157">
        <v>1.3921539999999999</v>
      </c>
      <c r="CM157">
        <v>3.9218959999999998</v>
      </c>
      <c r="CN157">
        <v>2.645308</v>
      </c>
      <c r="CO157">
        <v>2.28212225</v>
      </c>
      <c r="CP157">
        <v>1.26167275</v>
      </c>
      <c r="CT157">
        <v>0.86646000000000012</v>
      </c>
      <c r="CU157">
        <v>2.3157459999999999</v>
      </c>
      <c r="CV157">
        <v>4.0109469999999998</v>
      </c>
      <c r="CW157">
        <v>4.5850030000000004</v>
      </c>
      <c r="CX157">
        <v>1.3921539999999999</v>
      </c>
      <c r="CY157">
        <v>2.3245149999999999</v>
      </c>
      <c r="DA157">
        <v>3.1200420000000011</v>
      </c>
      <c r="DB157">
        <v>1.0077020000000001</v>
      </c>
      <c r="DC157">
        <v>2.4083960000000002</v>
      </c>
      <c r="DF157">
        <v>1.1897720000000001</v>
      </c>
      <c r="DG157">
        <v>2.5720405</v>
      </c>
      <c r="DH157">
        <v>1.206299</v>
      </c>
      <c r="DI157">
        <v>3.1734960000000001</v>
      </c>
      <c r="DJ157">
        <v>1.502534</v>
      </c>
      <c r="DL157">
        <v>2.018392</v>
      </c>
      <c r="DM157">
        <v>1.9295800000000001</v>
      </c>
      <c r="DO157">
        <v>1.598028</v>
      </c>
      <c r="DP157">
        <v>2.70594</v>
      </c>
      <c r="DQ157">
        <v>1.149858</v>
      </c>
      <c r="DR157">
        <v>1.195515714285714</v>
      </c>
      <c r="DT157">
        <v>0.40270600000000001</v>
      </c>
      <c r="DU157">
        <v>1.861173</v>
      </c>
      <c r="DW157">
        <v>2.0155419999999999</v>
      </c>
      <c r="DX157">
        <v>2.4419179999999998</v>
      </c>
      <c r="DY157">
        <v>3.038586</v>
      </c>
      <c r="EA157">
        <v>3.3091240000000011</v>
      </c>
      <c r="EC157">
        <v>2.564578</v>
      </c>
      <c r="ED157">
        <v>1.149858</v>
      </c>
      <c r="EF157">
        <v>7.4635220000000002</v>
      </c>
      <c r="EG157">
        <v>1.9495497500000001</v>
      </c>
      <c r="EH157">
        <v>2.2684519999999999</v>
      </c>
      <c r="EI157">
        <v>1.5409029999999999</v>
      </c>
      <c r="EK157">
        <v>4.0009800000000002</v>
      </c>
      <c r="EL157">
        <v>2.428271000000001</v>
      </c>
      <c r="EM157">
        <v>1.680521333333334</v>
      </c>
      <c r="EN157">
        <v>1.367839</v>
      </c>
      <c r="EO157">
        <v>1.4204220000000001</v>
      </c>
      <c r="EQ157">
        <v>1.2928329999999999</v>
      </c>
      <c r="ER157">
        <v>1.6418079999999999</v>
      </c>
      <c r="ES157">
        <v>2.9668459999999999</v>
      </c>
      <c r="ET157">
        <v>1.149858</v>
      </c>
      <c r="EU157">
        <v>2.1801925</v>
      </c>
      <c r="EV157">
        <v>2.8637442499999999</v>
      </c>
      <c r="EW157">
        <v>1.149858</v>
      </c>
      <c r="EY157">
        <v>1.349105</v>
      </c>
      <c r="EZ157">
        <v>1.5834385714285719</v>
      </c>
      <c r="FA157">
        <v>2.1277447500000002</v>
      </c>
      <c r="FB157">
        <v>1.25112</v>
      </c>
      <c r="FC157">
        <v>1.546643</v>
      </c>
      <c r="FF157">
        <v>1.623219541666667</v>
      </c>
      <c r="FG157">
        <v>1.972666</v>
      </c>
      <c r="FH157">
        <v>1.149858</v>
      </c>
      <c r="FJ157">
        <v>1.822792</v>
      </c>
      <c r="FL157">
        <v>2.4409999999999998</v>
      </c>
      <c r="FN157">
        <v>1.48793</v>
      </c>
      <c r="FP157">
        <v>0.83692000000000011</v>
      </c>
      <c r="FQ157">
        <v>0.40270600000000001</v>
      </c>
      <c r="FR157">
        <v>1.8576550000000001</v>
      </c>
      <c r="FT157">
        <v>0.40270600000000001</v>
      </c>
      <c r="FV157">
        <v>1.0992360000000001</v>
      </c>
      <c r="FW157">
        <v>1.782375</v>
      </c>
      <c r="FX157">
        <v>3.5574880000000002</v>
      </c>
      <c r="FZ157">
        <v>1.007844</v>
      </c>
      <c r="GA157">
        <v>1.6361760000000001</v>
      </c>
      <c r="GB157">
        <v>1.129156</v>
      </c>
      <c r="GD157">
        <v>2.5350549999999998</v>
      </c>
      <c r="GE157">
        <v>0.91099800000000009</v>
      </c>
      <c r="GG157">
        <v>2.859505</v>
      </c>
      <c r="GH157">
        <v>1.156158</v>
      </c>
      <c r="GI157">
        <v>1.8539190000000001</v>
      </c>
      <c r="GL157">
        <v>2.9668459999999999</v>
      </c>
      <c r="GM157">
        <v>0.949762</v>
      </c>
      <c r="GN157">
        <v>6.784116</v>
      </c>
      <c r="GP157">
        <v>2.8685934999999998</v>
      </c>
      <c r="GQ157">
        <v>0.40270600000000001</v>
      </c>
      <c r="GR157">
        <v>0.40270600000000001</v>
      </c>
      <c r="GS157">
        <v>2.187662</v>
      </c>
      <c r="GU157">
        <v>1.149858</v>
      </c>
      <c r="GW157">
        <v>2.5720405</v>
      </c>
      <c r="GX157">
        <v>2.5720405</v>
      </c>
      <c r="GY157">
        <v>1.4330480000000001</v>
      </c>
      <c r="GZ157">
        <v>2.5815579999999998</v>
      </c>
      <c r="HA157">
        <v>1.434124</v>
      </c>
      <c r="HC157">
        <v>3.614205000000001</v>
      </c>
      <c r="HE157">
        <v>1.4025920000000001</v>
      </c>
    </row>
    <row r="158" spans="1:213" x14ac:dyDescent="0.3">
      <c r="A158">
        <v>2016</v>
      </c>
      <c r="B158" t="s">
        <v>8347</v>
      </c>
      <c r="C158" s="1" t="s">
        <v>132</v>
      </c>
      <c r="D158">
        <v>2.173082</v>
      </c>
      <c r="E158">
        <v>2.3975179999999998</v>
      </c>
      <c r="F158">
        <v>1.9146240000000001</v>
      </c>
      <c r="H158">
        <v>0.97166000000000008</v>
      </c>
      <c r="I158">
        <v>0.97166000000000008</v>
      </c>
      <c r="J158">
        <v>1.185632</v>
      </c>
      <c r="L158">
        <v>1.9240280000000001</v>
      </c>
      <c r="P158">
        <v>1.8353619999999999</v>
      </c>
      <c r="Q158">
        <v>1.9240280000000001</v>
      </c>
      <c r="S158">
        <v>0.76728600000000013</v>
      </c>
      <c r="T158">
        <v>1.7081440000000001</v>
      </c>
      <c r="U158">
        <v>0.50624599999999997</v>
      </c>
      <c r="W158">
        <v>3.1100120000000002</v>
      </c>
      <c r="Z158">
        <v>0.97166000000000008</v>
      </c>
      <c r="AA158">
        <v>0.208672</v>
      </c>
      <c r="AB158">
        <v>0.76724199999999998</v>
      </c>
      <c r="AC158">
        <v>1.9240280000000001</v>
      </c>
      <c r="AE158">
        <v>1.349602</v>
      </c>
      <c r="AJ158">
        <v>2.2349239999999999</v>
      </c>
      <c r="AL158">
        <v>4.0204680000000002</v>
      </c>
      <c r="AN158">
        <v>3.9426420000000011</v>
      </c>
      <c r="AO158">
        <v>2.0108920000000001</v>
      </c>
      <c r="AR158">
        <v>1.3627959999999999</v>
      </c>
      <c r="AT158">
        <v>2.3764259999999999</v>
      </c>
      <c r="AU158">
        <v>2.1850960000000001</v>
      </c>
      <c r="AV158">
        <v>0.27889799999999998</v>
      </c>
      <c r="AX158">
        <v>1.099108</v>
      </c>
      <c r="AY158">
        <v>1.9240280000000001</v>
      </c>
      <c r="BB158">
        <v>0.17240800000000001</v>
      </c>
      <c r="BC158">
        <v>0.99913600000000014</v>
      </c>
      <c r="BD158">
        <v>0.43333250000000001</v>
      </c>
      <c r="BF158">
        <v>0.73473800000000011</v>
      </c>
      <c r="BG158">
        <v>2.2780680000000002</v>
      </c>
      <c r="BJ158">
        <v>0.17799999999999999</v>
      </c>
      <c r="BP158">
        <v>2.0901459999999998</v>
      </c>
      <c r="BQ158">
        <v>0.77473400000000003</v>
      </c>
      <c r="BV158">
        <v>1.8766928571428569</v>
      </c>
      <c r="BX158">
        <v>2.9173439999999999</v>
      </c>
      <c r="CB158">
        <v>2.151332</v>
      </c>
      <c r="CC158">
        <v>1.4257359999999999</v>
      </c>
      <c r="CD158">
        <v>0.27706599999999998</v>
      </c>
      <c r="CF158">
        <v>1.3242339999999999</v>
      </c>
      <c r="CG158">
        <v>0.63443800000000006</v>
      </c>
      <c r="CI158">
        <v>1.5189619999999999</v>
      </c>
      <c r="CJ158">
        <v>3.0480140000000011</v>
      </c>
      <c r="CL158">
        <v>1.4064380000000001</v>
      </c>
      <c r="CM158">
        <v>3.412668</v>
      </c>
      <c r="CN158">
        <v>2.6986059999999998</v>
      </c>
      <c r="CO158">
        <v>0.82211400000000001</v>
      </c>
      <c r="CP158">
        <v>0.9071300000000001</v>
      </c>
      <c r="CV158">
        <v>2.6198399999999999</v>
      </c>
      <c r="CW158">
        <v>4.4613050000000003</v>
      </c>
      <c r="CX158">
        <v>1.4064380000000001</v>
      </c>
      <c r="DA158">
        <v>2.3232979999999999</v>
      </c>
      <c r="DB158">
        <v>1.2009099999999999</v>
      </c>
      <c r="DG158">
        <v>2.0000719999999998</v>
      </c>
      <c r="DJ158">
        <v>8.5447999999999996E-2</v>
      </c>
      <c r="DL158">
        <v>1.8753899999999999</v>
      </c>
      <c r="DM158">
        <v>0.99362600000000012</v>
      </c>
      <c r="DP158">
        <v>2.3762400000000001</v>
      </c>
      <c r="DR158">
        <v>2.219128571428572</v>
      </c>
      <c r="DT158">
        <v>0.97166000000000008</v>
      </c>
      <c r="DU158">
        <v>1.0279959999999999</v>
      </c>
      <c r="DX158">
        <v>2.127364</v>
      </c>
      <c r="DY158">
        <v>2.0514679999999998</v>
      </c>
      <c r="EC158">
        <v>1.930124</v>
      </c>
      <c r="EG158">
        <v>1.896242</v>
      </c>
      <c r="EH158">
        <v>0.60399199999999997</v>
      </c>
      <c r="EI158">
        <v>0.53267200000000003</v>
      </c>
      <c r="EK158">
        <v>2.6377999999999999</v>
      </c>
      <c r="EM158">
        <v>1.898468</v>
      </c>
      <c r="EN158">
        <v>1.0903179999999999</v>
      </c>
      <c r="EO158">
        <v>0.77428800000000009</v>
      </c>
      <c r="EQ158">
        <v>0.76949400000000001</v>
      </c>
      <c r="ER158">
        <v>0.10817400000000001</v>
      </c>
      <c r="ES158">
        <v>3.573194</v>
      </c>
      <c r="EU158">
        <v>6.5753560000000002</v>
      </c>
      <c r="EV158">
        <v>1.55074</v>
      </c>
      <c r="EY158">
        <v>1.289928</v>
      </c>
      <c r="EZ158">
        <v>1.7619400000000001</v>
      </c>
      <c r="FC158">
        <v>2.5118860000000001</v>
      </c>
      <c r="FG158">
        <v>2.4238179999999998</v>
      </c>
      <c r="FN158">
        <v>2.1</v>
      </c>
      <c r="FQ158">
        <v>0.97166000000000008</v>
      </c>
      <c r="FR158">
        <v>1.9904925</v>
      </c>
      <c r="FT158">
        <v>0.97166000000000008</v>
      </c>
      <c r="FW158">
        <v>0.84104800000000013</v>
      </c>
      <c r="GB158">
        <v>2.085026</v>
      </c>
      <c r="GD158">
        <v>2.0711040000000001</v>
      </c>
      <c r="GE158">
        <v>1.114574</v>
      </c>
      <c r="GG158">
        <v>2.3762400000000001</v>
      </c>
      <c r="GI158">
        <v>2.9439199999999999</v>
      </c>
      <c r="GL158">
        <v>3.573194</v>
      </c>
      <c r="GN158">
        <v>1.5839479999999999</v>
      </c>
      <c r="GP158">
        <v>1.9240280000000001</v>
      </c>
      <c r="GQ158">
        <v>0.97166000000000008</v>
      </c>
      <c r="GR158">
        <v>0.97166000000000008</v>
      </c>
      <c r="GW158">
        <v>2.0000719999999998</v>
      </c>
      <c r="GX158">
        <v>2.0000719999999998</v>
      </c>
      <c r="GY158">
        <v>1.3242339999999999</v>
      </c>
      <c r="HA158">
        <v>0.47206399999999998</v>
      </c>
      <c r="HC158">
        <v>1.5587979999999999</v>
      </c>
      <c r="HE158">
        <v>0.66116200000000003</v>
      </c>
    </row>
    <row r="159" spans="1:213" x14ac:dyDescent="0.3">
      <c r="A159">
        <v>2016</v>
      </c>
      <c r="B159" t="s">
        <v>8347</v>
      </c>
      <c r="C159" s="1" t="s">
        <v>136</v>
      </c>
      <c r="D159">
        <v>3.3687</v>
      </c>
      <c r="E159">
        <v>4.1192540000000006</v>
      </c>
      <c r="F159">
        <v>1.40985</v>
      </c>
      <c r="H159">
        <v>0.36694599999999999</v>
      </c>
      <c r="I159">
        <v>0.36694599999999999</v>
      </c>
      <c r="J159">
        <v>2.7712500000000002</v>
      </c>
      <c r="K159">
        <v>2.5553020000000002</v>
      </c>
      <c r="L159">
        <v>2.7514639999999999</v>
      </c>
      <c r="M159">
        <v>1.84406</v>
      </c>
      <c r="N159">
        <v>2.951674000000001</v>
      </c>
      <c r="P159">
        <v>5.6675219999999999</v>
      </c>
      <c r="Q159">
        <v>2.7514639999999999</v>
      </c>
      <c r="R159">
        <v>1.5323</v>
      </c>
      <c r="S159">
        <v>1.04572</v>
      </c>
      <c r="T159">
        <v>1.697622</v>
      </c>
      <c r="U159">
        <v>0.96285600000000016</v>
      </c>
      <c r="W159">
        <v>2.74308</v>
      </c>
      <c r="Z159">
        <v>0.36694599999999999</v>
      </c>
      <c r="AB159">
        <v>0.98173200000000005</v>
      </c>
      <c r="AC159">
        <v>2.7514639999999999</v>
      </c>
      <c r="AF159">
        <v>1.179324</v>
      </c>
      <c r="AG159">
        <v>2.723538</v>
      </c>
      <c r="AH159">
        <v>3.06853</v>
      </c>
      <c r="AI159">
        <v>1.2099580000000001</v>
      </c>
      <c r="AJ159">
        <v>4.2544340000000007</v>
      </c>
      <c r="AK159">
        <v>1.6408480000000001</v>
      </c>
      <c r="AL159">
        <v>0.84609600000000018</v>
      </c>
      <c r="AN159">
        <v>0.63633000000000006</v>
      </c>
      <c r="AO159">
        <v>3.6418159999999999</v>
      </c>
      <c r="AR159">
        <v>4.3165080000000007</v>
      </c>
      <c r="AT159">
        <v>4.1629880000000004</v>
      </c>
      <c r="AU159">
        <v>2.86043</v>
      </c>
      <c r="AV159">
        <v>3.4855559999999999</v>
      </c>
      <c r="AX159">
        <v>2.1673724999999999</v>
      </c>
      <c r="AY159">
        <v>2.7514639999999999</v>
      </c>
      <c r="AZ159">
        <v>1.6408480000000001</v>
      </c>
      <c r="BB159">
        <v>4.8384300000000007</v>
      </c>
      <c r="BC159">
        <v>0.98868600000000018</v>
      </c>
      <c r="BD159">
        <v>1.9888840000000001</v>
      </c>
      <c r="BE159">
        <v>2.0898140000000001</v>
      </c>
      <c r="BF159">
        <v>0.63091800000000009</v>
      </c>
      <c r="BG159">
        <v>2.8755160000000002</v>
      </c>
      <c r="BJ159">
        <v>0.41793000000000002</v>
      </c>
      <c r="BL159">
        <v>2.951674000000001</v>
      </c>
      <c r="BP159">
        <v>6.4236300000000002</v>
      </c>
      <c r="BQ159">
        <v>0.6063400000000001</v>
      </c>
      <c r="BR159">
        <v>0.45012750000000001</v>
      </c>
      <c r="BV159">
        <v>1.1024428571428571</v>
      </c>
      <c r="BX159">
        <v>2.9460320000000002</v>
      </c>
      <c r="CB159">
        <v>4.1646000000000001</v>
      </c>
      <c r="CC159">
        <v>1.16323</v>
      </c>
      <c r="CE159">
        <v>1.6408480000000001</v>
      </c>
      <c r="CF159">
        <v>6.9321520000000003</v>
      </c>
      <c r="CG159">
        <v>1.53379</v>
      </c>
      <c r="CI159">
        <v>1.159654</v>
      </c>
      <c r="CJ159">
        <v>2.9182874999999999</v>
      </c>
      <c r="CK159">
        <v>13.542</v>
      </c>
      <c r="CL159">
        <v>1.5339560000000001</v>
      </c>
      <c r="CM159">
        <v>4.068264000000001</v>
      </c>
      <c r="CN159">
        <v>3.3264240000000012</v>
      </c>
      <c r="CO159">
        <v>3.3881480000000002</v>
      </c>
      <c r="CP159">
        <v>2.0830799999999998</v>
      </c>
      <c r="CT159">
        <v>0.69448500000000002</v>
      </c>
      <c r="CV159">
        <v>3.4227924999999999</v>
      </c>
      <c r="CW159">
        <v>3.7726250000000001</v>
      </c>
      <c r="CX159">
        <v>1.5339560000000001</v>
      </c>
      <c r="CY159">
        <v>2.5813899999999999</v>
      </c>
      <c r="DA159">
        <v>1.419278</v>
      </c>
      <c r="DB159">
        <v>2.8039700000000001</v>
      </c>
      <c r="DC159">
        <v>1.8425560000000001</v>
      </c>
      <c r="DF159">
        <v>0.42383749999999998</v>
      </c>
      <c r="DG159">
        <v>3.0943049999999999</v>
      </c>
      <c r="DH159">
        <v>0.90498800000000013</v>
      </c>
      <c r="DJ159">
        <v>0.34793400000000002</v>
      </c>
      <c r="DL159">
        <v>0.90701399999999999</v>
      </c>
      <c r="DM159">
        <v>1.673306</v>
      </c>
      <c r="DO159">
        <v>1.1061099999999999</v>
      </c>
      <c r="DP159">
        <v>4.1646000000000001</v>
      </c>
      <c r="DR159">
        <v>0.46016000000000001</v>
      </c>
      <c r="DT159">
        <v>0.36694599999999999</v>
      </c>
      <c r="DU159">
        <v>1.448118</v>
      </c>
      <c r="DW159">
        <v>2.0006460000000001</v>
      </c>
      <c r="DX159">
        <v>2.7074379999999998</v>
      </c>
      <c r="EA159">
        <v>3.0377000000000001</v>
      </c>
      <c r="EC159">
        <v>1.8980619999999999</v>
      </c>
      <c r="EE159">
        <v>0.87683800000000012</v>
      </c>
      <c r="EF159">
        <v>2.614598</v>
      </c>
      <c r="EG159">
        <v>3.200924000000001</v>
      </c>
      <c r="EK159">
        <v>4.3801720000000008</v>
      </c>
      <c r="EL159">
        <v>1.4100459999999999</v>
      </c>
      <c r="EM159">
        <v>1.0110319999999999</v>
      </c>
      <c r="EN159">
        <v>2.2756159999999999</v>
      </c>
      <c r="EO159">
        <v>1.612692</v>
      </c>
      <c r="EQ159">
        <v>1.3340259999999999</v>
      </c>
      <c r="ER159">
        <v>1.7338119999999999</v>
      </c>
      <c r="ES159">
        <v>4.2147200000000007</v>
      </c>
      <c r="EV159">
        <v>2.6256360000000001</v>
      </c>
      <c r="EX159">
        <v>1.128606</v>
      </c>
      <c r="EY159">
        <v>1.2080299999999999</v>
      </c>
      <c r="EZ159">
        <v>1.60541</v>
      </c>
      <c r="FA159">
        <v>2.5013480000000001</v>
      </c>
      <c r="FB159">
        <v>0.92585200000000001</v>
      </c>
      <c r="FC159">
        <v>1.669044</v>
      </c>
      <c r="FF159">
        <v>0.9055112500000001</v>
      </c>
      <c r="FJ159">
        <v>0.98625200000000002</v>
      </c>
      <c r="FN159">
        <v>0.75113000000000008</v>
      </c>
      <c r="FQ159">
        <v>0.36694599999999999</v>
      </c>
      <c r="FR159">
        <v>2.426034</v>
      </c>
      <c r="FT159">
        <v>0.36694599999999999</v>
      </c>
      <c r="FX159">
        <v>4.0825400000000007</v>
      </c>
      <c r="GA159">
        <v>3.3352379999999999</v>
      </c>
      <c r="GB159">
        <v>1.8085225</v>
      </c>
      <c r="GD159">
        <v>5.2981640000000008</v>
      </c>
      <c r="GG159">
        <v>4.3050829999999998</v>
      </c>
      <c r="GI159">
        <v>1.9751780000000001</v>
      </c>
      <c r="GL159">
        <v>4.2147200000000007</v>
      </c>
      <c r="GM159">
        <v>2.084346</v>
      </c>
      <c r="GN159">
        <v>6.1310719999999996</v>
      </c>
      <c r="GO159">
        <v>0.87882000000000005</v>
      </c>
      <c r="GP159">
        <v>2.7514639999999999</v>
      </c>
      <c r="GQ159">
        <v>0.36694599999999999</v>
      </c>
      <c r="GR159">
        <v>0.36694599999999999</v>
      </c>
      <c r="GW159">
        <v>3.0943049999999999</v>
      </c>
      <c r="GX159">
        <v>3.0943049999999999</v>
      </c>
      <c r="GY159">
        <v>6.9321520000000003</v>
      </c>
      <c r="GZ159">
        <v>1.9319360000000001</v>
      </c>
      <c r="HA159">
        <v>0.94151400000000007</v>
      </c>
      <c r="HC159">
        <v>2.941306</v>
      </c>
      <c r="HE159">
        <v>1.002138</v>
      </c>
    </row>
    <row r="160" spans="1:213" x14ac:dyDescent="0.3">
      <c r="A160">
        <v>2016</v>
      </c>
      <c r="B160" t="s">
        <v>8347</v>
      </c>
      <c r="C160" s="1" t="s">
        <v>8349</v>
      </c>
      <c r="D160">
        <v>3.5369380000000001</v>
      </c>
      <c r="E160">
        <v>5.2704420000000001</v>
      </c>
      <c r="F160">
        <v>4.7766679999999999</v>
      </c>
      <c r="H160">
        <v>0.41912199999999999</v>
      </c>
      <c r="I160">
        <v>0.41912199999999999</v>
      </c>
      <c r="J160">
        <v>3.637556</v>
      </c>
      <c r="K160">
        <v>3.2318380000000002</v>
      </c>
      <c r="L160">
        <v>1.598422</v>
      </c>
      <c r="O160">
        <v>1.388606</v>
      </c>
      <c r="P160">
        <v>2.60934</v>
      </c>
      <c r="Q160">
        <v>1.598422</v>
      </c>
      <c r="R160">
        <v>1.580662</v>
      </c>
      <c r="S160">
        <v>0.97666200000000003</v>
      </c>
      <c r="T160">
        <v>2.3912100000000001</v>
      </c>
      <c r="U160">
        <v>0.66397800000000007</v>
      </c>
      <c r="W160">
        <v>8.749804000000001</v>
      </c>
      <c r="Z160">
        <v>0.41912199999999999</v>
      </c>
      <c r="AA160">
        <v>1.034178</v>
      </c>
      <c r="AB160">
        <v>0.69385399999999997</v>
      </c>
      <c r="AC160">
        <v>1.598422</v>
      </c>
      <c r="AF160">
        <v>1.4104300000000001</v>
      </c>
      <c r="AH160">
        <v>3.8887740000000011</v>
      </c>
      <c r="AI160">
        <v>0.7501580000000001</v>
      </c>
      <c r="AJ160">
        <v>2.3243839999999998</v>
      </c>
      <c r="AK160">
        <v>1.0050600000000001</v>
      </c>
      <c r="AL160">
        <v>0.40627000000000002</v>
      </c>
      <c r="AO160">
        <v>13.880537500000001</v>
      </c>
      <c r="AP160">
        <v>0.46249499999999999</v>
      </c>
      <c r="AR160">
        <v>2.2516975000000001</v>
      </c>
      <c r="AS160">
        <v>9.8906000000000008E-2</v>
      </c>
      <c r="AT160">
        <v>4.8436940000000011</v>
      </c>
      <c r="AU160">
        <v>1.6306639999999999</v>
      </c>
      <c r="AV160">
        <v>0.90786600000000017</v>
      </c>
      <c r="AW160">
        <v>1.006772</v>
      </c>
      <c r="AX160">
        <v>2.6038000000000001</v>
      </c>
      <c r="AY160">
        <v>1.598422</v>
      </c>
      <c r="AZ160">
        <v>1.0050600000000001</v>
      </c>
      <c r="BB160">
        <v>0.90401000000000009</v>
      </c>
      <c r="BC160">
        <v>0.64054400000000011</v>
      </c>
      <c r="BD160">
        <v>1.60205</v>
      </c>
      <c r="BE160">
        <v>3.409984000000001</v>
      </c>
      <c r="BF160">
        <v>0.83263000000000009</v>
      </c>
      <c r="BG160">
        <v>2.2477459999999998</v>
      </c>
      <c r="BJ160">
        <v>2.1762999999999999</v>
      </c>
      <c r="BK160">
        <v>1.388606</v>
      </c>
      <c r="BO160">
        <v>0.125002</v>
      </c>
      <c r="BP160">
        <v>53.912822000000013</v>
      </c>
      <c r="BQ160">
        <v>0.96996000000000004</v>
      </c>
      <c r="BR160">
        <v>0.74283600000000016</v>
      </c>
      <c r="BS160">
        <v>1.277288</v>
      </c>
      <c r="BV160">
        <v>2.8357228571428581</v>
      </c>
      <c r="BY160">
        <v>1.388606</v>
      </c>
      <c r="CA160">
        <v>4.1689860000000003</v>
      </c>
      <c r="CB160">
        <v>3.438781000000001</v>
      </c>
      <c r="CC160">
        <v>4.4925020000000009</v>
      </c>
      <c r="CE160">
        <v>1.0050600000000001</v>
      </c>
      <c r="CF160">
        <v>6.9227200000000009</v>
      </c>
      <c r="CG160">
        <v>0.6333740000000001</v>
      </c>
      <c r="CI160">
        <v>0.83745800000000015</v>
      </c>
      <c r="CJ160">
        <v>2.7313000000000001</v>
      </c>
      <c r="CK160">
        <v>56.752874000000013</v>
      </c>
      <c r="CL160">
        <v>1.5091600000000001</v>
      </c>
      <c r="CM160">
        <v>9.9215800000000005</v>
      </c>
      <c r="CN160">
        <v>5.0174700000000003</v>
      </c>
      <c r="CO160">
        <v>1.0113380000000001</v>
      </c>
      <c r="CP160">
        <v>1.9022760000000001</v>
      </c>
      <c r="CS160">
        <v>1.1867133333333331</v>
      </c>
      <c r="CT160">
        <v>1.0013460000000001</v>
      </c>
      <c r="CU160">
        <v>1.0860339999999999</v>
      </c>
      <c r="CV160">
        <v>6.839512</v>
      </c>
      <c r="CW160">
        <v>10.39512</v>
      </c>
      <c r="CX160">
        <v>1.5091600000000001</v>
      </c>
      <c r="CY160">
        <v>2.216602</v>
      </c>
      <c r="DA160">
        <v>4.2127475000000008</v>
      </c>
      <c r="DB160">
        <v>2.0665279999999999</v>
      </c>
      <c r="DC160">
        <v>1.1390659999999999</v>
      </c>
      <c r="DF160">
        <v>1.9690399999999999</v>
      </c>
      <c r="DG160">
        <v>3.8955280000000001</v>
      </c>
      <c r="DH160">
        <v>0.89711200000000002</v>
      </c>
      <c r="DJ160">
        <v>0.41155750000000002</v>
      </c>
      <c r="DL160">
        <v>4.2951720000000009</v>
      </c>
      <c r="DM160">
        <v>1.503916</v>
      </c>
      <c r="DO160">
        <v>1.10537</v>
      </c>
      <c r="DP160">
        <v>4.838674000000001</v>
      </c>
      <c r="DQ160">
        <v>1.388606</v>
      </c>
      <c r="DR160">
        <v>2.211185714285715</v>
      </c>
      <c r="DT160">
        <v>0.41912199999999999</v>
      </c>
      <c r="DU160">
        <v>1.2666275</v>
      </c>
      <c r="DW160">
        <v>2.4808919999999999</v>
      </c>
      <c r="DX160">
        <v>4.3691180000000003</v>
      </c>
      <c r="DY160">
        <v>2.1955260000000001</v>
      </c>
      <c r="EC160">
        <v>0.98557250000000007</v>
      </c>
      <c r="ED160">
        <v>1.388606</v>
      </c>
      <c r="EG160">
        <v>19.500665999999999</v>
      </c>
      <c r="EI160">
        <v>1.0141279999999999</v>
      </c>
      <c r="EK160">
        <v>2.5994280000000001</v>
      </c>
      <c r="EL160">
        <v>44.479548000000001</v>
      </c>
      <c r="EM160">
        <v>0.87723200000000001</v>
      </c>
      <c r="EN160">
        <v>1.802108</v>
      </c>
      <c r="EO160">
        <v>1.0159100000000001</v>
      </c>
      <c r="EQ160">
        <v>0.67457800000000012</v>
      </c>
      <c r="ER160">
        <v>1.5358000000000001</v>
      </c>
      <c r="ES160">
        <v>1.62201</v>
      </c>
      <c r="ET160">
        <v>1.388606</v>
      </c>
      <c r="EU160">
        <v>1.6210275000000001</v>
      </c>
      <c r="EV160">
        <v>5.0443175</v>
      </c>
      <c r="EW160">
        <v>1.388606</v>
      </c>
      <c r="EY160">
        <v>9.6796200000000017</v>
      </c>
      <c r="FA160">
        <v>2.7151559999999999</v>
      </c>
      <c r="FC160">
        <v>5.3007300000000006</v>
      </c>
      <c r="FF160">
        <v>1.31482425</v>
      </c>
      <c r="FG160">
        <v>0.35270333333333342</v>
      </c>
      <c r="FH160">
        <v>1.388606</v>
      </c>
      <c r="FL160">
        <v>2.3205840000000002</v>
      </c>
      <c r="FP160">
        <v>1.944064</v>
      </c>
      <c r="FQ160">
        <v>0.41912199999999999</v>
      </c>
      <c r="FR160">
        <v>1.7540279999999999</v>
      </c>
      <c r="FT160">
        <v>0.41912199999999999</v>
      </c>
      <c r="FW160">
        <v>0.95702200000000004</v>
      </c>
      <c r="FX160">
        <v>2.763462000000001</v>
      </c>
      <c r="FZ160">
        <v>0.77525800000000011</v>
      </c>
      <c r="GA160">
        <v>2.428464</v>
      </c>
      <c r="GB160">
        <v>2.2799179999999999</v>
      </c>
      <c r="GD160">
        <v>4.6593920000000004</v>
      </c>
      <c r="GE160">
        <v>1.0461419999999999</v>
      </c>
      <c r="GG160">
        <v>3.5055400000000012</v>
      </c>
      <c r="GI160">
        <v>1.8492139999999999</v>
      </c>
      <c r="GL160">
        <v>1.62201</v>
      </c>
      <c r="GN160">
        <v>3.967194000000001</v>
      </c>
      <c r="GP160">
        <v>1.598422</v>
      </c>
      <c r="GQ160">
        <v>0.41912199999999999</v>
      </c>
      <c r="GR160">
        <v>0.41912199999999999</v>
      </c>
      <c r="GU160">
        <v>1.388606</v>
      </c>
      <c r="GW160">
        <v>3.8955280000000001</v>
      </c>
      <c r="GX160">
        <v>3.8955280000000001</v>
      </c>
      <c r="GY160">
        <v>6.9227200000000009</v>
      </c>
      <c r="GZ160">
        <v>1.379542</v>
      </c>
      <c r="HA160">
        <v>1.4926200000000001</v>
      </c>
      <c r="HC160">
        <v>1.721346</v>
      </c>
      <c r="HE160">
        <v>0.192</v>
      </c>
    </row>
    <row r="161" spans="1:213" x14ac:dyDescent="0.3">
      <c r="A161">
        <v>2016</v>
      </c>
      <c r="B161" t="s">
        <v>8347</v>
      </c>
      <c r="C161" s="1" t="s">
        <v>142</v>
      </c>
      <c r="D161">
        <v>0.94957300000000011</v>
      </c>
      <c r="E161">
        <v>0.84460750000000007</v>
      </c>
      <c r="F161">
        <v>1.4277200000000001</v>
      </c>
      <c r="H161">
        <v>0.39660600000000001</v>
      </c>
      <c r="I161">
        <v>0.39660600000000001</v>
      </c>
      <c r="J161">
        <v>0.8944700000000001</v>
      </c>
      <c r="K161">
        <v>0.72977400000000003</v>
      </c>
      <c r="L161">
        <v>1.17865</v>
      </c>
      <c r="N161">
        <v>0.416294</v>
      </c>
      <c r="P161">
        <v>0.58592500000000003</v>
      </c>
      <c r="Q161">
        <v>1.17865</v>
      </c>
      <c r="R161">
        <v>0.51079000000000008</v>
      </c>
      <c r="S161">
        <v>0.30472500000000002</v>
      </c>
      <c r="T161">
        <v>9.0043999999999999E-2</v>
      </c>
      <c r="U161">
        <v>0.59035599999999999</v>
      </c>
      <c r="V161">
        <v>1.405206</v>
      </c>
      <c r="Z161">
        <v>0.39660600000000001</v>
      </c>
      <c r="AA161">
        <v>0.79737400000000003</v>
      </c>
      <c r="AB161">
        <v>0.18712533333333339</v>
      </c>
      <c r="AC161">
        <v>1.17865</v>
      </c>
      <c r="AF161">
        <v>0.26885700000000001</v>
      </c>
      <c r="AH161">
        <v>0.32309199999999999</v>
      </c>
      <c r="AI161">
        <v>0.24978300000000001</v>
      </c>
      <c r="AJ161">
        <v>0.59969600000000012</v>
      </c>
      <c r="AK161">
        <v>0.72524600000000017</v>
      </c>
      <c r="AL161">
        <v>0.43197600000000003</v>
      </c>
      <c r="AN161">
        <v>0.41081800000000013</v>
      </c>
      <c r="AO161">
        <v>0.62699133333333334</v>
      </c>
      <c r="AP161">
        <v>0.30981100000000011</v>
      </c>
      <c r="AR161">
        <v>1.1415546666666669</v>
      </c>
      <c r="AS161">
        <v>0.55032599999999998</v>
      </c>
      <c r="AT161">
        <v>1.8284313333333331</v>
      </c>
      <c r="AU161">
        <v>0.42607200000000001</v>
      </c>
      <c r="AV161">
        <v>9.9676000000000015E-2</v>
      </c>
      <c r="AX161">
        <v>0.48626999999999998</v>
      </c>
      <c r="AY161">
        <v>1.17865</v>
      </c>
      <c r="AZ161">
        <v>0.72524600000000017</v>
      </c>
      <c r="BE161">
        <v>0.66150866666666674</v>
      </c>
      <c r="BF161">
        <v>0.13222666666666669</v>
      </c>
      <c r="BG161">
        <v>0.92747849999999998</v>
      </c>
      <c r="BJ161">
        <v>0.5819793333333334</v>
      </c>
      <c r="BL161">
        <v>0.416294</v>
      </c>
      <c r="BP161">
        <v>0.59086933333333336</v>
      </c>
      <c r="BS161">
        <v>0.99305399999999999</v>
      </c>
      <c r="BV161">
        <v>1.170743333333333</v>
      </c>
      <c r="BX161">
        <v>0.61066266666666669</v>
      </c>
      <c r="CA161">
        <v>0.78843250000000009</v>
      </c>
      <c r="CB161">
        <v>1.270372333333333</v>
      </c>
      <c r="CE161">
        <v>0.72524600000000017</v>
      </c>
      <c r="CF161">
        <v>0.83779133333333355</v>
      </c>
      <c r="CG161">
        <v>0.61151100000000003</v>
      </c>
      <c r="CI161">
        <v>0.71866950000000007</v>
      </c>
      <c r="CJ161">
        <v>0.70291500000000007</v>
      </c>
      <c r="CL161">
        <v>1.0462579999999999</v>
      </c>
      <c r="CM161">
        <v>1.6353351249999999</v>
      </c>
      <c r="CN161">
        <v>0.73055616666666678</v>
      </c>
      <c r="CO161">
        <v>0.65783733333333338</v>
      </c>
      <c r="CP161">
        <v>0.51144711111111119</v>
      </c>
      <c r="CW161">
        <v>1.7079445</v>
      </c>
      <c r="CX161">
        <v>1.0462579999999999</v>
      </c>
      <c r="CY161">
        <v>0.97821600000000009</v>
      </c>
      <c r="DA161">
        <v>0.83070883333333345</v>
      </c>
      <c r="DC161">
        <v>0.927952</v>
      </c>
      <c r="DF161">
        <v>0.92667999999999995</v>
      </c>
      <c r="DG161">
        <v>1.679157</v>
      </c>
      <c r="DH161">
        <v>0.38006725000000002</v>
      </c>
      <c r="DI161">
        <v>0.30375400000000002</v>
      </c>
      <c r="DJ161">
        <v>0.17266124999999999</v>
      </c>
      <c r="DL161">
        <v>0.15241299999999999</v>
      </c>
      <c r="DM161">
        <v>0.67244800000000005</v>
      </c>
      <c r="DP161">
        <v>1.4808699999999999</v>
      </c>
      <c r="DR161">
        <v>0.74272428571428573</v>
      </c>
      <c r="DT161">
        <v>0.39660600000000001</v>
      </c>
      <c r="DU161">
        <v>0.40534599999999998</v>
      </c>
      <c r="DW161">
        <v>1.2397126666666669</v>
      </c>
      <c r="DX161">
        <v>0.74592550000000013</v>
      </c>
      <c r="DY161">
        <v>1.1554949999999999</v>
      </c>
      <c r="EC161">
        <v>0.30562950000000011</v>
      </c>
      <c r="EG161">
        <v>0.68700500000000009</v>
      </c>
      <c r="EH161">
        <v>0.27587400000000012</v>
      </c>
      <c r="EI161">
        <v>0.49928400000000012</v>
      </c>
      <c r="EK161">
        <v>0.79915666666666674</v>
      </c>
      <c r="EN161">
        <v>0.36503124999999997</v>
      </c>
      <c r="EO161">
        <v>0.87888800000000011</v>
      </c>
      <c r="EP161">
        <v>0.24970200000000001</v>
      </c>
      <c r="EQ161">
        <v>0.53582866666666673</v>
      </c>
      <c r="ER161">
        <v>0.56107600000000002</v>
      </c>
      <c r="ES161">
        <v>0.5342635</v>
      </c>
      <c r="EU161">
        <v>0.199965</v>
      </c>
      <c r="EV161">
        <v>1.105717333333333</v>
      </c>
      <c r="EY161">
        <v>0.74235800000000007</v>
      </c>
      <c r="EZ161">
        <v>0.19200404761904771</v>
      </c>
      <c r="FA161">
        <v>0.28973199999999999</v>
      </c>
      <c r="FB161">
        <v>0.75157600000000013</v>
      </c>
      <c r="FC161">
        <v>1.12923</v>
      </c>
      <c r="FF161">
        <v>0.46865722222222228</v>
      </c>
      <c r="FJ161">
        <v>1.243384</v>
      </c>
      <c r="FL161">
        <v>1.41137</v>
      </c>
      <c r="FM161">
        <v>0.42734000000000011</v>
      </c>
      <c r="FN161">
        <v>0.79419000000000006</v>
      </c>
      <c r="FQ161">
        <v>0.39660600000000001</v>
      </c>
      <c r="FR161">
        <v>0.78949000000000014</v>
      </c>
      <c r="FT161">
        <v>0.39660600000000001</v>
      </c>
      <c r="FW161">
        <v>0.70357066666666679</v>
      </c>
      <c r="FX161">
        <v>0.42551400000000011</v>
      </c>
      <c r="FZ161">
        <v>8.7000000000000008E-2</v>
      </c>
      <c r="GB161">
        <v>0.68360066666666663</v>
      </c>
      <c r="GD161">
        <v>0.94907600000000014</v>
      </c>
      <c r="GG161">
        <v>1.162363375</v>
      </c>
      <c r="GH161">
        <v>0.35999533333333339</v>
      </c>
      <c r="GI161">
        <v>1.058506444444445</v>
      </c>
      <c r="GL161">
        <v>0.5342635</v>
      </c>
      <c r="GM161">
        <v>0.32069199999999998</v>
      </c>
      <c r="GN161">
        <v>0.95399900000000015</v>
      </c>
      <c r="GP161">
        <v>1.17865</v>
      </c>
      <c r="GQ161">
        <v>0.39660600000000001</v>
      </c>
      <c r="GR161">
        <v>0.39660600000000001</v>
      </c>
      <c r="GW161">
        <v>1.679157</v>
      </c>
      <c r="GX161">
        <v>1.679157</v>
      </c>
      <c r="GY161">
        <v>0.83779133333333355</v>
      </c>
      <c r="GZ161">
        <v>0.33764725000000001</v>
      </c>
      <c r="HA161">
        <v>0.67829500000000009</v>
      </c>
      <c r="HC161">
        <v>0.434753</v>
      </c>
      <c r="HE161">
        <v>0.31104349999999997</v>
      </c>
    </row>
    <row r="162" spans="1:213" x14ac:dyDescent="0.3">
      <c r="A162">
        <v>2016</v>
      </c>
      <c r="B162" t="s">
        <v>8347</v>
      </c>
      <c r="C162" s="1" t="s">
        <v>145</v>
      </c>
      <c r="D162">
        <v>1.4374655000000001</v>
      </c>
      <c r="E162">
        <v>2.0790612222222218</v>
      </c>
      <c r="F162">
        <v>2.8503674166666659</v>
      </c>
      <c r="G162">
        <v>0.90509200000000001</v>
      </c>
      <c r="H162">
        <v>0.48960816666666668</v>
      </c>
      <c r="I162">
        <v>0.48960816666666668</v>
      </c>
      <c r="J162">
        <v>1.8621840000000001</v>
      </c>
      <c r="K162">
        <v>3.4816324999999999</v>
      </c>
      <c r="L162">
        <v>1.4982683999999999</v>
      </c>
      <c r="M162">
        <v>0.60362000000000005</v>
      </c>
      <c r="N162">
        <v>1.4963099</v>
      </c>
      <c r="O162">
        <v>0.89295500000000005</v>
      </c>
      <c r="P162">
        <v>1.582816333333334</v>
      </c>
      <c r="Q162">
        <v>1.4982683999999999</v>
      </c>
      <c r="R162">
        <v>1.4175146249999999</v>
      </c>
      <c r="S162">
        <v>0.69817250000000008</v>
      </c>
      <c r="T162">
        <v>0.97532360000000007</v>
      </c>
      <c r="U162">
        <v>0.72789880000000007</v>
      </c>
      <c r="V162">
        <v>0.6817995</v>
      </c>
      <c r="W162">
        <v>4.1333672000000004</v>
      </c>
      <c r="X162">
        <v>0.93787200000000004</v>
      </c>
      <c r="Y162">
        <v>0.45228200000000002</v>
      </c>
      <c r="Z162">
        <v>0.48960816666666668</v>
      </c>
      <c r="AA162">
        <v>0.54643628571428571</v>
      </c>
      <c r="AB162">
        <v>0.44798300000000002</v>
      </c>
      <c r="AC162">
        <v>1.4982683999999999</v>
      </c>
      <c r="AD162">
        <v>1.280184</v>
      </c>
      <c r="AE162">
        <v>1.717869333333333</v>
      </c>
      <c r="AF162">
        <v>0.36397466666666672</v>
      </c>
      <c r="AG162">
        <v>1.7447105000000001</v>
      </c>
      <c r="AH162">
        <v>2.2284660000000001</v>
      </c>
      <c r="AI162">
        <v>0.81449562500000006</v>
      </c>
      <c r="AJ162">
        <v>1.5328716666666671</v>
      </c>
      <c r="AK162">
        <v>1.368303666666667</v>
      </c>
      <c r="AL162">
        <v>0.83725100000000008</v>
      </c>
      <c r="AM162">
        <v>0.43991950000000002</v>
      </c>
      <c r="AN162">
        <v>0.70383650000000009</v>
      </c>
      <c r="AO162">
        <v>1.4804237857142859</v>
      </c>
      <c r="AP162">
        <v>0.59763933333333341</v>
      </c>
      <c r="AQ162">
        <v>0.90077600000000002</v>
      </c>
      <c r="AR162">
        <v>2.2328665833333341</v>
      </c>
      <c r="AS162">
        <v>0.45804560000000011</v>
      </c>
      <c r="AT162">
        <v>1.84397875</v>
      </c>
      <c r="AU162">
        <v>1.146408333333333</v>
      </c>
      <c r="AV162">
        <v>0.63953933333333346</v>
      </c>
      <c r="AW162">
        <v>1.1797846666666669</v>
      </c>
      <c r="AX162">
        <v>0.99932900000000013</v>
      </c>
      <c r="AY162">
        <v>1.4982683999999999</v>
      </c>
      <c r="AZ162">
        <v>1.368303666666667</v>
      </c>
      <c r="BB162">
        <v>1.3328987999999999</v>
      </c>
      <c r="BC162">
        <v>0.7484575</v>
      </c>
      <c r="BD162">
        <v>0.8166500000000001</v>
      </c>
      <c r="BE162">
        <v>2.0401115999999999</v>
      </c>
      <c r="BF162">
        <v>0.408468</v>
      </c>
      <c r="BG162">
        <v>1.6543537142857141</v>
      </c>
      <c r="BH162">
        <v>0.52636800000000006</v>
      </c>
      <c r="BI162">
        <v>0.37521599999999999</v>
      </c>
      <c r="BJ162">
        <v>0.342835</v>
      </c>
      <c r="BK162">
        <v>0.89295500000000005</v>
      </c>
      <c r="BL162">
        <v>1.4963099</v>
      </c>
      <c r="BM162">
        <v>1.1193424999999999</v>
      </c>
      <c r="BO162">
        <v>0.335762</v>
      </c>
      <c r="BP162">
        <v>9.4108953333333343</v>
      </c>
      <c r="BQ162">
        <v>1.333596</v>
      </c>
      <c r="BR162">
        <v>1.071706666666667</v>
      </c>
      <c r="BS162">
        <v>1.1646105</v>
      </c>
      <c r="BT162">
        <v>0.63021199999999999</v>
      </c>
      <c r="BU162">
        <v>0.30919999999999997</v>
      </c>
      <c r="BV162">
        <v>1.1189310714285721</v>
      </c>
      <c r="BX162">
        <v>1.335943333333333</v>
      </c>
      <c r="BY162">
        <v>0.89295500000000005</v>
      </c>
      <c r="BZ162">
        <v>0.59087200000000006</v>
      </c>
      <c r="CA162">
        <v>5.2302109999999997</v>
      </c>
      <c r="CB162">
        <v>2.1799974999999998</v>
      </c>
      <c r="CC162">
        <v>2.117861</v>
      </c>
      <c r="CD162">
        <v>1.0403480000000001</v>
      </c>
      <c r="CE162">
        <v>1.368303666666667</v>
      </c>
      <c r="CF162">
        <v>2.3030219999999999</v>
      </c>
      <c r="CG162">
        <v>1.2367016</v>
      </c>
      <c r="CH162">
        <v>0.24144199999999999</v>
      </c>
      <c r="CI162">
        <v>1.024924916666667</v>
      </c>
      <c r="CJ162">
        <v>1.877834428571429</v>
      </c>
      <c r="CL162">
        <v>1.1797934285714291</v>
      </c>
      <c r="CM162">
        <v>2.5685727857142862</v>
      </c>
      <c r="CN162">
        <v>1.9882952142857151</v>
      </c>
      <c r="CO162">
        <v>0.85768658333333336</v>
      </c>
      <c r="CP162">
        <v>1.166666833333333</v>
      </c>
      <c r="CQ162">
        <v>0.63945750000000001</v>
      </c>
      <c r="CR162">
        <v>1.27841</v>
      </c>
      <c r="CS162">
        <v>0.65686600000000006</v>
      </c>
      <c r="CT162">
        <v>0.71437325000000007</v>
      </c>
      <c r="CU162">
        <v>0.8252130000000002</v>
      </c>
      <c r="CV162">
        <v>2.3419042999999999</v>
      </c>
      <c r="CW162">
        <v>4.7641966666666669</v>
      </c>
      <c r="CX162">
        <v>1.1797934285714291</v>
      </c>
      <c r="CY162">
        <v>2.116358</v>
      </c>
      <c r="CZ162">
        <v>0.52993200000000007</v>
      </c>
      <c r="DA162">
        <v>1.4740262142857139</v>
      </c>
      <c r="DB162">
        <v>1.772956</v>
      </c>
      <c r="DC162">
        <v>0.97506550000000014</v>
      </c>
      <c r="DD162">
        <v>0.45140000000000002</v>
      </c>
      <c r="DE162">
        <v>0.88258400000000004</v>
      </c>
      <c r="DF162">
        <v>1.627704375</v>
      </c>
      <c r="DG162">
        <v>2.192623333333334</v>
      </c>
      <c r="DH162">
        <v>0.81926553333333341</v>
      </c>
      <c r="DI162">
        <v>2.5912660000000001</v>
      </c>
      <c r="DJ162">
        <v>0.69484333333333337</v>
      </c>
      <c r="DL162">
        <v>1.3153503333333341</v>
      </c>
      <c r="DM162">
        <v>1.0660213999999999</v>
      </c>
      <c r="DN162">
        <v>1.3224050000000001</v>
      </c>
      <c r="DO162">
        <v>0.92503400000000002</v>
      </c>
      <c r="DP162">
        <v>1.84303375</v>
      </c>
      <c r="DQ162">
        <v>0.89295500000000005</v>
      </c>
      <c r="DR162">
        <v>1.374365476190476</v>
      </c>
      <c r="DS162">
        <v>0.52636800000000006</v>
      </c>
      <c r="DT162">
        <v>0.48960816666666668</v>
      </c>
      <c r="DU162">
        <v>0.92765433333333336</v>
      </c>
      <c r="DV162">
        <v>0.24144199999999999</v>
      </c>
      <c r="DW162">
        <v>1.2331335999999999</v>
      </c>
      <c r="DX162">
        <v>1.9472155555555559</v>
      </c>
      <c r="DY162">
        <v>1.5099957500000001</v>
      </c>
      <c r="DZ162">
        <v>0.31296875000000002</v>
      </c>
      <c r="EA162">
        <v>0.84907750000000004</v>
      </c>
      <c r="EB162">
        <v>1.1784300000000001</v>
      </c>
      <c r="EC162">
        <v>1.4371088000000001</v>
      </c>
      <c r="ED162">
        <v>0.89295500000000005</v>
      </c>
      <c r="EE162">
        <v>0.54785950000000005</v>
      </c>
      <c r="EF162">
        <v>2.5337605000000001</v>
      </c>
      <c r="EG162">
        <v>1.06240025</v>
      </c>
      <c r="EH162">
        <v>0.99268800000000001</v>
      </c>
      <c r="EI162">
        <v>0.80518480000000014</v>
      </c>
      <c r="EJ162">
        <v>0.66573250000000006</v>
      </c>
      <c r="EK162">
        <v>1.826302083333333</v>
      </c>
      <c r="EL162">
        <v>1.7213448</v>
      </c>
      <c r="EM162">
        <v>1.173160833333333</v>
      </c>
      <c r="EN162">
        <v>1.6490745</v>
      </c>
      <c r="EO162">
        <v>0.76752600000000004</v>
      </c>
      <c r="EP162">
        <v>0.92061700000000013</v>
      </c>
      <c r="EQ162">
        <v>0.84169057142857151</v>
      </c>
      <c r="ER162">
        <v>1.0671245</v>
      </c>
      <c r="ES162">
        <v>2.5201034999999998</v>
      </c>
      <c r="ET162">
        <v>0.89295500000000005</v>
      </c>
      <c r="EU162">
        <v>0.97233080000000016</v>
      </c>
      <c r="EV162">
        <v>2.3107642857142858</v>
      </c>
      <c r="EW162">
        <v>0.89295500000000005</v>
      </c>
      <c r="EX162">
        <v>0.65924199999999999</v>
      </c>
      <c r="EY162">
        <v>1.42923</v>
      </c>
      <c r="EZ162">
        <v>0.87429333333333348</v>
      </c>
      <c r="FA162">
        <v>1.9865219999999999</v>
      </c>
      <c r="FB162">
        <v>0.8413815</v>
      </c>
      <c r="FC162">
        <v>1.903448</v>
      </c>
      <c r="FD162">
        <v>1.5447525</v>
      </c>
      <c r="FE162">
        <v>0.46852199999999999</v>
      </c>
      <c r="FF162">
        <v>1.1615956363636359</v>
      </c>
      <c r="FG162">
        <v>1.922569</v>
      </c>
      <c r="FH162">
        <v>0.89295500000000005</v>
      </c>
      <c r="FI162">
        <v>0.42426500000000011</v>
      </c>
      <c r="FJ162">
        <v>1.59172</v>
      </c>
      <c r="FK162">
        <v>0.95307800000000009</v>
      </c>
      <c r="FL162">
        <v>1.8514759999999999</v>
      </c>
      <c r="FM162">
        <v>1.19066125</v>
      </c>
      <c r="FN162">
        <v>0.49543500000000013</v>
      </c>
      <c r="FP162">
        <v>1.506572</v>
      </c>
      <c r="FQ162">
        <v>0.48960816666666668</v>
      </c>
      <c r="FR162">
        <v>1.266205</v>
      </c>
      <c r="FS162">
        <v>0.64277600000000001</v>
      </c>
      <c r="FT162">
        <v>0.48960816666666668</v>
      </c>
      <c r="FU162">
        <v>1.0064074999999999</v>
      </c>
      <c r="FV162">
        <v>0.50744500000000003</v>
      </c>
      <c r="FW162">
        <v>1.586533333333334</v>
      </c>
      <c r="FX162">
        <v>5.2749420000000002</v>
      </c>
      <c r="FZ162">
        <v>0.29585</v>
      </c>
      <c r="GA162">
        <v>3.7758540000000012</v>
      </c>
      <c r="GB162">
        <v>1.5654250000000001</v>
      </c>
      <c r="GC162">
        <v>0.51937025000000003</v>
      </c>
      <c r="GD162">
        <v>1.4947284999999999</v>
      </c>
      <c r="GE162">
        <v>0.42104866666666668</v>
      </c>
      <c r="GF162">
        <v>0.74476399999999998</v>
      </c>
      <c r="GG162">
        <v>1.670942461538462</v>
      </c>
      <c r="GH162">
        <v>1.2300660000000001</v>
      </c>
      <c r="GI162">
        <v>1.5271509999999999</v>
      </c>
      <c r="GJ162">
        <v>0.67374200000000006</v>
      </c>
      <c r="GL162">
        <v>2.5201034999999998</v>
      </c>
      <c r="GM162">
        <v>2.395035</v>
      </c>
      <c r="GN162">
        <v>5.6128297500000004</v>
      </c>
      <c r="GO162">
        <v>1.0118138333333331</v>
      </c>
      <c r="GP162">
        <v>1.4982683999999999</v>
      </c>
      <c r="GQ162">
        <v>0.48960816666666668</v>
      </c>
      <c r="GR162">
        <v>0.48960816666666668</v>
      </c>
      <c r="GS162">
        <v>1.57355</v>
      </c>
      <c r="GT162">
        <v>1.6478740000000001</v>
      </c>
      <c r="GU162">
        <v>0.89295500000000005</v>
      </c>
      <c r="GV162">
        <v>8.4745000000000001E-2</v>
      </c>
      <c r="GW162">
        <v>2.192623333333334</v>
      </c>
      <c r="GX162">
        <v>2.192623333333334</v>
      </c>
      <c r="GY162">
        <v>2.3030219999999999</v>
      </c>
      <c r="GZ162">
        <v>1.4883545</v>
      </c>
      <c r="HA162">
        <v>0.69199319999999997</v>
      </c>
      <c r="HC162">
        <v>0.89615880000000003</v>
      </c>
      <c r="HD162">
        <v>0.7410000000000001</v>
      </c>
      <c r="HE162">
        <v>0.6179536000000001</v>
      </c>
    </row>
    <row r="163" spans="1:213" x14ac:dyDescent="0.3">
      <c r="A163">
        <v>2016</v>
      </c>
      <c r="B163" t="s">
        <v>8347</v>
      </c>
      <c r="C163" s="1" t="s">
        <v>159</v>
      </c>
      <c r="D163">
        <v>1.0013966666666669</v>
      </c>
      <c r="E163">
        <v>1.7811745000000001</v>
      </c>
      <c r="H163">
        <v>0.47452299999999997</v>
      </c>
      <c r="I163">
        <v>0.47452299999999997</v>
      </c>
      <c r="L163">
        <v>1.1261804</v>
      </c>
      <c r="M163">
        <v>0.97451399999999999</v>
      </c>
      <c r="N163">
        <v>1.176598</v>
      </c>
      <c r="O163">
        <v>1.1612150000000001</v>
      </c>
      <c r="P163">
        <v>3.752748</v>
      </c>
      <c r="Q163">
        <v>1.1261804</v>
      </c>
      <c r="T163">
        <v>1.4591769999999999</v>
      </c>
      <c r="U163">
        <v>1.010416</v>
      </c>
      <c r="V163">
        <v>1.050339333333334</v>
      </c>
      <c r="X163">
        <v>0.80469187500000006</v>
      </c>
      <c r="Y163">
        <v>0.93671550000000003</v>
      </c>
      <c r="Z163">
        <v>0.47452299999999997</v>
      </c>
      <c r="AA163">
        <v>0.82467666666666661</v>
      </c>
      <c r="AB163">
        <v>0.48292933333333338</v>
      </c>
      <c r="AC163">
        <v>1.1261804</v>
      </c>
      <c r="AD163">
        <v>1.248539333333333</v>
      </c>
      <c r="AE163">
        <v>1.3423860000000001</v>
      </c>
      <c r="AF163">
        <v>0.53066996666666666</v>
      </c>
      <c r="AG163">
        <v>1.3022739999999999</v>
      </c>
      <c r="AI163">
        <v>1.0535186000000001</v>
      </c>
      <c r="AK163">
        <v>1.4830540000000001</v>
      </c>
      <c r="AL163">
        <v>0.57394950000000011</v>
      </c>
      <c r="AM163">
        <v>0.60849333333333333</v>
      </c>
      <c r="AN163">
        <v>0.72796250000000007</v>
      </c>
      <c r="AP163">
        <v>0.58933560000000007</v>
      </c>
      <c r="AQ163">
        <v>2.2333086666666668</v>
      </c>
      <c r="AR163">
        <v>1.09521</v>
      </c>
      <c r="AS163">
        <v>0.93600480000000008</v>
      </c>
      <c r="AT163">
        <v>1.778078</v>
      </c>
      <c r="AU163">
        <v>0.98188416666666678</v>
      </c>
      <c r="AV163">
        <v>1.0457704000000001</v>
      </c>
      <c r="AW163">
        <v>0.84553200000000006</v>
      </c>
      <c r="AX163">
        <v>1.5331632500000001</v>
      </c>
      <c r="AY163">
        <v>1.1261804</v>
      </c>
      <c r="AZ163">
        <v>1.4830540000000001</v>
      </c>
      <c r="BC163">
        <v>1.017829166666667</v>
      </c>
      <c r="BD163">
        <v>0.69358530000000007</v>
      </c>
      <c r="BF163">
        <v>0.29635333333333341</v>
      </c>
      <c r="BG163">
        <v>2.4788999999999999</v>
      </c>
      <c r="BH163">
        <v>0.38826366666666667</v>
      </c>
      <c r="BI163">
        <v>0.33901399999999998</v>
      </c>
      <c r="BJ163">
        <v>2.1468479999999999</v>
      </c>
      <c r="BK163">
        <v>1.1612150000000001</v>
      </c>
      <c r="BL163">
        <v>1.176598</v>
      </c>
      <c r="BM163">
        <v>0.81186150000000012</v>
      </c>
      <c r="BO163">
        <v>0.48332599999999998</v>
      </c>
      <c r="BQ163">
        <v>0.46830650000000001</v>
      </c>
      <c r="BS163">
        <v>0.97591680000000003</v>
      </c>
      <c r="BT163">
        <v>0.39286399999999999</v>
      </c>
      <c r="BU163">
        <v>0.67759566666666671</v>
      </c>
      <c r="BV163">
        <v>1.06259005952381</v>
      </c>
      <c r="BW163">
        <v>0.47934733333333329</v>
      </c>
      <c r="BX163">
        <v>0.37574400000000008</v>
      </c>
      <c r="BY163">
        <v>1.1612150000000001</v>
      </c>
      <c r="BZ163">
        <v>0.70526244444444453</v>
      </c>
      <c r="CA163">
        <v>3.3585557000000001</v>
      </c>
      <c r="CB163">
        <v>1.6854963999999999</v>
      </c>
      <c r="CC163">
        <v>0.66615066666666678</v>
      </c>
      <c r="CD163">
        <v>0.47953774999999998</v>
      </c>
      <c r="CE163">
        <v>1.4830540000000001</v>
      </c>
      <c r="CF163">
        <v>1.250562</v>
      </c>
      <c r="CG163">
        <v>2.046529</v>
      </c>
      <c r="CH163">
        <v>0.28062199999999998</v>
      </c>
      <c r="CL163">
        <v>1.7473745000000001</v>
      </c>
      <c r="CN163">
        <v>1.8239110000000001</v>
      </c>
      <c r="CO163">
        <v>1.1555956249999999</v>
      </c>
      <c r="CQ163">
        <v>1.3878786666666669</v>
      </c>
      <c r="CR163">
        <v>0.57568800000000009</v>
      </c>
      <c r="CS163">
        <v>0.56615749999999998</v>
      </c>
      <c r="CT163">
        <v>0.66107400000000005</v>
      </c>
      <c r="CU163">
        <v>1.3041579999999999</v>
      </c>
      <c r="CV163">
        <v>1.5079899999999999</v>
      </c>
      <c r="CW163">
        <v>0.72357600000000011</v>
      </c>
      <c r="CX163">
        <v>1.7473745000000001</v>
      </c>
      <c r="CZ163">
        <v>1.9650605000000001</v>
      </c>
      <c r="DA163">
        <v>1.7333499999999999</v>
      </c>
      <c r="DB163">
        <v>0.73120866666666673</v>
      </c>
      <c r="DC163">
        <v>1.1107100000000001</v>
      </c>
      <c r="DD163">
        <v>0.89924350000000008</v>
      </c>
      <c r="DG163">
        <v>1.35456025</v>
      </c>
      <c r="DJ163">
        <v>0.7218473333333334</v>
      </c>
      <c r="DM163">
        <v>1.72542</v>
      </c>
      <c r="DN163">
        <v>1.064627</v>
      </c>
      <c r="DP163">
        <v>1.7770410000000001</v>
      </c>
      <c r="DQ163">
        <v>1.1612150000000001</v>
      </c>
      <c r="DR163">
        <v>0.84040857142857139</v>
      </c>
      <c r="DS163">
        <v>0.38826366666666667</v>
      </c>
      <c r="DT163">
        <v>0.47452299999999997</v>
      </c>
      <c r="DU163">
        <v>1.2703660000000001</v>
      </c>
      <c r="DV163">
        <v>0.28062199999999998</v>
      </c>
      <c r="DW163">
        <v>2.1352980000000001</v>
      </c>
      <c r="DX163">
        <v>2.7865959999999999</v>
      </c>
      <c r="DY163">
        <v>1.2616674999999999</v>
      </c>
      <c r="DZ163">
        <v>0.68317533333333336</v>
      </c>
      <c r="EA163">
        <v>0.85647750000000011</v>
      </c>
      <c r="EB163">
        <v>0.25433549999999999</v>
      </c>
      <c r="EC163">
        <v>2.1915469999999999</v>
      </c>
      <c r="ED163">
        <v>1.1612150000000001</v>
      </c>
      <c r="EE163">
        <v>0.59899762500000009</v>
      </c>
      <c r="EF163">
        <v>0.94027590000000016</v>
      </c>
      <c r="EH163">
        <v>0.51542200000000005</v>
      </c>
      <c r="EJ163">
        <v>0.7432875000000001</v>
      </c>
      <c r="EK163">
        <v>1.0704320000000001</v>
      </c>
      <c r="EM163">
        <v>1.1708467499999999</v>
      </c>
      <c r="EN163">
        <v>1.089936875</v>
      </c>
      <c r="EO163">
        <v>1.4151389999999999</v>
      </c>
      <c r="EP163">
        <v>1.0917524000000001</v>
      </c>
      <c r="EQ163">
        <v>0.64738600000000002</v>
      </c>
      <c r="ER163">
        <v>1.516327</v>
      </c>
      <c r="ES163">
        <v>1.6987479999999999</v>
      </c>
      <c r="ET163">
        <v>1.1612150000000001</v>
      </c>
      <c r="EU163">
        <v>0.64646141666666679</v>
      </c>
      <c r="EV163">
        <v>2.9262886666666672</v>
      </c>
      <c r="EW163">
        <v>1.1612150000000001</v>
      </c>
      <c r="EX163">
        <v>1.31927825</v>
      </c>
      <c r="EZ163">
        <v>1.97479</v>
      </c>
      <c r="FB163">
        <v>0.79983254166666673</v>
      </c>
      <c r="FD163">
        <v>1.4540365</v>
      </c>
      <c r="FE163">
        <v>1.2313959999999999</v>
      </c>
      <c r="FF163">
        <v>0.8708965333333335</v>
      </c>
      <c r="FG163">
        <v>0.67108533333333342</v>
      </c>
      <c r="FH163">
        <v>1.1612150000000001</v>
      </c>
      <c r="FI163">
        <v>0.63953933333333335</v>
      </c>
      <c r="FJ163">
        <v>2.117737111111111</v>
      </c>
      <c r="FK163">
        <v>0.97481000000000007</v>
      </c>
      <c r="FL163">
        <v>1.770441333333334</v>
      </c>
      <c r="FM163">
        <v>0.70493000000000006</v>
      </c>
      <c r="FN163">
        <v>0.40039383333333339</v>
      </c>
      <c r="FP163">
        <v>1.0027680000000001</v>
      </c>
      <c r="FQ163">
        <v>0.47452299999999997</v>
      </c>
      <c r="FS163">
        <v>0.45317974999999999</v>
      </c>
      <c r="FT163">
        <v>0.47452299999999997</v>
      </c>
      <c r="FU163">
        <v>0.66036608333333335</v>
      </c>
      <c r="FV163">
        <v>0.47466510000000001</v>
      </c>
      <c r="FW163">
        <v>1.6168039999999999</v>
      </c>
      <c r="FY163">
        <v>1.334168</v>
      </c>
      <c r="FZ163">
        <v>0.32362133333333343</v>
      </c>
      <c r="GC163">
        <v>1.099664</v>
      </c>
      <c r="GD163">
        <v>1.489482</v>
      </c>
      <c r="GE163">
        <v>0.72638425000000006</v>
      </c>
      <c r="GG163">
        <v>1.9105347619047619</v>
      </c>
      <c r="GH163">
        <v>0.481236</v>
      </c>
      <c r="GJ163">
        <v>0.36956600000000012</v>
      </c>
      <c r="GL163">
        <v>1.6987479999999999</v>
      </c>
      <c r="GM163">
        <v>0.92975000000000008</v>
      </c>
      <c r="GO163">
        <v>0.93233500000000014</v>
      </c>
      <c r="GP163">
        <v>1.1261804</v>
      </c>
      <c r="GQ163">
        <v>0.47452299999999997</v>
      </c>
      <c r="GR163">
        <v>0.47452299999999997</v>
      </c>
      <c r="GS163">
        <v>1.439708</v>
      </c>
      <c r="GT163">
        <v>0.82468600000000014</v>
      </c>
      <c r="GU163">
        <v>1.1612150000000001</v>
      </c>
      <c r="GV163">
        <v>0.73119087500000013</v>
      </c>
      <c r="GW163">
        <v>1.35456025</v>
      </c>
      <c r="GX163">
        <v>1.35456025</v>
      </c>
      <c r="GY163">
        <v>1.250562</v>
      </c>
      <c r="GZ163">
        <v>2.5306649999999999</v>
      </c>
      <c r="HA163">
        <v>0.85918000000000005</v>
      </c>
      <c r="HC163">
        <v>0.29390200000000011</v>
      </c>
      <c r="HD163">
        <v>0.83448200000000006</v>
      </c>
      <c r="HE163">
        <v>0.57910066666666671</v>
      </c>
    </row>
    <row r="164" spans="1:213" x14ac:dyDescent="0.3">
      <c r="A164">
        <v>2016</v>
      </c>
      <c r="B164" t="s">
        <v>8347</v>
      </c>
      <c r="C164" s="1" t="s">
        <v>164</v>
      </c>
      <c r="D164">
        <v>0.29943900000000012</v>
      </c>
      <c r="E164">
        <v>0.2389725</v>
      </c>
      <c r="L164">
        <v>1.0965</v>
      </c>
      <c r="M164">
        <v>7.2323999999999999E-2</v>
      </c>
      <c r="O164">
        <v>0.60002</v>
      </c>
      <c r="Q164">
        <v>1.0965</v>
      </c>
      <c r="T164">
        <v>0.8</v>
      </c>
      <c r="U164">
        <v>0.85654600000000014</v>
      </c>
      <c r="V164">
        <v>9.3848000000000001E-2</v>
      </c>
      <c r="Y164">
        <v>7.541500000000001E-2</v>
      </c>
      <c r="AA164">
        <v>0.17468</v>
      </c>
      <c r="AC164">
        <v>1.0965</v>
      </c>
      <c r="AD164">
        <v>0.57313800000000004</v>
      </c>
      <c r="AE164">
        <v>0.78791800000000012</v>
      </c>
      <c r="AI164">
        <v>0.15826699999999999</v>
      </c>
      <c r="AK164">
        <v>0.31541799999999998</v>
      </c>
      <c r="AN164">
        <v>0.34919800000000012</v>
      </c>
      <c r="AP164">
        <v>0.244475</v>
      </c>
      <c r="AQ164">
        <v>0.184082</v>
      </c>
      <c r="AS164">
        <v>0.27266800000000002</v>
      </c>
      <c r="AT164">
        <v>0.59652925000000001</v>
      </c>
      <c r="AU164">
        <v>0.56593800000000005</v>
      </c>
      <c r="AV164">
        <v>0.89996000000000009</v>
      </c>
      <c r="AW164">
        <v>0.42287400000000003</v>
      </c>
      <c r="AX164">
        <v>0.32140666666666667</v>
      </c>
      <c r="AY164">
        <v>1.0965</v>
      </c>
      <c r="AZ164">
        <v>0.31541799999999998</v>
      </c>
      <c r="BC164">
        <v>0.30736400000000003</v>
      </c>
      <c r="BD164">
        <v>0.32096200000000003</v>
      </c>
      <c r="BF164">
        <v>0.60169600000000001</v>
      </c>
      <c r="BK164">
        <v>0.60002</v>
      </c>
      <c r="BM164">
        <v>0.35386000000000001</v>
      </c>
      <c r="BQ164">
        <v>0.35395599999999999</v>
      </c>
      <c r="BS164">
        <v>0.30685800000000002</v>
      </c>
      <c r="BT164">
        <v>0.16780800000000001</v>
      </c>
      <c r="BU164">
        <v>0.26404499999999997</v>
      </c>
      <c r="BV164">
        <v>0.2351785714285714</v>
      </c>
      <c r="BW164">
        <v>0.174516</v>
      </c>
      <c r="BX164">
        <v>0.54039000000000004</v>
      </c>
      <c r="BY164">
        <v>0.60002</v>
      </c>
      <c r="BZ164">
        <v>0.214088</v>
      </c>
      <c r="CA164">
        <v>0.57894250000000003</v>
      </c>
      <c r="CB164">
        <v>0.59336224999999998</v>
      </c>
      <c r="CC164">
        <v>0.50751600000000008</v>
      </c>
      <c r="CD164">
        <v>0.34037400000000012</v>
      </c>
      <c r="CE164">
        <v>0.31541799999999998</v>
      </c>
      <c r="CG164">
        <v>0.30555199999999999</v>
      </c>
      <c r="CH164">
        <v>0.43124000000000001</v>
      </c>
      <c r="CL164">
        <v>0.49810199999999999</v>
      </c>
      <c r="CO164">
        <v>0.15579024999999999</v>
      </c>
      <c r="CQ164">
        <v>0.55529000000000006</v>
      </c>
      <c r="CR164">
        <v>0.89317200000000008</v>
      </c>
      <c r="CS164">
        <v>0.28347499999999998</v>
      </c>
      <c r="CT164">
        <v>0.49465199999999998</v>
      </c>
      <c r="CX164">
        <v>0.49810199999999999</v>
      </c>
      <c r="DB164">
        <v>0.5049800000000001</v>
      </c>
      <c r="DC164">
        <v>0.28966500000000012</v>
      </c>
      <c r="DD164">
        <v>0.26029000000000002</v>
      </c>
      <c r="DJ164">
        <v>0.124595</v>
      </c>
      <c r="DK164">
        <v>0.324878</v>
      </c>
      <c r="DM164">
        <v>0.187996</v>
      </c>
      <c r="DN164">
        <v>1.3406929999999999</v>
      </c>
      <c r="DP164">
        <v>0.59336224999999998</v>
      </c>
      <c r="DQ164">
        <v>0.60002</v>
      </c>
      <c r="DR164">
        <v>0.2017585714285714</v>
      </c>
      <c r="DU164">
        <v>0.29651000000000011</v>
      </c>
      <c r="DV164">
        <v>0.43124000000000001</v>
      </c>
      <c r="DW164">
        <v>0.21711</v>
      </c>
      <c r="DX164">
        <v>0.54808575000000004</v>
      </c>
      <c r="DY164">
        <v>0.44376700000000002</v>
      </c>
      <c r="DZ164">
        <v>0.19316</v>
      </c>
      <c r="EB164">
        <v>0.62922500000000003</v>
      </c>
      <c r="ED164">
        <v>0.60002</v>
      </c>
      <c r="EE164">
        <v>0.39516000000000001</v>
      </c>
      <c r="EF164">
        <v>0.42641200000000001</v>
      </c>
      <c r="EH164">
        <v>0.15253</v>
      </c>
      <c r="EI164">
        <v>0.87863600000000008</v>
      </c>
      <c r="EJ164">
        <v>7.8652E-2</v>
      </c>
      <c r="EM164">
        <v>0.35687200000000002</v>
      </c>
      <c r="EN164">
        <v>0.93361600000000011</v>
      </c>
      <c r="EO164">
        <v>0.37812200000000001</v>
      </c>
      <c r="EP164">
        <v>0.73033199999999998</v>
      </c>
      <c r="EQ164">
        <v>0.51511499999999999</v>
      </c>
      <c r="ER164">
        <v>0.67008400000000001</v>
      </c>
      <c r="ET164">
        <v>0.60002</v>
      </c>
      <c r="EU164">
        <v>0.54192000000000007</v>
      </c>
      <c r="EW164">
        <v>0.60002</v>
      </c>
      <c r="EZ164">
        <v>0.43239571428571433</v>
      </c>
      <c r="FD164">
        <v>0.31579000000000002</v>
      </c>
      <c r="FE164">
        <v>0.48803000000000002</v>
      </c>
      <c r="FG164">
        <v>0.76435399999999998</v>
      </c>
      <c r="FH164">
        <v>0.60002</v>
      </c>
      <c r="FI164">
        <v>9.5958000000000002E-2</v>
      </c>
      <c r="FJ164">
        <v>0.17666999999999999</v>
      </c>
      <c r="FK164">
        <v>0.31192799999999998</v>
      </c>
      <c r="FL164">
        <v>1.1386579999999999</v>
      </c>
      <c r="FN164">
        <v>0.44875399999999999</v>
      </c>
      <c r="FP164">
        <v>1.14594175</v>
      </c>
      <c r="FV164">
        <v>0.23404975</v>
      </c>
      <c r="FW164">
        <v>0.32382474999999999</v>
      </c>
      <c r="FY164">
        <v>0.76395000000000002</v>
      </c>
      <c r="FZ164">
        <v>0.15598999999999999</v>
      </c>
      <c r="GC164">
        <v>2.110814</v>
      </c>
      <c r="GE164">
        <v>0.60176600000000002</v>
      </c>
      <c r="GF164">
        <v>9.6197500000000005E-2</v>
      </c>
      <c r="GG164">
        <v>0.71805016666666666</v>
      </c>
      <c r="GH164">
        <v>0.217304</v>
      </c>
      <c r="GK164">
        <v>0.324878</v>
      </c>
      <c r="GO164">
        <v>0.37698999999999999</v>
      </c>
      <c r="GP164">
        <v>1.0965</v>
      </c>
      <c r="GS164">
        <v>0.54061500000000007</v>
      </c>
      <c r="GT164">
        <v>0.45027250000000002</v>
      </c>
      <c r="GU164">
        <v>0.60002</v>
      </c>
      <c r="GV164">
        <v>0.51927800000000002</v>
      </c>
    </row>
    <row r="165" spans="1:213" x14ac:dyDescent="0.3">
      <c r="A165">
        <v>2016</v>
      </c>
      <c r="B165" t="s">
        <v>8347</v>
      </c>
      <c r="C165" s="1" t="s">
        <v>167</v>
      </c>
      <c r="D165">
        <v>0.18561875</v>
      </c>
      <c r="E165">
        <v>0.14388566666666669</v>
      </c>
      <c r="F165">
        <v>0.88180000000000003</v>
      </c>
      <c r="G165">
        <v>0.21097650000000001</v>
      </c>
      <c r="J165">
        <v>0.96970475000000012</v>
      </c>
      <c r="K165">
        <v>0.24789575</v>
      </c>
      <c r="N165">
        <v>0.19194050000000001</v>
      </c>
      <c r="P165">
        <v>0.215755</v>
      </c>
      <c r="R165">
        <v>0.17605399999999999</v>
      </c>
      <c r="S165">
        <v>0.2880686666666667</v>
      </c>
      <c r="U165">
        <v>1.3355524999999999</v>
      </c>
      <c r="V165">
        <v>0.10235850000000001</v>
      </c>
      <c r="W165">
        <v>0.20635200000000001</v>
      </c>
      <c r="Y165">
        <v>3.2523000000000003E-2</v>
      </c>
      <c r="AB165">
        <v>0.14315600000000001</v>
      </c>
      <c r="AD165">
        <v>0.12062175</v>
      </c>
      <c r="AF165">
        <v>0.49035400000000001</v>
      </c>
      <c r="AH165">
        <v>0.19817866666666659</v>
      </c>
      <c r="AK165">
        <v>5.6541000000000008E-2</v>
      </c>
      <c r="AO165">
        <v>0.123378</v>
      </c>
      <c r="AP165">
        <v>7.4368000000000004E-2</v>
      </c>
      <c r="AR165">
        <v>0.2409965</v>
      </c>
      <c r="AS165">
        <v>8.9232500000000006E-2</v>
      </c>
      <c r="AT165">
        <v>0.37903533333333339</v>
      </c>
      <c r="AU165">
        <v>0.33282400000000012</v>
      </c>
      <c r="AV165">
        <v>5.3178000000000003E-2</v>
      </c>
      <c r="AZ165">
        <v>5.6541000000000008E-2</v>
      </c>
      <c r="BE165">
        <v>0.15004600000000001</v>
      </c>
      <c r="BG165">
        <v>0.64272400000000007</v>
      </c>
      <c r="BJ165">
        <v>0.106706</v>
      </c>
      <c r="BL165">
        <v>0.19194050000000001</v>
      </c>
      <c r="BR165">
        <v>0.18401100000000001</v>
      </c>
      <c r="BS165">
        <v>2.1368000000000002E-2</v>
      </c>
      <c r="BU165">
        <v>0.28061399999999997</v>
      </c>
      <c r="BX165">
        <v>0.55923</v>
      </c>
      <c r="CB165">
        <v>0.36248142857142862</v>
      </c>
      <c r="CE165">
        <v>5.6541000000000008E-2</v>
      </c>
      <c r="CF165">
        <v>2.7878759999999998</v>
      </c>
      <c r="CG165">
        <v>0.1315635</v>
      </c>
      <c r="CH165">
        <v>0.29367799999999999</v>
      </c>
      <c r="CI165">
        <v>0.15773437500000001</v>
      </c>
      <c r="CJ165">
        <v>0.15728880000000001</v>
      </c>
      <c r="CM165">
        <v>0.56003088888888897</v>
      </c>
      <c r="CN165">
        <v>9.5042000000000015E-2</v>
      </c>
      <c r="CO165">
        <v>0.57428200000000007</v>
      </c>
      <c r="CP165">
        <v>0.2265424</v>
      </c>
      <c r="CQ165">
        <v>0.16743</v>
      </c>
      <c r="CR165">
        <v>6.5936000000000008E-2</v>
      </c>
      <c r="CU165">
        <v>0.18212</v>
      </c>
      <c r="CV165">
        <v>0.19339799999999999</v>
      </c>
      <c r="CY165">
        <v>0.21157100000000001</v>
      </c>
      <c r="DA165">
        <v>0.56040333333333336</v>
      </c>
      <c r="DC165">
        <v>0.24074400000000001</v>
      </c>
      <c r="DD165">
        <v>9.671200000000002E-2</v>
      </c>
      <c r="DF165">
        <v>5.7514000000000003E-2</v>
      </c>
      <c r="DG165">
        <v>0.23185866666666671</v>
      </c>
      <c r="DH165">
        <v>0.18259049999999999</v>
      </c>
      <c r="DI165">
        <v>0.16828199999999999</v>
      </c>
      <c r="DJ165">
        <v>0.24152799999999999</v>
      </c>
      <c r="DL165">
        <v>0.12967666666666669</v>
      </c>
      <c r="DM165">
        <v>9.0460000000000013E-2</v>
      </c>
      <c r="DN165">
        <v>0.26519399999999999</v>
      </c>
      <c r="DO165">
        <v>0.18385399999999999</v>
      </c>
      <c r="DP165">
        <v>0.36248142857142862</v>
      </c>
      <c r="DU165">
        <v>0.143705</v>
      </c>
      <c r="DV165">
        <v>0.29367799999999999</v>
      </c>
      <c r="DW165">
        <v>9.8058000000000006E-2</v>
      </c>
      <c r="DX165">
        <v>0.13478100000000001</v>
      </c>
      <c r="DY165">
        <v>0.26393250000000001</v>
      </c>
      <c r="EE165">
        <v>0.163605</v>
      </c>
      <c r="EH165">
        <v>0.2554515</v>
      </c>
      <c r="EK165">
        <v>0.18615599999999999</v>
      </c>
      <c r="EN165">
        <v>0.36980400000000002</v>
      </c>
      <c r="EP165">
        <v>5.6306000000000009E-2</v>
      </c>
      <c r="EQ165">
        <v>0.34146399999999999</v>
      </c>
      <c r="ER165">
        <v>0.37452862500000011</v>
      </c>
      <c r="ES165">
        <v>0.33379150000000002</v>
      </c>
      <c r="EV165">
        <v>0.29435699999999998</v>
      </c>
      <c r="FA165">
        <v>0.24445800000000001</v>
      </c>
      <c r="FC165">
        <v>0.15682499999999999</v>
      </c>
      <c r="FD165">
        <v>0.10002</v>
      </c>
      <c r="FI165">
        <v>2.928E-2</v>
      </c>
      <c r="FJ165">
        <v>0.14233999999999999</v>
      </c>
      <c r="FR165">
        <v>0.240282</v>
      </c>
      <c r="FS165">
        <v>0.143648</v>
      </c>
      <c r="FW165">
        <v>0.14749399999999999</v>
      </c>
      <c r="FX165">
        <v>0.12176866666666671</v>
      </c>
      <c r="GA165">
        <v>0.107916</v>
      </c>
      <c r="GB165">
        <v>5.2649500000000002E-2</v>
      </c>
      <c r="GD165">
        <v>0.2795354166666667</v>
      </c>
      <c r="GG165">
        <v>0.35006599999999999</v>
      </c>
      <c r="GH165">
        <v>0.46097199999999999</v>
      </c>
      <c r="GI165">
        <v>0.24068060000000011</v>
      </c>
      <c r="GL165">
        <v>0.33379150000000002</v>
      </c>
      <c r="GN165">
        <v>0.46407680000000012</v>
      </c>
      <c r="GS165">
        <v>0.17493600000000001</v>
      </c>
      <c r="GW165">
        <v>0.23185866666666671</v>
      </c>
      <c r="GX165">
        <v>0.23185866666666671</v>
      </c>
      <c r="GY165">
        <v>2.7878759999999998</v>
      </c>
      <c r="GZ165">
        <v>0.26300600000000002</v>
      </c>
      <c r="HA165">
        <v>0.18442800000000001</v>
      </c>
      <c r="HC165">
        <v>0.341586</v>
      </c>
      <c r="HE165">
        <v>0.14271900000000001</v>
      </c>
    </row>
    <row r="166" spans="1:213" x14ac:dyDescent="0.3">
      <c r="A166">
        <v>2016</v>
      </c>
      <c r="B166" t="s">
        <v>8347</v>
      </c>
      <c r="C166" s="1" t="s">
        <v>8350</v>
      </c>
      <c r="D166">
        <v>1.377874</v>
      </c>
      <c r="E166">
        <v>3.923438</v>
      </c>
      <c r="F166">
        <v>1.9112720000000001</v>
      </c>
      <c r="H166">
        <v>0.703264</v>
      </c>
      <c r="I166">
        <v>0.703264</v>
      </c>
      <c r="L166">
        <v>1.298584</v>
      </c>
      <c r="M166">
        <v>2.668114000000001</v>
      </c>
      <c r="N166">
        <v>2.097788</v>
      </c>
      <c r="O166">
        <v>2.103424</v>
      </c>
      <c r="P166">
        <v>2.1630400000000001</v>
      </c>
      <c r="Q166">
        <v>1.298584</v>
      </c>
      <c r="T166">
        <v>0.58616583333333339</v>
      </c>
      <c r="U166">
        <v>1.509442</v>
      </c>
      <c r="V166">
        <v>2.5375325000000002</v>
      </c>
      <c r="X166">
        <v>0.78467333333333344</v>
      </c>
      <c r="Y166">
        <v>0.48774000000000012</v>
      </c>
      <c r="Z166">
        <v>0.703264</v>
      </c>
      <c r="AA166">
        <v>0.312778</v>
      </c>
      <c r="AB166">
        <v>1.147095</v>
      </c>
      <c r="AC166">
        <v>1.298584</v>
      </c>
      <c r="AD166">
        <v>1.434204</v>
      </c>
      <c r="AE166">
        <v>1.5659970000000001</v>
      </c>
      <c r="AF166">
        <v>6.6931540000000007</v>
      </c>
      <c r="AI166">
        <v>2.563059</v>
      </c>
      <c r="AK166">
        <v>5.9970759999999999</v>
      </c>
      <c r="AL166">
        <v>0.41254500000000011</v>
      </c>
      <c r="AM166">
        <v>0.44970900000000003</v>
      </c>
      <c r="AN166">
        <v>0.72002100000000002</v>
      </c>
      <c r="AP166">
        <v>2.4225750000000001</v>
      </c>
      <c r="AQ166">
        <v>0.34584199999999998</v>
      </c>
      <c r="AS166">
        <v>1.396984</v>
      </c>
      <c r="AT166">
        <v>2.9226380000000001</v>
      </c>
      <c r="AU166">
        <v>1.6790639999999999</v>
      </c>
      <c r="AV166">
        <v>3.3447969999999998</v>
      </c>
      <c r="AW166">
        <v>1.124768</v>
      </c>
      <c r="AX166">
        <v>3.2687560000000002</v>
      </c>
      <c r="AY166">
        <v>1.298584</v>
      </c>
      <c r="AZ166">
        <v>5.9970759999999999</v>
      </c>
      <c r="BC166">
        <v>1.3279510000000001</v>
      </c>
      <c r="BD166">
        <v>3.1763620000000001</v>
      </c>
      <c r="BE166">
        <v>2.4989439999999998</v>
      </c>
      <c r="BF166">
        <v>2.0826280000000001</v>
      </c>
      <c r="BG166">
        <v>4.5728</v>
      </c>
      <c r="BJ166">
        <v>0.86075000000000002</v>
      </c>
      <c r="BK166">
        <v>2.103424</v>
      </c>
      <c r="BL166">
        <v>2.097788</v>
      </c>
      <c r="BM166">
        <v>0.29121300000000011</v>
      </c>
      <c r="BO166">
        <v>0.69462100000000004</v>
      </c>
      <c r="BQ166">
        <v>0.564751</v>
      </c>
      <c r="BS166">
        <v>1.0824769999999999</v>
      </c>
      <c r="BU166">
        <v>0.51798699999999998</v>
      </c>
      <c r="BV166">
        <v>1.8251057142857141</v>
      </c>
      <c r="BW166">
        <v>0.49046200000000012</v>
      </c>
      <c r="BX166">
        <v>3.3581690000000002</v>
      </c>
      <c r="BY166">
        <v>2.103424</v>
      </c>
      <c r="BZ166">
        <v>0.76254600000000006</v>
      </c>
      <c r="CA166">
        <v>2.7500460000000002</v>
      </c>
      <c r="CB166">
        <v>2.8925879999999999</v>
      </c>
      <c r="CC166">
        <v>3.0242499999999999</v>
      </c>
      <c r="CD166">
        <v>0.56375799999999998</v>
      </c>
      <c r="CE166">
        <v>5.9970759999999999</v>
      </c>
      <c r="CF166">
        <v>5.2170700000000014</v>
      </c>
      <c r="CG166">
        <v>3.5206360000000001</v>
      </c>
      <c r="CH166">
        <v>2.8632979999999999</v>
      </c>
      <c r="CJ166">
        <v>3.1432150000000001</v>
      </c>
      <c r="CL166">
        <v>1.3071619999999999</v>
      </c>
      <c r="CM166">
        <v>4.2255640000000003</v>
      </c>
      <c r="CN166">
        <v>0.32716000000000001</v>
      </c>
      <c r="CO166">
        <v>1.733322</v>
      </c>
      <c r="CQ166">
        <v>0.44839400000000013</v>
      </c>
      <c r="CR166">
        <v>0.51642600000000005</v>
      </c>
      <c r="CS166">
        <v>0.55974199999999996</v>
      </c>
      <c r="CX166">
        <v>1.3071619999999999</v>
      </c>
      <c r="CZ166">
        <v>2.4202180000000002</v>
      </c>
      <c r="DA166">
        <v>3.2728524999999999</v>
      </c>
      <c r="DB166">
        <v>3.2732130000000002</v>
      </c>
      <c r="DC166">
        <v>1.1625179999999999</v>
      </c>
      <c r="DD166">
        <v>0.6501825</v>
      </c>
      <c r="DG166">
        <v>3.876084000000001</v>
      </c>
      <c r="DJ166">
        <v>0.54540600000000006</v>
      </c>
      <c r="DM166">
        <v>3.554034000000001</v>
      </c>
      <c r="DN166">
        <v>1.352374</v>
      </c>
      <c r="DP166">
        <v>2.8925879999999999</v>
      </c>
      <c r="DQ166">
        <v>2.103424</v>
      </c>
      <c r="DR166">
        <v>2.4229228571428569</v>
      </c>
      <c r="DT166">
        <v>0.703264</v>
      </c>
      <c r="DU166">
        <v>1.862798</v>
      </c>
      <c r="DV166">
        <v>2.8632979999999999</v>
      </c>
      <c r="DW166">
        <v>1.9601599999999999</v>
      </c>
      <c r="DX166">
        <v>2.9551980000000002</v>
      </c>
      <c r="DY166">
        <v>1.1523639999999999</v>
      </c>
      <c r="DZ166">
        <v>0.779254</v>
      </c>
      <c r="EB166">
        <v>0.29508899999999999</v>
      </c>
      <c r="ED166">
        <v>2.103424</v>
      </c>
      <c r="EE166">
        <v>0.95425900000000019</v>
      </c>
      <c r="EF166">
        <v>3.428042</v>
      </c>
      <c r="EH166">
        <v>1.5928119999999999</v>
      </c>
      <c r="EJ166">
        <v>0.19970599999999999</v>
      </c>
      <c r="EL166">
        <v>1.2598425</v>
      </c>
      <c r="EM166">
        <v>2.4395180000000001</v>
      </c>
      <c r="EN166">
        <v>1.2547796666666671</v>
      </c>
      <c r="EO166">
        <v>0.69930199999999998</v>
      </c>
      <c r="EP166">
        <v>1.67014</v>
      </c>
      <c r="EQ166">
        <v>1.957626333333333</v>
      </c>
      <c r="ER166">
        <v>0.43496600000000002</v>
      </c>
      <c r="ES166">
        <v>1.6573340000000001</v>
      </c>
      <c r="ET166">
        <v>2.103424</v>
      </c>
      <c r="EU166">
        <v>3.4149090000000002</v>
      </c>
      <c r="EV166">
        <v>3.7209599999999998</v>
      </c>
      <c r="EW166">
        <v>2.103424</v>
      </c>
      <c r="EX166">
        <v>0.85929200000000006</v>
      </c>
      <c r="EZ166">
        <v>0.50973142857142861</v>
      </c>
      <c r="FB166">
        <v>0.46260266666666672</v>
      </c>
      <c r="FC166">
        <v>4.7805050000000007</v>
      </c>
      <c r="FD166">
        <v>0.23033400000000001</v>
      </c>
      <c r="FE166">
        <v>2.0829819999999999</v>
      </c>
      <c r="FF166">
        <v>2.6753897272727269</v>
      </c>
      <c r="FH166">
        <v>2.103424</v>
      </c>
      <c r="FI166">
        <v>0.55161199999999999</v>
      </c>
      <c r="FJ166">
        <v>2.5220379999999998</v>
      </c>
      <c r="FK166">
        <v>1.7055959999999999</v>
      </c>
      <c r="FL166">
        <v>3.4154180000000012</v>
      </c>
      <c r="FN166">
        <v>1.518465</v>
      </c>
      <c r="FP166">
        <v>1.3190115</v>
      </c>
      <c r="FQ166">
        <v>0.703264</v>
      </c>
      <c r="FR166">
        <v>7.2211760000000007</v>
      </c>
      <c r="FS166">
        <v>0.59915600000000002</v>
      </c>
      <c r="FT166">
        <v>0.703264</v>
      </c>
      <c r="FV166">
        <v>1.233114</v>
      </c>
      <c r="FW166">
        <v>2.20424</v>
      </c>
      <c r="FY166">
        <v>0.30210399999999998</v>
      </c>
      <c r="FZ166">
        <v>0.10965800000000001</v>
      </c>
      <c r="GC166">
        <v>0.57154400000000005</v>
      </c>
      <c r="GD166">
        <v>4.6992839999999996</v>
      </c>
      <c r="GE166">
        <v>0.34329525000000011</v>
      </c>
      <c r="GF166">
        <v>1.814174</v>
      </c>
      <c r="GG166">
        <v>2.4818929999999999</v>
      </c>
      <c r="GH166">
        <v>0.43256099999999997</v>
      </c>
      <c r="GJ166">
        <v>0.46454200000000001</v>
      </c>
      <c r="GL166">
        <v>1.6573340000000001</v>
      </c>
      <c r="GO166">
        <v>1.7289030000000001</v>
      </c>
      <c r="GP166">
        <v>1.298584</v>
      </c>
      <c r="GQ166">
        <v>0.703264</v>
      </c>
      <c r="GR166">
        <v>0.703264</v>
      </c>
      <c r="GS166">
        <v>1.644136</v>
      </c>
      <c r="GT166">
        <v>1.0106360000000001</v>
      </c>
      <c r="GU166">
        <v>2.103424</v>
      </c>
      <c r="GV166">
        <v>0.51656800000000003</v>
      </c>
      <c r="GW166">
        <v>3.876084000000001</v>
      </c>
      <c r="GX166">
        <v>3.876084000000001</v>
      </c>
      <c r="GY166">
        <v>5.2170700000000014</v>
      </c>
      <c r="HA166">
        <v>1.250346</v>
      </c>
      <c r="HC166">
        <v>5.5440200000000006</v>
      </c>
      <c r="HD166">
        <v>0.42154599999999998</v>
      </c>
      <c r="HE166">
        <v>0.69041800000000009</v>
      </c>
    </row>
    <row r="167" spans="1:213" x14ac:dyDescent="0.3">
      <c r="A167">
        <v>2016</v>
      </c>
      <c r="B167" t="s">
        <v>8347</v>
      </c>
      <c r="C167" s="1" t="s">
        <v>175</v>
      </c>
      <c r="D167">
        <v>1.0592071999999999</v>
      </c>
      <c r="E167">
        <v>0.84750162500000004</v>
      </c>
      <c r="F167">
        <v>1.1226514999999999</v>
      </c>
      <c r="G167">
        <v>0.38402399999999998</v>
      </c>
      <c r="H167">
        <v>0.81964925000000011</v>
      </c>
      <c r="I167">
        <v>0.81964925000000011</v>
      </c>
      <c r="J167">
        <v>2.0451269999999999</v>
      </c>
      <c r="K167">
        <v>0.60670600000000008</v>
      </c>
      <c r="L167">
        <v>1.6024406666666671</v>
      </c>
      <c r="M167">
        <v>1.2292516666666671</v>
      </c>
      <c r="N167">
        <v>0.91492550000000006</v>
      </c>
      <c r="O167">
        <v>0.87182033333333342</v>
      </c>
      <c r="P167">
        <v>1.4192009999999999</v>
      </c>
      <c r="Q167">
        <v>1.6024406666666671</v>
      </c>
      <c r="R167">
        <v>0.54602200000000001</v>
      </c>
      <c r="S167">
        <v>0.64778800000000003</v>
      </c>
      <c r="T167">
        <v>0.46341250000000012</v>
      </c>
      <c r="U167">
        <v>1.12599425</v>
      </c>
      <c r="V167">
        <v>0.92532000000000003</v>
      </c>
      <c r="W167">
        <v>0.43480200000000002</v>
      </c>
      <c r="Y167">
        <v>2.1795534999999999</v>
      </c>
      <c r="Z167">
        <v>0.81964925000000011</v>
      </c>
      <c r="AA167">
        <v>0.86908000000000007</v>
      </c>
      <c r="AB167">
        <v>0.86073850000000007</v>
      </c>
      <c r="AC167">
        <v>1.6024406666666671</v>
      </c>
      <c r="AD167">
        <v>2.0875975000000002</v>
      </c>
      <c r="AE167">
        <v>1.5195000000000001</v>
      </c>
      <c r="AF167">
        <v>0.73126533333333343</v>
      </c>
      <c r="AG167">
        <v>9.8705000000000015E-2</v>
      </c>
      <c r="AI167">
        <v>1.2774859999999999</v>
      </c>
      <c r="AK167">
        <v>4.6485686666666668</v>
      </c>
      <c r="AL167">
        <v>1.6193875555555559</v>
      </c>
      <c r="AM167">
        <v>0.55692666666666668</v>
      </c>
      <c r="AN167">
        <v>0.64020600000000005</v>
      </c>
      <c r="AP167">
        <v>2.129509333333333</v>
      </c>
      <c r="AQ167">
        <v>0.54522933333333334</v>
      </c>
      <c r="AR167">
        <v>0.33066499999999999</v>
      </c>
      <c r="AS167">
        <v>0.99507869999999998</v>
      </c>
      <c r="AT167">
        <v>1.0798703999999999</v>
      </c>
      <c r="AU167">
        <v>1.7552083000000001</v>
      </c>
      <c r="AV167">
        <v>2.5115859999999999</v>
      </c>
      <c r="AW167">
        <v>1.018778833333333</v>
      </c>
      <c r="AX167">
        <v>1.2280960000000001</v>
      </c>
      <c r="AY167">
        <v>1.6024406666666671</v>
      </c>
      <c r="AZ167">
        <v>4.6485686666666668</v>
      </c>
      <c r="BB167">
        <v>0.393737</v>
      </c>
      <c r="BC167">
        <v>0.87165200000000009</v>
      </c>
      <c r="BD167">
        <v>2.8543813333333339</v>
      </c>
      <c r="BE167">
        <v>0.417043</v>
      </c>
      <c r="BF167">
        <v>1.1406782499999999</v>
      </c>
      <c r="BG167">
        <v>1.6942973333333331</v>
      </c>
      <c r="BH167">
        <v>0.24563399999999999</v>
      </c>
      <c r="BJ167">
        <v>0.82083666666666666</v>
      </c>
      <c r="BK167">
        <v>0.87182033333333342</v>
      </c>
      <c r="BL167">
        <v>0.91492550000000006</v>
      </c>
      <c r="BO167">
        <v>0.69479800000000014</v>
      </c>
      <c r="BQ167">
        <v>0.79939800000000005</v>
      </c>
      <c r="BS167">
        <v>2.657147333333334</v>
      </c>
      <c r="BT167">
        <v>0.54940200000000006</v>
      </c>
      <c r="BU167">
        <v>0.31079800000000002</v>
      </c>
      <c r="BV167">
        <v>1.228180952380953</v>
      </c>
      <c r="BX167">
        <v>1.6937986666666669</v>
      </c>
      <c r="BY167">
        <v>0.87182033333333342</v>
      </c>
      <c r="BZ167">
        <v>0.65756150000000002</v>
      </c>
      <c r="CA167">
        <v>1.630884</v>
      </c>
      <c r="CB167">
        <v>1.1548684</v>
      </c>
      <c r="CC167">
        <v>2.2392319999999999</v>
      </c>
      <c r="CD167">
        <v>0.85183200000000003</v>
      </c>
      <c r="CE167">
        <v>4.6485686666666668</v>
      </c>
      <c r="CF167">
        <v>1.5072848000000001</v>
      </c>
      <c r="CG167">
        <v>0.86117566666666667</v>
      </c>
      <c r="CH167">
        <v>0.53761000000000003</v>
      </c>
      <c r="CI167">
        <v>0.51710200000000006</v>
      </c>
      <c r="CJ167">
        <v>0.60835266666666676</v>
      </c>
      <c r="CL167">
        <v>1.0071559999999999</v>
      </c>
      <c r="CM167">
        <v>0.53369624999999998</v>
      </c>
      <c r="CN167">
        <v>1.4820994999999999</v>
      </c>
      <c r="CO167">
        <v>1.4090895000000001</v>
      </c>
      <c r="CQ167">
        <v>1.1916739999999999</v>
      </c>
      <c r="CT167">
        <v>1.2169875000000001</v>
      </c>
      <c r="CV167">
        <v>3.0764680000000002</v>
      </c>
      <c r="CW167">
        <v>2.3264670000000001</v>
      </c>
      <c r="CX167">
        <v>1.0071559999999999</v>
      </c>
      <c r="CZ167">
        <v>1.1062244999999999</v>
      </c>
      <c r="DA167">
        <v>0.88682499999999997</v>
      </c>
      <c r="DB167">
        <v>1.0106906666666671</v>
      </c>
      <c r="DC167">
        <v>0.70170900000000014</v>
      </c>
      <c r="DD167">
        <v>0.55268000000000006</v>
      </c>
      <c r="DF167">
        <v>0.44740600000000003</v>
      </c>
      <c r="DG167">
        <v>0.64925887500000001</v>
      </c>
      <c r="DI167">
        <v>0.30831599999999998</v>
      </c>
      <c r="DJ167">
        <v>0.65934966666666661</v>
      </c>
      <c r="DL167">
        <v>1.6215740000000001</v>
      </c>
      <c r="DM167">
        <v>1.4341487500000001</v>
      </c>
      <c r="DN167">
        <v>0.71354000000000006</v>
      </c>
      <c r="DP167">
        <v>1.1548684</v>
      </c>
      <c r="DQ167">
        <v>0.87182033333333342</v>
      </c>
      <c r="DR167">
        <v>1.557530476190476</v>
      </c>
      <c r="DS167">
        <v>0.24563399999999999</v>
      </c>
      <c r="DT167">
        <v>0.81964925000000011</v>
      </c>
      <c r="DU167">
        <v>2.4882840000000002</v>
      </c>
      <c r="DV167">
        <v>0.53761000000000003</v>
      </c>
      <c r="DW167">
        <v>2.9245028888888891</v>
      </c>
      <c r="DX167">
        <v>1.4935472000000001</v>
      </c>
      <c r="DY167">
        <v>1.374607166666667</v>
      </c>
      <c r="DZ167">
        <v>0.61706900000000009</v>
      </c>
      <c r="EA167">
        <v>0.47619499999999998</v>
      </c>
      <c r="EB167">
        <v>0.82351399999999997</v>
      </c>
      <c r="EC167">
        <v>0.36906000000000011</v>
      </c>
      <c r="ED167">
        <v>0.87182033333333342</v>
      </c>
      <c r="EE167">
        <v>0.74099700000000002</v>
      </c>
      <c r="EF167">
        <v>1.492788</v>
      </c>
      <c r="EH167">
        <v>1.071777</v>
      </c>
      <c r="EK167">
        <v>0.66619750000000011</v>
      </c>
      <c r="EL167">
        <v>1.0455442500000001</v>
      </c>
      <c r="EM167">
        <v>2.726038</v>
      </c>
      <c r="EN167">
        <v>1.2360167</v>
      </c>
      <c r="EO167">
        <v>1.660517</v>
      </c>
      <c r="EP167">
        <v>1.965794</v>
      </c>
      <c r="EQ167">
        <v>1.627299333333333</v>
      </c>
      <c r="ER167">
        <v>0.619892</v>
      </c>
      <c r="ES167">
        <v>1.5253688000000001</v>
      </c>
      <c r="ET167">
        <v>0.87182033333333342</v>
      </c>
      <c r="EU167">
        <v>1.175710666666667</v>
      </c>
      <c r="EV167">
        <v>1.3139345</v>
      </c>
      <c r="EW167">
        <v>0.87182033333333342</v>
      </c>
      <c r="EX167">
        <v>0.84951083333333344</v>
      </c>
      <c r="EY167">
        <v>0.72483200000000003</v>
      </c>
      <c r="EZ167">
        <v>0.84924190476190475</v>
      </c>
      <c r="FB167">
        <v>0.6356426666666668</v>
      </c>
      <c r="FC167">
        <v>1.314456333333333</v>
      </c>
      <c r="FE167">
        <v>1.2619260000000001</v>
      </c>
      <c r="FF167">
        <v>1.231075851010101</v>
      </c>
      <c r="FH167">
        <v>0.87182033333333342</v>
      </c>
      <c r="FI167">
        <v>0.35926999999999998</v>
      </c>
      <c r="FJ167">
        <v>0.67043200000000003</v>
      </c>
      <c r="FK167">
        <v>0.401814</v>
      </c>
      <c r="FL167">
        <v>1.603402666666667</v>
      </c>
      <c r="FM167">
        <v>0.38459749999999998</v>
      </c>
      <c r="FP167">
        <v>1.4465613333333329</v>
      </c>
      <c r="FQ167">
        <v>0.81964925000000011</v>
      </c>
      <c r="FR167">
        <v>0.66533500000000001</v>
      </c>
      <c r="FS167">
        <v>1.1091500000000001</v>
      </c>
      <c r="FT167">
        <v>0.81964925000000011</v>
      </c>
      <c r="FU167">
        <v>0.30566100000000013</v>
      </c>
      <c r="FV167">
        <v>0.79948000000000008</v>
      </c>
      <c r="FW167">
        <v>1.668445</v>
      </c>
      <c r="FX167">
        <v>0.39189800000000008</v>
      </c>
      <c r="FZ167">
        <v>1.216898</v>
      </c>
      <c r="GB167">
        <v>0.54964266666666661</v>
      </c>
      <c r="GD167">
        <v>0.83179666666666685</v>
      </c>
      <c r="GE167">
        <v>0.92035266666666671</v>
      </c>
      <c r="GG167">
        <v>1.6885734285714289</v>
      </c>
      <c r="GH167">
        <v>1.81345</v>
      </c>
      <c r="GJ167">
        <v>0.85686200000000001</v>
      </c>
      <c r="GL167">
        <v>1.5253688000000001</v>
      </c>
      <c r="GN167">
        <v>2.3647860000000001</v>
      </c>
      <c r="GO167">
        <v>0.94107000000000007</v>
      </c>
      <c r="GP167">
        <v>1.6024406666666671</v>
      </c>
      <c r="GQ167">
        <v>0.81964925000000011</v>
      </c>
      <c r="GR167">
        <v>0.81964925000000011</v>
      </c>
      <c r="GS167">
        <v>1.2223783333333329</v>
      </c>
      <c r="GU167">
        <v>0.87182033333333342</v>
      </c>
      <c r="GV167">
        <v>3.1317586666666668</v>
      </c>
      <c r="GW167">
        <v>0.64925887500000001</v>
      </c>
      <c r="GX167">
        <v>0.64925887500000001</v>
      </c>
      <c r="GY167">
        <v>1.5072848000000001</v>
      </c>
      <c r="HA167">
        <v>0.95576933333333347</v>
      </c>
      <c r="HC167">
        <v>1.0094345</v>
      </c>
      <c r="HD167">
        <v>0.83110750000000011</v>
      </c>
      <c r="HE167">
        <v>0.50142866666666663</v>
      </c>
    </row>
    <row r="168" spans="1:213" x14ac:dyDescent="0.3">
      <c r="A168">
        <v>2016</v>
      </c>
      <c r="B168" t="s">
        <v>8347</v>
      </c>
      <c r="C168" s="1" t="s">
        <v>178</v>
      </c>
      <c r="D168">
        <v>1.6208</v>
      </c>
      <c r="E168">
        <v>2.1328727999999999</v>
      </c>
      <c r="F168">
        <v>1.9057200000000001</v>
      </c>
      <c r="G168">
        <v>0.79394100000000012</v>
      </c>
      <c r="H168">
        <v>0.46314800000000012</v>
      </c>
      <c r="I168">
        <v>0.46314800000000012</v>
      </c>
      <c r="J168">
        <v>2.4155164999999998</v>
      </c>
      <c r="L168">
        <v>1.2467969999999999</v>
      </c>
      <c r="M168">
        <v>0.927902</v>
      </c>
      <c r="N168">
        <v>2.290581</v>
      </c>
      <c r="O168">
        <v>1.04129</v>
      </c>
      <c r="P168">
        <v>1.7462156</v>
      </c>
      <c r="Q168">
        <v>1.2467969999999999</v>
      </c>
      <c r="R168">
        <v>1.3381544999999999</v>
      </c>
      <c r="S168">
        <v>1.1343805</v>
      </c>
      <c r="U168">
        <v>0.61589000000000005</v>
      </c>
      <c r="V168">
        <v>0.85757287500000001</v>
      </c>
      <c r="W168">
        <v>1.12799</v>
      </c>
      <c r="Y168">
        <v>0.23405400000000001</v>
      </c>
      <c r="Z168">
        <v>0.46314800000000012</v>
      </c>
      <c r="AA168">
        <v>0.57146200000000003</v>
      </c>
      <c r="AB168">
        <v>0.81590612500000015</v>
      </c>
      <c r="AC168">
        <v>1.2467969999999999</v>
      </c>
      <c r="AD168">
        <v>2.2149429999999999</v>
      </c>
      <c r="AE168">
        <v>2.407286500000001</v>
      </c>
      <c r="AF168">
        <v>0.60304400000000002</v>
      </c>
      <c r="AG168">
        <v>1.2129859999999999</v>
      </c>
      <c r="AI168">
        <v>0.99696600000000013</v>
      </c>
      <c r="AK168">
        <v>3.5033759999999998</v>
      </c>
      <c r="AL168">
        <v>1.524246666666667</v>
      </c>
      <c r="AM168">
        <v>0.58009516666666672</v>
      </c>
      <c r="AN168">
        <v>0.88270450000000011</v>
      </c>
      <c r="AP168">
        <v>1.0312233333333329</v>
      </c>
      <c r="AQ168">
        <v>0.75728416666666687</v>
      </c>
      <c r="AR168">
        <v>1.6683965000000001</v>
      </c>
      <c r="AT168">
        <v>2.4547327999999999</v>
      </c>
      <c r="AU168">
        <v>1.519234</v>
      </c>
      <c r="AV168">
        <v>1.3157773333333329</v>
      </c>
      <c r="AW168">
        <v>0.86072760000000004</v>
      </c>
      <c r="AY168">
        <v>1.2467969999999999</v>
      </c>
      <c r="AZ168">
        <v>3.5033759999999998</v>
      </c>
      <c r="BB168">
        <v>0.5569331666666667</v>
      </c>
      <c r="BC168">
        <v>0.79930050000000008</v>
      </c>
      <c r="BD168">
        <v>1.1485735555555561</v>
      </c>
      <c r="BE168">
        <v>1.6265624000000001</v>
      </c>
      <c r="BF168">
        <v>0.53825400000000001</v>
      </c>
      <c r="BG168">
        <v>1.9599207999999999</v>
      </c>
      <c r="BJ168">
        <v>0.65501350000000003</v>
      </c>
      <c r="BK168">
        <v>1.04129</v>
      </c>
      <c r="BL168">
        <v>2.290581</v>
      </c>
      <c r="BO168">
        <v>0.54882000000000009</v>
      </c>
      <c r="BQ168">
        <v>1.007782</v>
      </c>
      <c r="BR168">
        <v>0.34384733333333339</v>
      </c>
      <c r="BS168">
        <v>2.2884129999999998</v>
      </c>
      <c r="BU168">
        <v>0.96659500000000009</v>
      </c>
      <c r="BV168">
        <v>0.86866714285714297</v>
      </c>
      <c r="BX168">
        <v>1.8411999999999999</v>
      </c>
      <c r="BY168">
        <v>1.04129</v>
      </c>
      <c r="BZ168">
        <v>0.55324499999999999</v>
      </c>
      <c r="CA168">
        <v>0.58909350000000005</v>
      </c>
      <c r="CB168">
        <v>2.4123252000000002</v>
      </c>
      <c r="CC168">
        <v>1.6174435</v>
      </c>
      <c r="CD168">
        <v>0.52335300000000007</v>
      </c>
      <c r="CE168">
        <v>3.5033759999999998</v>
      </c>
      <c r="CF168">
        <v>2.7783235999999998</v>
      </c>
      <c r="CG168">
        <v>1.4194685</v>
      </c>
      <c r="CH168">
        <v>0.80785750000000012</v>
      </c>
      <c r="CI168">
        <v>0.56258162500000009</v>
      </c>
      <c r="CJ168">
        <v>2.0912959999999998</v>
      </c>
      <c r="CL168">
        <v>1.383113</v>
      </c>
      <c r="CM168">
        <v>1.5165424999999999</v>
      </c>
      <c r="CN168">
        <v>1.690563</v>
      </c>
      <c r="CO168">
        <v>1.1558876</v>
      </c>
      <c r="CP168">
        <v>1.2277370000000001</v>
      </c>
      <c r="CQ168">
        <v>0.83622200000000013</v>
      </c>
      <c r="CV168">
        <v>1.84004675</v>
      </c>
      <c r="CW168">
        <v>2.1515089999999999</v>
      </c>
      <c r="CX168">
        <v>1.383113</v>
      </c>
      <c r="CY168">
        <v>1.5228060000000001</v>
      </c>
      <c r="CZ168">
        <v>0.74694500000000008</v>
      </c>
      <c r="DA168">
        <v>2.3694394999999999</v>
      </c>
      <c r="DB168">
        <v>1.3668279999999999</v>
      </c>
      <c r="DC168">
        <v>8.3698000000000009E-2</v>
      </c>
      <c r="DD168">
        <v>0.35959200000000002</v>
      </c>
      <c r="DF168">
        <v>1.021922666666667</v>
      </c>
      <c r="DG168">
        <v>1.2569672000000001</v>
      </c>
      <c r="DI168">
        <v>1.601485</v>
      </c>
      <c r="DJ168">
        <v>0.59665266666666661</v>
      </c>
      <c r="DM168">
        <v>1.2374108749999999</v>
      </c>
      <c r="DP168">
        <v>2.4123252000000002</v>
      </c>
      <c r="DQ168">
        <v>1.04129</v>
      </c>
      <c r="DR168">
        <v>0.56694708333333343</v>
      </c>
      <c r="DT168">
        <v>0.46314800000000012</v>
      </c>
      <c r="DU168">
        <v>0.32878400000000002</v>
      </c>
      <c r="DV168">
        <v>0.80785750000000012</v>
      </c>
      <c r="DW168">
        <v>0.70621650000000002</v>
      </c>
      <c r="DX168">
        <v>1.4415055999999999</v>
      </c>
      <c r="DY168">
        <v>0.77855133333333337</v>
      </c>
      <c r="DZ168">
        <v>0.5906825</v>
      </c>
      <c r="EA168">
        <v>0.85522399999999998</v>
      </c>
      <c r="EB168">
        <v>0.79030600000000006</v>
      </c>
      <c r="ED168">
        <v>1.04129</v>
      </c>
      <c r="EE168">
        <v>0.48549399999999998</v>
      </c>
      <c r="EF168">
        <v>0.38416000000000011</v>
      </c>
      <c r="EH168">
        <v>0.84697149999999999</v>
      </c>
      <c r="EJ168">
        <v>0.377832</v>
      </c>
      <c r="EK168">
        <v>1.4236472</v>
      </c>
      <c r="EL168">
        <v>0.50988750000000005</v>
      </c>
      <c r="EM168">
        <v>1.072662</v>
      </c>
      <c r="EN168">
        <v>1.5661860000000001</v>
      </c>
      <c r="EO168">
        <v>1.823129</v>
      </c>
      <c r="EQ168">
        <v>0.38899679999999998</v>
      </c>
      <c r="ER168">
        <v>1.106321333333333</v>
      </c>
      <c r="ES168">
        <v>3.0628723999999998</v>
      </c>
      <c r="ET168">
        <v>1.04129</v>
      </c>
      <c r="EU168">
        <v>1.327704</v>
      </c>
      <c r="EV168">
        <v>2.4073806000000011</v>
      </c>
      <c r="EW168">
        <v>1.04129</v>
      </c>
      <c r="EX168">
        <v>2.9996364999999998</v>
      </c>
      <c r="EY168">
        <v>0.30345400000000011</v>
      </c>
      <c r="EZ168">
        <v>1.783244761904762</v>
      </c>
      <c r="FA168">
        <v>0.33569399999999999</v>
      </c>
      <c r="FB168">
        <v>0.32734174999999999</v>
      </c>
      <c r="FC168">
        <v>1.4392659999999999</v>
      </c>
      <c r="FE168">
        <v>1.414846</v>
      </c>
      <c r="FF168">
        <v>1.2390421190476191</v>
      </c>
      <c r="FH168">
        <v>1.04129</v>
      </c>
      <c r="FI168">
        <v>0.56855200000000006</v>
      </c>
      <c r="FJ168">
        <v>0.73593000000000008</v>
      </c>
      <c r="FK168">
        <v>0.60885800000000001</v>
      </c>
      <c r="FL168">
        <v>1.462018</v>
      </c>
      <c r="FM168">
        <v>0.87711750000000011</v>
      </c>
      <c r="FP168">
        <v>1.9937720000000001</v>
      </c>
      <c r="FQ168">
        <v>0.46314800000000012</v>
      </c>
      <c r="FR168">
        <v>2.5360026250000001</v>
      </c>
      <c r="FS168">
        <v>0.65774900000000003</v>
      </c>
      <c r="FT168">
        <v>0.46314800000000012</v>
      </c>
      <c r="FV168">
        <v>0.45845200000000003</v>
      </c>
      <c r="FW168">
        <v>1.1062000000000001</v>
      </c>
      <c r="FX168">
        <v>1.476359</v>
      </c>
      <c r="FZ168">
        <v>0.862124</v>
      </c>
      <c r="GB168">
        <v>1.3556579</v>
      </c>
      <c r="GC168">
        <v>0.29992150000000012</v>
      </c>
      <c r="GD168">
        <v>2.7057880000000001</v>
      </c>
      <c r="GE168">
        <v>0.66037250000000003</v>
      </c>
      <c r="GG168">
        <v>2.1469993999999999</v>
      </c>
      <c r="GH168">
        <v>0.66092666666666677</v>
      </c>
      <c r="GL168">
        <v>3.0628723999999998</v>
      </c>
      <c r="GM168">
        <v>1.732138875</v>
      </c>
      <c r="GN168">
        <v>1.1890645</v>
      </c>
      <c r="GO168">
        <v>1.266348666666667</v>
      </c>
      <c r="GP168">
        <v>1.2467969999999999</v>
      </c>
      <c r="GQ168">
        <v>0.46314800000000012</v>
      </c>
      <c r="GR168">
        <v>0.46314800000000012</v>
      </c>
      <c r="GS168">
        <v>1.212809</v>
      </c>
      <c r="GU168">
        <v>1.04129</v>
      </c>
      <c r="GV168">
        <v>0.48434199999999999</v>
      </c>
      <c r="GW168">
        <v>1.2569672000000001</v>
      </c>
      <c r="GX168">
        <v>1.2569672000000001</v>
      </c>
      <c r="GY168">
        <v>2.7783235999999998</v>
      </c>
      <c r="HA168">
        <v>1.1533665</v>
      </c>
      <c r="HC168">
        <v>3.1592579999999999</v>
      </c>
      <c r="HD168">
        <v>0.43419400000000002</v>
      </c>
      <c r="HE168">
        <v>0.71400640000000004</v>
      </c>
    </row>
    <row r="169" spans="1:213" x14ac:dyDescent="0.3">
      <c r="A169">
        <v>2016</v>
      </c>
      <c r="B169" t="s">
        <v>8347</v>
      </c>
      <c r="C169" s="1" t="s">
        <v>181</v>
      </c>
      <c r="D169">
        <v>1.058962</v>
      </c>
      <c r="E169">
        <v>0.78478400000000004</v>
      </c>
      <c r="F169">
        <v>0.249858</v>
      </c>
      <c r="G169">
        <v>0.99466399999999999</v>
      </c>
      <c r="J169">
        <v>2.0942940000000001</v>
      </c>
      <c r="K169">
        <v>1.5246599999999999</v>
      </c>
      <c r="L169">
        <v>1.6062179999999999</v>
      </c>
      <c r="N169">
        <v>1.1344924999999999</v>
      </c>
      <c r="P169">
        <v>1.183438</v>
      </c>
      <c r="Q169">
        <v>1.6062179999999999</v>
      </c>
      <c r="R169">
        <v>1.1162259999999999</v>
      </c>
      <c r="S169">
        <v>0.59462599999999999</v>
      </c>
      <c r="W169">
        <v>0.30692599999999998</v>
      </c>
      <c r="AB169">
        <v>0.68714500000000001</v>
      </c>
      <c r="AC169">
        <v>1.6062179999999999</v>
      </c>
      <c r="AD169">
        <v>1.7730779999999999</v>
      </c>
      <c r="AH169">
        <v>0.41137600000000002</v>
      </c>
      <c r="AJ169">
        <v>0.82201800000000014</v>
      </c>
      <c r="AO169">
        <v>0.80298000000000003</v>
      </c>
      <c r="AR169">
        <v>1.411108</v>
      </c>
      <c r="AT169">
        <v>1.6484080000000001</v>
      </c>
      <c r="AU169">
        <v>1.1439239999999999</v>
      </c>
      <c r="AW169">
        <v>1.2829299999999999</v>
      </c>
      <c r="AY169">
        <v>1.6062179999999999</v>
      </c>
      <c r="BE169">
        <v>0.79291600000000018</v>
      </c>
      <c r="BF169">
        <v>0.64949000000000001</v>
      </c>
      <c r="BG169">
        <v>2.1613020000000009</v>
      </c>
      <c r="BJ169">
        <v>0.21218200000000001</v>
      </c>
      <c r="BL169">
        <v>1.1344924999999999</v>
      </c>
      <c r="BP169">
        <v>0.1172</v>
      </c>
      <c r="BR169">
        <v>0.36663800000000007</v>
      </c>
      <c r="BX169">
        <v>0.74055800000000005</v>
      </c>
      <c r="CB169">
        <v>1.6542220000000001</v>
      </c>
      <c r="CC169">
        <v>0.49435200000000001</v>
      </c>
      <c r="CF169">
        <v>0.85897600000000018</v>
      </c>
      <c r="CG169">
        <v>2.0974979999999999</v>
      </c>
      <c r="CI169">
        <v>1.8997820000000001</v>
      </c>
      <c r="CJ169">
        <v>1.129062</v>
      </c>
      <c r="CM169">
        <v>1.192852</v>
      </c>
      <c r="CN169">
        <v>1.08405</v>
      </c>
      <c r="CP169">
        <v>0.13667599999999999</v>
      </c>
      <c r="CV169">
        <v>1.5089520000000001</v>
      </c>
      <c r="CW169">
        <v>0.80479200000000006</v>
      </c>
      <c r="CY169">
        <v>0.51454200000000005</v>
      </c>
      <c r="DA169">
        <v>0.90305500000000005</v>
      </c>
      <c r="DF169">
        <v>0.38751200000000002</v>
      </c>
      <c r="DG169">
        <v>0.82383800000000007</v>
      </c>
      <c r="DH169">
        <v>0.45136799999999999</v>
      </c>
      <c r="DI169">
        <v>0.88217400000000001</v>
      </c>
      <c r="DJ169">
        <v>0.51957000000000009</v>
      </c>
      <c r="DL169">
        <v>1.2495620000000001</v>
      </c>
      <c r="DP169">
        <v>1.6542220000000001</v>
      </c>
      <c r="DW169">
        <v>0.55932000000000004</v>
      </c>
      <c r="DX169">
        <v>1.3013859999999999</v>
      </c>
      <c r="EA169">
        <v>0.40625250000000002</v>
      </c>
      <c r="EK169">
        <v>1.043248</v>
      </c>
      <c r="EN169">
        <v>2.146836</v>
      </c>
      <c r="EQ169">
        <v>4.6885999999999997E-2</v>
      </c>
      <c r="ER169">
        <v>0.43558999999999998</v>
      </c>
      <c r="ES169">
        <v>1.723166</v>
      </c>
      <c r="EV169">
        <v>0.99535000000000007</v>
      </c>
      <c r="EX169">
        <v>0.55406</v>
      </c>
      <c r="EY169">
        <v>0.30650200000000011</v>
      </c>
      <c r="EZ169">
        <v>0.88761857142857148</v>
      </c>
      <c r="FA169">
        <v>0.79819399999999996</v>
      </c>
      <c r="FC169">
        <v>1.1038060000000001</v>
      </c>
      <c r="FR169">
        <v>0.47792750000000012</v>
      </c>
      <c r="FW169">
        <v>1.741986</v>
      </c>
      <c r="FX169">
        <v>0.55188000000000004</v>
      </c>
      <c r="GA169">
        <v>1.581806</v>
      </c>
      <c r="GB169">
        <v>0.64521600000000001</v>
      </c>
      <c r="GD169">
        <v>0.87494000000000005</v>
      </c>
      <c r="GG169">
        <v>2.3388949999999999</v>
      </c>
      <c r="GH169">
        <v>0.47838000000000003</v>
      </c>
      <c r="GI169">
        <v>0.86471200000000004</v>
      </c>
      <c r="GL169">
        <v>1.723166</v>
      </c>
      <c r="GM169">
        <v>1.4171640000000001</v>
      </c>
      <c r="GN169">
        <v>1.21441</v>
      </c>
      <c r="GP169">
        <v>1.6062179999999999</v>
      </c>
      <c r="GS169">
        <v>2.4570560000000001</v>
      </c>
      <c r="GW169">
        <v>0.82383800000000007</v>
      </c>
      <c r="GX169">
        <v>0.82383800000000007</v>
      </c>
      <c r="GY169">
        <v>0.85897600000000018</v>
      </c>
      <c r="GZ169">
        <v>0.70045000000000002</v>
      </c>
      <c r="HA169">
        <v>1.1258319999999999</v>
      </c>
      <c r="HC169">
        <v>1.5745724999999999</v>
      </c>
      <c r="HE169">
        <v>0.81905800000000006</v>
      </c>
    </row>
    <row r="170" spans="1:213" x14ac:dyDescent="0.3">
      <c r="A170">
        <v>2016</v>
      </c>
      <c r="B170" t="s">
        <v>8347</v>
      </c>
      <c r="C170" s="1" t="s">
        <v>184</v>
      </c>
      <c r="D170">
        <v>2.8486593333333339</v>
      </c>
      <c r="E170">
        <v>2.9892699999999999</v>
      </c>
      <c r="F170">
        <v>1.90766675</v>
      </c>
      <c r="G170">
        <v>1.0573477499999999</v>
      </c>
      <c r="H170">
        <v>0.98505000000000009</v>
      </c>
      <c r="I170">
        <v>0.98505000000000009</v>
      </c>
      <c r="J170">
        <v>3.2296420000000001</v>
      </c>
      <c r="K170">
        <v>3.918374</v>
      </c>
      <c r="L170">
        <v>1.9755186666666671</v>
      </c>
      <c r="N170">
        <v>1.379706333333333</v>
      </c>
      <c r="O170">
        <v>1.437693333333333</v>
      </c>
      <c r="P170">
        <v>3.094311666666667</v>
      </c>
      <c r="Q170">
        <v>1.9755186666666671</v>
      </c>
      <c r="R170">
        <v>1.53199</v>
      </c>
      <c r="S170">
        <v>1.9554119999999999</v>
      </c>
      <c r="T170">
        <v>2.1641020000000002</v>
      </c>
      <c r="U170">
        <v>1.3545929999999999</v>
      </c>
      <c r="W170">
        <v>5.0194670000000006</v>
      </c>
      <c r="Z170">
        <v>0.98505000000000009</v>
      </c>
      <c r="AA170">
        <v>1.527714</v>
      </c>
      <c r="AB170">
        <v>1.1429609999999999</v>
      </c>
      <c r="AC170">
        <v>1.9755186666666671</v>
      </c>
      <c r="AD170">
        <v>3.171965333333334</v>
      </c>
      <c r="AE170">
        <v>1.589594</v>
      </c>
      <c r="AF170">
        <v>1.593915</v>
      </c>
      <c r="AG170">
        <v>9.6768550000000015</v>
      </c>
      <c r="AI170">
        <v>2.7679320000000009</v>
      </c>
      <c r="AJ170">
        <v>3.4660440000000001</v>
      </c>
      <c r="AK170">
        <v>3.9090193333333332</v>
      </c>
      <c r="AL170">
        <v>1.6919660000000001</v>
      </c>
      <c r="AN170">
        <v>1.69272</v>
      </c>
      <c r="AO170">
        <v>0.30276750000000002</v>
      </c>
      <c r="AP170">
        <v>0.24567800000000001</v>
      </c>
      <c r="AQ170">
        <v>1.4527190000000001</v>
      </c>
      <c r="AR170">
        <v>1.580416777777778</v>
      </c>
      <c r="AS170">
        <v>1.6456329999999999</v>
      </c>
      <c r="AT170">
        <v>4.672218</v>
      </c>
      <c r="AU170">
        <v>2.1073766666666671</v>
      </c>
      <c r="AV170">
        <v>5.6626396666666672</v>
      </c>
      <c r="AW170">
        <v>1.581841166666667</v>
      </c>
      <c r="AX170">
        <v>1.998346</v>
      </c>
      <c r="AY170">
        <v>1.9755186666666671</v>
      </c>
      <c r="AZ170">
        <v>3.9090193333333332</v>
      </c>
      <c r="BB170">
        <v>2.01776</v>
      </c>
      <c r="BC170">
        <v>1.4516340000000001</v>
      </c>
      <c r="BD170">
        <v>21.096997166666672</v>
      </c>
      <c r="BE170">
        <v>2.934536</v>
      </c>
      <c r="BF170">
        <v>1.284438666666667</v>
      </c>
      <c r="BG170">
        <v>2.871655000000001</v>
      </c>
      <c r="BH170">
        <v>5.9552000000000001E-2</v>
      </c>
      <c r="BJ170">
        <v>1.4762120000000001</v>
      </c>
      <c r="BK170">
        <v>1.437693333333333</v>
      </c>
      <c r="BL170">
        <v>1.379706333333333</v>
      </c>
      <c r="BQ170">
        <v>1.4535560000000001</v>
      </c>
      <c r="BR170">
        <v>1.972072</v>
      </c>
      <c r="BS170">
        <v>0.34684799999999999</v>
      </c>
      <c r="BU170">
        <v>1.009395</v>
      </c>
      <c r="BV170">
        <v>1.615553571428572</v>
      </c>
      <c r="BX170">
        <v>2.9327420000000002</v>
      </c>
      <c r="BY170">
        <v>1.437693333333333</v>
      </c>
      <c r="BZ170">
        <v>0.94327600000000011</v>
      </c>
      <c r="CA170">
        <v>7.3866170000000011</v>
      </c>
      <c r="CB170">
        <v>4.4397640000000003</v>
      </c>
      <c r="CC170">
        <v>3.923604000000001</v>
      </c>
      <c r="CD170">
        <v>1.6803900000000001</v>
      </c>
      <c r="CE170">
        <v>3.9090193333333332</v>
      </c>
      <c r="CF170">
        <v>1.112468666666667</v>
      </c>
      <c r="CG170">
        <v>2.881820666666667</v>
      </c>
      <c r="CH170">
        <v>0.53998800000000002</v>
      </c>
      <c r="CI170">
        <v>1.15517</v>
      </c>
      <c r="CJ170">
        <v>1.8262902222222219</v>
      </c>
      <c r="CL170">
        <v>1.76694</v>
      </c>
      <c r="CM170">
        <v>3.9894599999999998</v>
      </c>
      <c r="CN170">
        <v>2.7616489999999998</v>
      </c>
      <c r="CO170">
        <v>1.8305070000000001</v>
      </c>
      <c r="CP170">
        <v>2.1908639999999999</v>
      </c>
      <c r="CT170">
        <v>1.400358</v>
      </c>
      <c r="CU170">
        <v>1.343132</v>
      </c>
      <c r="CV170">
        <v>3.6597059999999999</v>
      </c>
      <c r="CW170">
        <v>3.5668220000000002</v>
      </c>
      <c r="CX170">
        <v>1.76694</v>
      </c>
      <c r="CY170">
        <v>2.1545290000000001</v>
      </c>
      <c r="CZ170">
        <v>1.4808086666666671</v>
      </c>
      <c r="DA170">
        <v>3.037757</v>
      </c>
      <c r="DB170">
        <v>2.5337139999999998</v>
      </c>
      <c r="DF170">
        <v>1.4114249999999999</v>
      </c>
      <c r="DG170">
        <v>3.1184413333333341</v>
      </c>
      <c r="DH170">
        <v>0.61031300000000011</v>
      </c>
      <c r="DI170">
        <v>3.363747</v>
      </c>
      <c r="DL170">
        <v>2.1890007499999999</v>
      </c>
      <c r="DM170">
        <v>1.491179333333333</v>
      </c>
      <c r="DP170">
        <v>4.4397640000000003</v>
      </c>
      <c r="DQ170">
        <v>1.437693333333333</v>
      </c>
      <c r="DR170">
        <v>1.0907714285714289</v>
      </c>
      <c r="DS170">
        <v>5.9552000000000001E-2</v>
      </c>
      <c r="DT170">
        <v>0.98505000000000009</v>
      </c>
      <c r="DV170">
        <v>0.53998800000000002</v>
      </c>
      <c r="DW170">
        <v>2.3707075</v>
      </c>
      <c r="DX170">
        <v>3.7130260000000002</v>
      </c>
      <c r="DY170">
        <v>1.8407750000000001</v>
      </c>
      <c r="DZ170">
        <v>0.99967200000000001</v>
      </c>
      <c r="EA170">
        <v>1.0296240000000001</v>
      </c>
      <c r="EB170">
        <v>1.21017</v>
      </c>
      <c r="EC170">
        <v>1.938517</v>
      </c>
      <c r="ED170">
        <v>1.437693333333333</v>
      </c>
      <c r="EE170">
        <v>0.88833200000000001</v>
      </c>
      <c r="EH170">
        <v>1.524284</v>
      </c>
      <c r="EI170">
        <v>1.8806860000000001</v>
      </c>
      <c r="EK170">
        <v>1.242496</v>
      </c>
      <c r="EL170">
        <v>2.5762939999999999</v>
      </c>
      <c r="EM170">
        <v>1.988837</v>
      </c>
      <c r="EN170">
        <v>1.970719833333334</v>
      </c>
      <c r="EO170">
        <v>1.2292559999999999</v>
      </c>
      <c r="EQ170">
        <v>1.620787333333334</v>
      </c>
      <c r="ER170">
        <v>0.89157399999999998</v>
      </c>
      <c r="ES170">
        <v>2.900938</v>
      </c>
      <c r="ET170">
        <v>1.437693333333333</v>
      </c>
      <c r="EU170">
        <v>2.491029333333334</v>
      </c>
      <c r="EV170">
        <v>4.3172860000000002</v>
      </c>
      <c r="EW170">
        <v>1.437693333333333</v>
      </c>
      <c r="EX170">
        <v>0.63723266666666667</v>
      </c>
      <c r="EY170">
        <v>0.96595200000000014</v>
      </c>
      <c r="EZ170">
        <v>1.029422857142857</v>
      </c>
      <c r="FA170">
        <v>1.1226879999999999</v>
      </c>
      <c r="FB170">
        <v>1.9756720000000001</v>
      </c>
      <c r="FC170">
        <v>1.9747600000000001</v>
      </c>
      <c r="FD170">
        <v>1.6013875</v>
      </c>
      <c r="FF170">
        <v>2.0436230833333329</v>
      </c>
      <c r="FH170">
        <v>1.437693333333333</v>
      </c>
      <c r="FJ170">
        <v>0.85551200000000005</v>
      </c>
      <c r="FK170">
        <v>0.96238000000000012</v>
      </c>
      <c r="FL170">
        <v>1.945071</v>
      </c>
      <c r="FM170">
        <v>2.2606475000000001</v>
      </c>
      <c r="FP170">
        <v>2.378855333333334</v>
      </c>
      <c r="FQ170">
        <v>0.98505000000000009</v>
      </c>
      <c r="FR170">
        <v>1.7150069999999999</v>
      </c>
      <c r="FT170">
        <v>0.98505000000000009</v>
      </c>
      <c r="FW170">
        <v>2.876217</v>
      </c>
      <c r="FX170">
        <v>2.789002</v>
      </c>
      <c r="FZ170">
        <v>2.349418</v>
      </c>
      <c r="GA170">
        <v>1.56725</v>
      </c>
      <c r="GB170">
        <v>3.4897390000000001</v>
      </c>
      <c r="GC170">
        <v>0.76611000000000007</v>
      </c>
      <c r="GD170">
        <v>3.138049000000001</v>
      </c>
      <c r="GE170">
        <v>1.0907119999999999</v>
      </c>
      <c r="GG170">
        <v>3.553640333333334</v>
      </c>
      <c r="GH170">
        <v>1.0189839999999999</v>
      </c>
      <c r="GI170">
        <v>0.82490300000000016</v>
      </c>
      <c r="GL170">
        <v>2.900938</v>
      </c>
      <c r="GM170">
        <v>1.8433619999999999</v>
      </c>
      <c r="GN170">
        <v>3.214534</v>
      </c>
      <c r="GP170">
        <v>1.9755186666666671</v>
      </c>
      <c r="GQ170">
        <v>0.98505000000000009</v>
      </c>
      <c r="GR170">
        <v>0.98505000000000009</v>
      </c>
      <c r="GS170">
        <v>1.700318</v>
      </c>
      <c r="GU170">
        <v>1.437693333333333</v>
      </c>
      <c r="GV170">
        <v>1.4160975</v>
      </c>
      <c r="GW170">
        <v>3.1184413333333341</v>
      </c>
      <c r="GX170">
        <v>3.1184413333333341</v>
      </c>
      <c r="GY170">
        <v>1.112468666666667</v>
      </c>
      <c r="GZ170">
        <v>3.372544</v>
      </c>
      <c r="HA170">
        <v>1.3376946666666669</v>
      </c>
      <c r="HC170">
        <v>1.1461440000000001</v>
      </c>
      <c r="HE170">
        <v>0.95404600000000017</v>
      </c>
    </row>
    <row r="171" spans="1:213" x14ac:dyDescent="0.3">
      <c r="A171">
        <v>2016</v>
      </c>
      <c r="B171" t="s">
        <v>8347</v>
      </c>
      <c r="C171" s="1" t="s">
        <v>8351</v>
      </c>
      <c r="D171">
        <v>1.6408700000000001</v>
      </c>
      <c r="E171">
        <v>2.2246739999999998</v>
      </c>
      <c r="G171">
        <v>0.73422000000000009</v>
      </c>
      <c r="J171">
        <v>2.1406939999999999</v>
      </c>
      <c r="K171">
        <v>1.091024</v>
      </c>
      <c r="N171">
        <v>2.6731220000000002</v>
      </c>
      <c r="P171">
        <v>1.5985279999999999</v>
      </c>
      <c r="R171">
        <v>0.91745600000000016</v>
      </c>
      <c r="S171">
        <v>0.79824600000000012</v>
      </c>
      <c r="AB171">
        <v>0.37565799999999999</v>
      </c>
      <c r="AD171">
        <v>3.4029240000000009</v>
      </c>
      <c r="AF171">
        <v>0.78082000000000007</v>
      </c>
      <c r="AH171">
        <v>0.78542400000000001</v>
      </c>
      <c r="AJ171">
        <v>2.373072000000001</v>
      </c>
      <c r="AO171">
        <v>5.6583200000000007</v>
      </c>
      <c r="AR171">
        <v>4.6329120000000001</v>
      </c>
      <c r="AT171">
        <v>1.7692939999999999</v>
      </c>
      <c r="AU171">
        <v>1.0621719999999999</v>
      </c>
      <c r="BE171">
        <v>1.019166</v>
      </c>
      <c r="BF171">
        <v>0.54014400000000007</v>
      </c>
      <c r="BG171">
        <v>2.5072860000000001</v>
      </c>
      <c r="BL171">
        <v>2.6731220000000002</v>
      </c>
      <c r="BP171">
        <v>2.4749319999999999</v>
      </c>
      <c r="BQ171">
        <v>0.43616800000000011</v>
      </c>
      <c r="BR171">
        <v>0.34763800000000011</v>
      </c>
      <c r="BX171">
        <v>0.40027200000000002</v>
      </c>
      <c r="CB171">
        <v>1.769218</v>
      </c>
      <c r="CC171">
        <v>0.19559599999999999</v>
      </c>
      <c r="CF171">
        <v>3.7284299999999999</v>
      </c>
      <c r="CG171">
        <v>0.73504800000000003</v>
      </c>
      <c r="CI171">
        <v>0.30917</v>
      </c>
      <c r="CJ171">
        <v>1.342382</v>
      </c>
      <c r="CM171">
        <v>1.9162779999999999</v>
      </c>
      <c r="CN171">
        <v>2.117718</v>
      </c>
      <c r="CO171">
        <v>0.84447400000000006</v>
      </c>
      <c r="CP171">
        <v>0.5337900000000001</v>
      </c>
      <c r="CU171">
        <v>1.0690440000000001</v>
      </c>
      <c r="CV171">
        <v>1.545585</v>
      </c>
      <c r="CY171">
        <v>0.49381999999999998</v>
      </c>
      <c r="DA171">
        <v>1.4252525</v>
      </c>
      <c r="DF171">
        <v>3.8955519999999999</v>
      </c>
      <c r="DG171">
        <v>1.4105399999999999</v>
      </c>
      <c r="DH171">
        <v>0.65168400000000004</v>
      </c>
      <c r="DI171">
        <v>1.5618540000000001</v>
      </c>
      <c r="DJ171">
        <v>0.15435750000000001</v>
      </c>
      <c r="DL171">
        <v>0.90051800000000015</v>
      </c>
      <c r="DP171">
        <v>1.769218</v>
      </c>
      <c r="DW171">
        <v>0.40933666666666668</v>
      </c>
      <c r="DX171">
        <v>1.213544</v>
      </c>
      <c r="EG171">
        <v>0.83105399999999996</v>
      </c>
      <c r="EH171">
        <v>0.78259800000000013</v>
      </c>
      <c r="EK171">
        <v>5.3202380000000007</v>
      </c>
      <c r="EN171">
        <v>1.62323</v>
      </c>
      <c r="ER171">
        <v>0.61414800000000003</v>
      </c>
      <c r="ES171">
        <v>3.6557240000000011</v>
      </c>
      <c r="EV171">
        <v>0.55348800000000009</v>
      </c>
      <c r="EX171">
        <v>0.79576600000000008</v>
      </c>
      <c r="EZ171">
        <v>0.87899571428571444</v>
      </c>
      <c r="FA171">
        <v>0.84266800000000008</v>
      </c>
      <c r="FP171">
        <v>0.67123600000000017</v>
      </c>
      <c r="FR171">
        <v>0.67705199999999999</v>
      </c>
      <c r="FX171">
        <v>0.52826200000000001</v>
      </c>
      <c r="GA171">
        <v>1.071188</v>
      </c>
      <c r="GB171">
        <v>0.51064750000000003</v>
      </c>
      <c r="GD171">
        <v>1.6187180000000001</v>
      </c>
      <c r="GG171">
        <v>1.2847599999999999</v>
      </c>
      <c r="GI171">
        <v>1.145902</v>
      </c>
      <c r="GL171">
        <v>3.6557240000000011</v>
      </c>
      <c r="GM171">
        <v>1.654012</v>
      </c>
      <c r="GN171">
        <v>1.107842</v>
      </c>
      <c r="GO171">
        <v>0.62630000000000008</v>
      </c>
      <c r="GW171">
        <v>1.4105399999999999</v>
      </c>
      <c r="GX171">
        <v>1.4105399999999999</v>
      </c>
      <c r="GY171">
        <v>3.7284299999999999</v>
      </c>
      <c r="GZ171">
        <v>1.541892</v>
      </c>
      <c r="HA171">
        <v>0.830044</v>
      </c>
      <c r="HC171">
        <v>3.7002480000000002</v>
      </c>
      <c r="HE171">
        <v>0.89577800000000007</v>
      </c>
    </row>
    <row r="172" spans="1:213" x14ac:dyDescent="0.3">
      <c r="A172">
        <v>2016</v>
      </c>
      <c r="B172" t="s">
        <v>8347</v>
      </c>
      <c r="C172" s="1" t="s">
        <v>8352</v>
      </c>
      <c r="D172">
        <v>1.6025320000000001</v>
      </c>
      <c r="E172">
        <v>2.0170180000000002</v>
      </c>
      <c r="G172">
        <v>0.806284</v>
      </c>
      <c r="J172">
        <v>1.6540539999999999</v>
      </c>
      <c r="K172">
        <v>0.79136600000000012</v>
      </c>
      <c r="N172">
        <v>2.9483779999999999</v>
      </c>
      <c r="P172">
        <v>1.8191580000000001</v>
      </c>
      <c r="R172">
        <v>0.85332600000000014</v>
      </c>
      <c r="S172">
        <v>0.88816250000000008</v>
      </c>
      <c r="AB172">
        <v>0.49052400000000013</v>
      </c>
      <c r="AD172">
        <v>1.315876</v>
      </c>
      <c r="AF172">
        <v>1.390468</v>
      </c>
      <c r="AH172">
        <v>0.45676600000000001</v>
      </c>
      <c r="AJ172">
        <v>1.1264080000000001</v>
      </c>
      <c r="AO172">
        <v>5.7248880000000009</v>
      </c>
      <c r="AR172">
        <v>3.3095219999999999</v>
      </c>
      <c r="AT172">
        <v>1.571102</v>
      </c>
      <c r="AU172">
        <v>1.3466959999999999</v>
      </c>
      <c r="BB172">
        <v>0.60015800000000008</v>
      </c>
      <c r="BE172">
        <v>0.83907200000000004</v>
      </c>
      <c r="BF172">
        <v>0.32947599999999999</v>
      </c>
      <c r="BG172">
        <v>1.544416</v>
      </c>
      <c r="BL172">
        <v>2.9483779999999999</v>
      </c>
      <c r="BP172">
        <v>1.6910019999999999</v>
      </c>
      <c r="BR172">
        <v>0.69889800000000013</v>
      </c>
      <c r="CB172">
        <v>1.5743819999999999</v>
      </c>
      <c r="CF172">
        <v>2.0249600000000001</v>
      </c>
      <c r="CG172">
        <v>0.75588600000000017</v>
      </c>
      <c r="CI172">
        <v>0.63938000000000006</v>
      </c>
      <c r="CJ172">
        <v>1.48577</v>
      </c>
      <c r="CM172">
        <v>0.97624200000000005</v>
      </c>
      <c r="CN172">
        <v>2.023584</v>
      </c>
      <c r="CO172">
        <v>1.366266</v>
      </c>
      <c r="CP172">
        <v>0.22253200000000001</v>
      </c>
      <c r="CU172">
        <v>1.0307059999999999</v>
      </c>
      <c r="CV172">
        <v>1.951076</v>
      </c>
      <c r="CY172">
        <v>0.69403000000000004</v>
      </c>
      <c r="DA172">
        <v>1.284956</v>
      </c>
      <c r="DF172">
        <v>0.46156199999999997</v>
      </c>
      <c r="DG172">
        <v>1.012833333333333</v>
      </c>
      <c r="DH172">
        <v>0.35625400000000013</v>
      </c>
      <c r="DI172">
        <v>3.5309240000000011</v>
      </c>
      <c r="DJ172">
        <v>0.14741399999999999</v>
      </c>
      <c r="DL172">
        <v>0.26522600000000002</v>
      </c>
      <c r="DP172">
        <v>1.5743819999999999</v>
      </c>
      <c r="DX172">
        <v>0.59904750000000007</v>
      </c>
      <c r="EG172">
        <v>0.39405400000000013</v>
      </c>
      <c r="EH172">
        <v>1.013104</v>
      </c>
      <c r="EK172">
        <v>4.9760920000000004</v>
      </c>
      <c r="EN172">
        <v>0.8410700000000001</v>
      </c>
      <c r="ER172">
        <v>0.94318400000000002</v>
      </c>
      <c r="ES172">
        <v>3.8</v>
      </c>
      <c r="EV172">
        <v>0.40816200000000002</v>
      </c>
      <c r="EX172">
        <v>0.65072400000000008</v>
      </c>
      <c r="FA172">
        <v>0.75139800000000012</v>
      </c>
      <c r="FR172">
        <v>0.55911</v>
      </c>
      <c r="GB172">
        <v>0.48565000000000003</v>
      </c>
      <c r="GD172">
        <v>1.89473</v>
      </c>
      <c r="GG172">
        <v>1.8931910000000001</v>
      </c>
      <c r="GH172">
        <v>0.76662399999999997</v>
      </c>
      <c r="GI172">
        <v>1.271134</v>
      </c>
      <c r="GL172">
        <v>3.8</v>
      </c>
      <c r="GM172">
        <v>1.5526975000000001</v>
      </c>
      <c r="GN172">
        <v>1.3091360000000001</v>
      </c>
      <c r="GO172">
        <v>1.0907420000000001</v>
      </c>
      <c r="GW172">
        <v>1.012833333333333</v>
      </c>
      <c r="GX172">
        <v>1.012833333333333</v>
      </c>
      <c r="GY172">
        <v>2.0249600000000001</v>
      </c>
      <c r="GZ172">
        <v>0.90250600000000014</v>
      </c>
      <c r="HA172">
        <v>0.48743199999999998</v>
      </c>
      <c r="HC172">
        <v>3.309342</v>
      </c>
      <c r="HE172">
        <v>0.16025200000000001</v>
      </c>
    </row>
    <row r="173" spans="1:213" x14ac:dyDescent="0.3">
      <c r="A173">
        <v>2016</v>
      </c>
      <c r="B173" t="s">
        <v>8347</v>
      </c>
      <c r="C173" s="1" t="s">
        <v>8353</v>
      </c>
      <c r="D173">
        <v>0.819824</v>
      </c>
      <c r="E173">
        <v>0.68172800000000011</v>
      </c>
      <c r="J173">
        <v>5.0277280000000006</v>
      </c>
      <c r="K173">
        <v>0.58940000000000003</v>
      </c>
      <c r="N173">
        <v>0.85262400000000005</v>
      </c>
      <c r="R173">
        <v>0.82389800000000013</v>
      </c>
      <c r="S173">
        <v>1.15466</v>
      </c>
      <c r="AB173">
        <v>0.52672750000000002</v>
      </c>
      <c r="AD173">
        <v>0.57382400000000011</v>
      </c>
      <c r="AH173">
        <v>0.15</v>
      </c>
      <c r="AO173">
        <v>8.9393320000000003</v>
      </c>
      <c r="AR173">
        <v>0.16467399999999999</v>
      </c>
      <c r="AT173">
        <v>0.35597000000000001</v>
      </c>
      <c r="BE173">
        <v>0.49703399999999998</v>
      </c>
      <c r="BG173">
        <v>0.77420000000000011</v>
      </c>
      <c r="BL173">
        <v>0.85262400000000005</v>
      </c>
      <c r="BR173">
        <v>0.60495600000000005</v>
      </c>
      <c r="CB173">
        <v>0.35597000000000001</v>
      </c>
      <c r="CF173">
        <v>2.3279019999999999</v>
      </c>
      <c r="CI173">
        <v>0.54952800000000013</v>
      </c>
      <c r="CJ173">
        <v>1.0671040000000001</v>
      </c>
      <c r="CM173">
        <v>0.56641000000000008</v>
      </c>
      <c r="CN173">
        <v>0.58612000000000009</v>
      </c>
      <c r="CP173">
        <v>0.73072000000000004</v>
      </c>
      <c r="CY173">
        <v>0.50179499999999999</v>
      </c>
      <c r="DG173">
        <v>1.2210160000000001</v>
      </c>
      <c r="DH173">
        <v>0.30801000000000001</v>
      </c>
      <c r="DL173">
        <v>1.026624</v>
      </c>
      <c r="DP173">
        <v>0.35597000000000001</v>
      </c>
      <c r="DX173">
        <v>0.7960060000000001</v>
      </c>
      <c r="EK173">
        <v>1.1996819999999999</v>
      </c>
      <c r="EN173">
        <v>0.9220425000000001</v>
      </c>
      <c r="EV173">
        <v>0.35210000000000002</v>
      </c>
      <c r="FA173">
        <v>1.0053479999999999</v>
      </c>
      <c r="FR173">
        <v>0.69649600000000012</v>
      </c>
      <c r="GB173">
        <v>0.928504</v>
      </c>
      <c r="GD173">
        <v>2.1404139999999998</v>
      </c>
      <c r="GG173">
        <v>0.35597000000000001</v>
      </c>
      <c r="GI173">
        <v>1.0115320000000001</v>
      </c>
      <c r="GM173">
        <v>2.1899000000000002</v>
      </c>
      <c r="GN173">
        <v>1.5229820000000001</v>
      </c>
      <c r="GW173">
        <v>1.2210160000000001</v>
      </c>
      <c r="GX173">
        <v>1.2210160000000001</v>
      </c>
      <c r="GY173">
        <v>2.3279019999999999</v>
      </c>
      <c r="GZ173">
        <v>0.71731500000000004</v>
      </c>
      <c r="HA173">
        <v>0.56107400000000007</v>
      </c>
      <c r="HC173">
        <v>0.58080000000000009</v>
      </c>
    </row>
    <row r="174" spans="1:213" x14ac:dyDescent="0.3">
      <c r="A174">
        <v>2016</v>
      </c>
      <c r="B174" t="s">
        <v>8347</v>
      </c>
      <c r="C174" s="1" t="s">
        <v>8354</v>
      </c>
      <c r="D174">
        <v>0.70961399999999997</v>
      </c>
      <c r="E174">
        <v>0.96391500000000008</v>
      </c>
      <c r="G174">
        <v>0.99019250000000003</v>
      </c>
      <c r="J174">
        <v>1.4561839999999999</v>
      </c>
      <c r="K174">
        <v>0.85997800000000013</v>
      </c>
      <c r="N174">
        <v>1.132574</v>
      </c>
      <c r="P174">
        <v>0.15817400000000001</v>
      </c>
      <c r="R174">
        <v>0.85992800000000014</v>
      </c>
      <c r="S174">
        <v>0.97654399999999997</v>
      </c>
      <c r="AF174">
        <v>0.69067400000000001</v>
      </c>
      <c r="AJ174">
        <v>0.76308000000000009</v>
      </c>
      <c r="AO174">
        <v>1.284492</v>
      </c>
      <c r="AR174">
        <v>0.95742800000000006</v>
      </c>
      <c r="AS174">
        <v>0.51449500000000004</v>
      </c>
      <c r="AT174">
        <v>0.30252200000000001</v>
      </c>
      <c r="BE174">
        <v>0.64787000000000006</v>
      </c>
      <c r="BF174">
        <v>0.492672</v>
      </c>
      <c r="BG174">
        <v>1.5491760000000001</v>
      </c>
      <c r="BL174">
        <v>1.132574</v>
      </c>
      <c r="BR174">
        <v>0.105826</v>
      </c>
      <c r="CB174">
        <v>0.379386</v>
      </c>
      <c r="CF174">
        <v>1.082595</v>
      </c>
      <c r="CG174">
        <v>0.28259800000000002</v>
      </c>
      <c r="CI174">
        <v>0.4915480000000001</v>
      </c>
      <c r="CJ174">
        <v>0.61352400000000007</v>
      </c>
      <c r="CM174">
        <v>1.0153380000000001</v>
      </c>
      <c r="CN174">
        <v>0.64199200000000001</v>
      </c>
      <c r="CO174">
        <v>0.48114600000000002</v>
      </c>
      <c r="CP174">
        <v>0.32078000000000001</v>
      </c>
      <c r="CY174">
        <v>0.53327199999999997</v>
      </c>
      <c r="DA174">
        <v>0.63943800000000006</v>
      </c>
      <c r="DF174">
        <v>0.56542199999999998</v>
      </c>
      <c r="DG174">
        <v>0.787192</v>
      </c>
      <c r="DH174">
        <v>0.34774500000000003</v>
      </c>
      <c r="DJ174">
        <v>0.82616200000000006</v>
      </c>
      <c r="DL174">
        <v>0.91971600000000009</v>
      </c>
      <c r="DP174">
        <v>0.379386</v>
      </c>
      <c r="DX174">
        <v>0.51270800000000005</v>
      </c>
      <c r="EH174">
        <v>0.64715666666666671</v>
      </c>
      <c r="EK174">
        <v>0.74802000000000002</v>
      </c>
      <c r="EN174">
        <v>0.35324000000000011</v>
      </c>
      <c r="ER174">
        <v>0.64787800000000006</v>
      </c>
      <c r="ES174">
        <v>1.216704</v>
      </c>
      <c r="EV174">
        <v>0.248774</v>
      </c>
      <c r="FA174">
        <v>0.54059800000000002</v>
      </c>
      <c r="FR174">
        <v>0.37720199999999998</v>
      </c>
      <c r="FX174">
        <v>0.27808200000000011</v>
      </c>
      <c r="GA174">
        <v>1.289228</v>
      </c>
      <c r="GB174">
        <v>0.44610400000000011</v>
      </c>
      <c r="GD174">
        <v>0.6239475000000001</v>
      </c>
      <c r="GG174">
        <v>0.53421800000000008</v>
      </c>
      <c r="GI174">
        <v>0.94955200000000006</v>
      </c>
      <c r="GL174">
        <v>1.216704</v>
      </c>
      <c r="GN174">
        <v>1.1133919999999999</v>
      </c>
      <c r="GW174">
        <v>0.787192</v>
      </c>
      <c r="GX174">
        <v>0.787192</v>
      </c>
      <c r="GY174">
        <v>1.082595</v>
      </c>
      <c r="GZ174">
        <v>0.50608000000000009</v>
      </c>
      <c r="HA174">
        <v>0.22331999999999999</v>
      </c>
      <c r="HC174">
        <v>0.89937000000000011</v>
      </c>
      <c r="HE174">
        <v>0.20552000000000001</v>
      </c>
    </row>
    <row r="175" spans="1:213" x14ac:dyDescent="0.3">
      <c r="A175">
        <v>2016</v>
      </c>
      <c r="B175" t="s">
        <v>8347</v>
      </c>
      <c r="C175" s="1" t="s">
        <v>8355</v>
      </c>
      <c r="D175">
        <v>0.62738000000000005</v>
      </c>
      <c r="E175">
        <v>0.54863000000000006</v>
      </c>
      <c r="J175">
        <v>0.56232400000000005</v>
      </c>
      <c r="K175">
        <v>0.52672000000000008</v>
      </c>
      <c r="R175">
        <v>0.76945800000000009</v>
      </c>
      <c r="S175">
        <v>0.491286</v>
      </c>
      <c r="AB175">
        <v>0.12817400000000001</v>
      </c>
      <c r="AH175">
        <v>0.34870400000000012</v>
      </c>
      <c r="AJ175">
        <v>0.57164999999999999</v>
      </c>
      <c r="AR175">
        <v>1.168148</v>
      </c>
      <c r="CJ175">
        <v>0.51193200000000005</v>
      </c>
      <c r="CY175">
        <v>0.55341800000000008</v>
      </c>
      <c r="DH175">
        <v>0.1762</v>
      </c>
      <c r="DL175">
        <v>0.53437800000000002</v>
      </c>
      <c r="EN175">
        <v>0.57935000000000003</v>
      </c>
      <c r="ES175">
        <v>0.86753750000000007</v>
      </c>
      <c r="FA175">
        <v>0.54848000000000008</v>
      </c>
      <c r="GD175">
        <v>0.85002000000000011</v>
      </c>
      <c r="GI175">
        <v>0.91128399999999998</v>
      </c>
      <c r="GL175">
        <v>0.86753750000000007</v>
      </c>
      <c r="GN175">
        <v>0.99268400000000001</v>
      </c>
      <c r="GZ175">
        <v>0.63843000000000005</v>
      </c>
    </row>
    <row r="176" spans="1:213" x14ac:dyDescent="0.3">
      <c r="A176">
        <v>2016</v>
      </c>
      <c r="B176" t="s">
        <v>8347</v>
      </c>
      <c r="C176" s="1" t="s">
        <v>8356</v>
      </c>
      <c r="D176">
        <v>0.55557600000000007</v>
      </c>
      <c r="E176">
        <v>0.45343000000000011</v>
      </c>
      <c r="J176">
        <v>1.012486</v>
      </c>
      <c r="K176">
        <v>0.80476800000000015</v>
      </c>
      <c r="N176">
        <v>0.33190199999999997</v>
      </c>
      <c r="P176">
        <v>0.62572800000000006</v>
      </c>
      <c r="R176">
        <v>0.47463800000000012</v>
      </c>
      <c r="S176">
        <v>0.67089200000000004</v>
      </c>
      <c r="AB176">
        <v>0.219246</v>
      </c>
      <c r="AH176">
        <v>0.82000000000000006</v>
      </c>
      <c r="AJ176">
        <v>0.82582200000000006</v>
      </c>
      <c r="AO176">
        <v>1.3037719999999999</v>
      </c>
      <c r="AR176">
        <v>0.62990800000000013</v>
      </c>
      <c r="AT176">
        <v>0.41715400000000002</v>
      </c>
      <c r="BE176">
        <v>0.23432600000000001</v>
      </c>
      <c r="BL176">
        <v>0.33190199999999997</v>
      </c>
      <c r="BP176">
        <v>0.45573399999999997</v>
      </c>
      <c r="BR176">
        <v>0.33145400000000003</v>
      </c>
      <c r="CA176">
        <v>2.3622179999999999</v>
      </c>
      <c r="CB176">
        <v>0.41715400000000002</v>
      </c>
      <c r="CF176">
        <v>0.74485800000000013</v>
      </c>
      <c r="CG176">
        <v>0.30222199999999999</v>
      </c>
      <c r="CJ176">
        <v>0.75663600000000009</v>
      </c>
      <c r="CM176">
        <v>0.58450199999999997</v>
      </c>
      <c r="CN176">
        <v>0.41767199999999999</v>
      </c>
      <c r="CP176">
        <v>0.33713749999999998</v>
      </c>
      <c r="CY176">
        <v>0.51567800000000008</v>
      </c>
      <c r="DA176">
        <v>0.45423400000000003</v>
      </c>
      <c r="DG176">
        <v>0.54966000000000004</v>
      </c>
      <c r="DH176">
        <v>0.31762400000000002</v>
      </c>
      <c r="DI176">
        <v>0.28492800000000001</v>
      </c>
      <c r="DL176">
        <v>8.9078000000000004E-2</v>
      </c>
      <c r="DP176">
        <v>0.41715400000000002</v>
      </c>
      <c r="DX176">
        <v>0.31691000000000003</v>
      </c>
      <c r="EG176">
        <v>0.35227199999999997</v>
      </c>
      <c r="EK176">
        <v>0.33526</v>
      </c>
      <c r="EN176">
        <v>0.348306</v>
      </c>
      <c r="ER176">
        <v>0.19104599999999999</v>
      </c>
      <c r="ES176">
        <v>0.9097320000000001</v>
      </c>
      <c r="EV176">
        <v>0.59114400000000011</v>
      </c>
      <c r="FA176">
        <v>0.45225799999999999</v>
      </c>
      <c r="FL176">
        <v>2.4646699999999999</v>
      </c>
      <c r="FR176">
        <v>0.235314</v>
      </c>
      <c r="GB176">
        <v>0.48048500000000011</v>
      </c>
      <c r="GD176">
        <v>0.64170199999999999</v>
      </c>
      <c r="GG176">
        <v>0.41715400000000002</v>
      </c>
      <c r="GI176">
        <v>0.63360800000000006</v>
      </c>
      <c r="GL176">
        <v>0.9097320000000001</v>
      </c>
      <c r="GN176">
        <v>1.0710040000000001</v>
      </c>
      <c r="GW176">
        <v>0.54966000000000004</v>
      </c>
      <c r="GX176">
        <v>0.54966000000000004</v>
      </c>
      <c r="GY176">
        <v>0.74485800000000013</v>
      </c>
      <c r="GZ176">
        <v>0.48328399999999999</v>
      </c>
      <c r="HC176">
        <v>0.204066</v>
      </c>
    </row>
    <row r="177" spans="1:213" x14ac:dyDescent="0.3">
      <c r="A177">
        <v>2016</v>
      </c>
      <c r="B177" t="s">
        <v>8347</v>
      </c>
      <c r="C177" s="1" t="s">
        <v>8357</v>
      </c>
      <c r="D177">
        <v>1.4419759999999999</v>
      </c>
      <c r="E177">
        <v>1.6628540000000001</v>
      </c>
      <c r="G177">
        <v>0.83207600000000015</v>
      </c>
      <c r="J177">
        <v>1.428024</v>
      </c>
      <c r="K177">
        <v>1.3023199999999999</v>
      </c>
      <c r="L177">
        <v>2.8689225</v>
      </c>
      <c r="N177">
        <v>1.38916</v>
      </c>
      <c r="P177">
        <v>0.68981400000000004</v>
      </c>
      <c r="Q177">
        <v>2.8689225</v>
      </c>
      <c r="R177">
        <v>0.71149399999999996</v>
      </c>
      <c r="S177">
        <v>1.039444</v>
      </c>
      <c r="AB177">
        <v>0.62493200000000004</v>
      </c>
      <c r="AC177">
        <v>2.8689225</v>
      </c>
      <c r="AD177">
        <v>1.1867460000000001</v>
      </c>
      <c r="AF177">
        <v>0.77979600000000016</v>
      </c>
      <c r="AJ177">
        <v>0.95160800000000012</v>
      </c>
      <c r="AO177">
        <v>2.1257700000000002</v>
      </c>
      <c r="AR177">
        <v>1.9700139999999999</v>
      </c>
      <c r="AS177">
        <v>0.65296750000000003</v>
      </c>
      <c r="AT177">
        <v>1.6263840000000001</v>
      </c>
      <c r="AU177">
        <v>1.405208</v>
      </c>
      <c r="AY177">
        <v>2.8689225</v>
      </c>
      <c r="BE177">
        <v>0.848464</v>
      </c>
      <c r="BF177">
        <v>0.349296</v>
      </c>
      <c r="BG177">
        <v>1.2057040000000001</v>
      </c>
      <c r="BJ177">
        <v>0.56779600000000008</v>
      </c>
      <c r="BL177">
        <v>1.38916</v>
      </c>
      <c r="BR177">
        <v>0.50401000000000007</v>
      </c>
      <c r="BX177">
        <v>1.350676</v>
      </c>
      <c r="CB177">
        <v>1.6251439999999999</v>
      </c>
      <c r="CF177">
        <v>1.8531260000000001</v>
      </c>
      <c r="CG177">
        <v>0.68671400000000005</v>
      </c>
      <c r="CI177">
        <v>0.54248000000000007</v>
      </c>
      <c r="CJ177">
        <v>1.335958</v>
      </c>
      <c r="CM177">
        <v>1.8226225</v>
      </c>
      <c r="CN177">
        <v>1.3159080000000001</v>
      </c>
      <c r="CO177">
        <v>0.85956500000000002</v>
      </c>
      <c r="CP177">
        <v>0.47585800000000011</v>
      </c>
      <c r="CU177">
        <v>0.53190400000000004</v>
      </c>
      <c r="CV177">
        <v>1.119548</v>
      </c>
      <c r="CY177">
        <v>0.43758399999999997</v>
      </c>
      <c r="DA177">
        <v>1.2272940000000001</v>
      </c>
      <c r="DF177">
        <v>0.78973750000000009</v>
      </c>
      <c r="DG177">
        <v>1.1592819999999999</v>
      </c>
      <c r="DH177">
        <v>0.246224</v>
      </c>
      <c r="DI177">
        <v>1.4278580000000001</v>
      </c>
      <c r="DJ177">
        <v>0.29311799999999999</v>
      </c>
      <c r="DL177">
        <v>0.76639600000000008</v>
      </c>
      <c r="DP177">
        <v>1.6251439999999999</v>
      </c>
      <c r="DW177">
        <v>0.70739666666666678</v>
      </c>
      <c r="DX177">
        <v>0.54614200000000002</v>
      </c>
      <c r="EH177">
        <v>0.68129600000000012</v>
      </c>
      <c r="EK177">
        <v>0.29938999999999999</v>
      </c>
      <c r="EN177">
        <v>0.92885000000000006</v>
      </c>
      <c r="ER177">
        <v>0.46181400000000011</v>
      </c>
      <c r="ES177">
        <v>1.9239200000000001</v>
      </c>
      <c r="EV177">
        <v>0.57629400000000008</v>
      </c>
      <c r="EX177">
        <v>0.6801060000000001</v>
      </c>
      <c r="EZ177">
        <v>0.90914714285714293</v>
      </c>
      <c r="FA177">
        <v>0.5815800000000001</v>
      </c>
      <c r="FC177">
        <v>1.682315</v>
      </c>
      <c r="FR177">
        <v>0.78063199999999999</v>
      </c>
      <c r="FX177">
        <v>0.25952399999999998</v>
      </c>
      <c r="GA177">
        <v>1.4491039999999999</v>
      </c>
      <c r="GB177">
        <v>0.86813399999999996</v>
      </c>
      <c r="GD177">
        <v>1.429384</v>
      </c>
      <c r="GG177">
        <v>1.4110990000000001</v>
      </c>
      <c r="GI177">
        <v>0.52348000000000006</v>
      </c>
      <c r="GL177">
        <v>1.9239200000000001</v>
      </c>
      <c r="GM177">
        <v>1.0784100000000001</v>
      </c>
      <c r="GN177">
        <v>1.0466880000000001</v>
      </c>
      <c r="GP177">
        <v>2.8689225</v>
      </c>
      <c r="GW177">
        <v>1.1592819999999999</v>
      </c>
      <c r="GX177">
        <v>1.1592819999999999</v>
      </c>
      <c r="GY177">
        <v>1.8531260000000001</v>
      </c>
      <c r="GZ177">
        <v>1.0525819999999999</v>
      </c>
      <c r="HA177">
        <v>0.49623200000000001</v>
      </c>
      <c r="HC177">
        <v>1.7091099999999999</v>
      </c>
      <c r="HE177">
        <v>0.49524600000000002</v>
      </c>
    </row>
    <row r="178" spans="1:213" x14ac:dyDescent="0.3">
      <c r="A178">
        <v>2016</v>
      </c>
      <c r="B178" t="s">
        <v>8347</v>
      </c>
      <c r="C178" s="1" t="s">
        <v>8358</v>
      </c>
      <c r="D178">
        <v>0.44617800000000007</v>
      </c>
      <c r="E178">
        <v>0.87912200000000007</v>
      </c>
      <c r="G178">
        <v>0.80832500000000007</v>
      </c>
      <c r="J178">
        <v>1.57121</v>
      </c>
      <c r="K178">
        <v>0.87150400000000006</v>
      </c>
      <c r="N178">
        <v>0.82994250000000003</v>
      </c>
      <c r="P178">
        <v>0.64501000000000008</v>
      </c>
      <c r="R178">
        <v>0.66193600000000008</v>
      </c>
      <c r="S178">
        <v>0.488236</v>
      </c>
      <c r="AB178">
        <v>0.76181800000000011</v>
      </c>
      <c r="AF178">
        <v>1.0077020000000001</v>
      </c>
      <c r="AH178">
        <v>0.20369200000000001</v>
      </c>
      <c r="AJ178">
        <v>0.59687000000000001</v>
      </c>
      <c r="AO178">
        <v>2.0268980000000001</v>
      </c>
      <c r="AR178">
        <v>1.794184</v>
      </c>
      <c r="AS178">
        <v>0.49507750000000011</v>
      </c>
      <c r="AT178">
        <v>0.33610600000000002</v>
      </c>
      <c r="AU178">
        <v>1.0610740000000001</v>
      </c>
      <c r="BE178">
        <v>0.60506000000000004</v>
      </c>
      <c r="BF178">
        <v>0.70927399999999996</v>
      </c>
      <c r="BG178">
        <v>1.308996</v>
      </c>
      <c r="BL178">
        <v>0.82994250000000003</v>
      </c>
      <c r="BP178">
        <v>1.311466</v>
      </c>
      <c r="BQ178">
        <v>0.35977599999999998</v>
      </c>
      <c r="BR178">
        <v>0.29934200000000011</v>
      </c>
      <c r="CB178">
        <v>0.33668599999999999</v>
      </c>
      <c r="CF178">
        <v>1.6202080000000001</v>
      </c>
      <c r="CG178">
        <v>0.81398400000000004</v>
      </c>
      <c r="CI178">
        <v>0.59799000000000002</v>
      </c>
      <c r="CJ178">
        <v>0.81052600000000008</v>
      </c>
      <c r="CM178">
        <v>0.95718200000000009</v>
      </c>
      <c r="CN178">
        <v>0.76215000000000011</v>
      </c>
      <c r="CO178">
        <v>1.0568439999999999</v>
      </c>
      <c r="CP178">
        <v>0.63923600000000003</v>
      </c>
      <c r="CV178">
        <v>0.90000600000000008</v>
      </c>
      <c r="CY178">
        <v>0.48894399999999999</v>
      </c>
      <c r="DA178">
        <v>1.2011940000000001</v>
      </c>
      <c r="DF178">
        <v>0.55260500000000001</v>
      </c>
      <c r="DG178">
        <v>0.79199399999999998</v>
      </c>
      <c r="DH178">
        <v>0.43508599999999997</v>
      </c>
      <c r="DI178">
        <v>1.5285420000000001</v>
      </c>
      <c r="DJ178">
        <v>0.48338599999999998</v>
      </c>
      <c r="DL178">
        <v>0.45089600000000002</v>
      </c>
      <c r="DP178">
        <v>0.33668599999999999</v>
      </c>
      <c r="DW178">
        <v>0.6227640000000001</v>
      </c>
      <c r="DX178">
        <v>0.47402400000000011</v>
      </c>
      <c r="EG178">
        <v>0.33208799999999999</v>
      </c>
      <c r="EH178">
        <v>0.69208000000000003</v>
      </c>
      <c r="EK178">
        <v>0.53516400000000008</v>
      </c>
      <c r="EN178">
        <v>0.46265800000000012</v>
      </c>
      <c r="ER178">
        <v>0.78106000000000009</v>
      </c>
      <c r="ES178">
        <v>1.370574</v>
      </c>
      <c r="EV178">
        <v>0.33513599999999999</v>
      </c>
      <c r="EX178">
        <v>0.61780200000000007</v>
      </c>
      <c r="FA178">
        <v>0.40085599999999999</v>
      </c>
      <c r="FR178">
        <v>0.79049000000000003</v>
      </c>
      <c r="FS178">
        <v>0.5531600000000001</v>
      </c>
      <c r="FX178">
        <v>4.0183999999999997E-2</v>
      </c>
      <c r="GA178">
        <v>1.862222</v>
      </c>
      <c r="GB178">
        <v>0.51515</v>
      </c>
      <c r="GD178">
        <v>1.4745625</v>
      </c>
      <c r="GG178">
        <v>0.61116899999999996</v>
      </c>
      <c r="GH178">
        <v>0.66767600000000016</v>
      </c>
      <c r="GI178">
        <v>0.92034400000000005</v>
      </c>
      <c r="GL178">
        <v>1.370574</v>
      </c>
      <c r="GM178">
        <v>0.83410200000000001</v>
      </c>
      <c r="GN178">
        <v>0.93495200000000001</v>
      </c>
      <c r="GW178">
        <v>0.79199399999999998</v>
      </c>
      <c r="GX178">
        <v>0.79199399999999998</v>
      </c>
      <c r="GY178">
        <v>1.6202080000000001</v>
      </c>
      <c r="GZ178">
        <v>0.43016199999999999</v>
      </c>
      <c r="HA178">
        <v>0.38986749999999998</v>
      </c>
      <c r="HC178">
        <v>0.89794200000000002</v>
      </c>
      <c r="HE178">
        <v>0.31284400000000012</v>
      </c>
    </row>
    <row r="179" spans="1:213" x14ac:dyDescent="0.3">
      <c r="A179">
        <v>2016</v>
      </c>
      <c r="B179" t="s">
        <v>8347</v>
      </c>
      <c r="C179" s="1" t="s">
        <v>188</v>
      </c>
      <c r="D179">
        <v>0.88193117857142866</v>
      </c>
      <c r="E179">
        <v>0.84463192307692314</v>
      </c>
      <c r="F179">
        <v>2.126636</v>
      </c>
      <c r="G179">
        <v>0.69911533333333331</v>
      </c>
      <c r="H179">
        <v>0.72483600000000015</v>
      </c>
      <c r="I179">
        <v>0.72483600000000015</v>
      </c>
      <c r="J179">
        <v>3.8529330000000002</v>
      </c>
      <c r="K179">
        <v>0.55525766666666676</v>
      </c>
      <c r="L179">
        <v>1.536472166666667</v>
      </c>
      <c r="M179">
        <v>0.47377599999999997</v>
      </c>
      <c r="N179">
        <v>3.002072000000001</v>
      </c>
      <c r="O179">
        <v>0.40684900000000002</v>
      </c>
      <c r="P179">
        <v>0.79436575000000009</v>
      </c>
      <c r="Q179">
        <v>1.536472166666667</v>
      </c>
      <c r="R179">
        <v>0.72394733333333339</v>
      </c>
      <c r="S179">
        <v>0.60187225000000011</v>
      </c>
      <c r="T179">
        <v>0.99454300000000018</v>
      </c>
      <c r="U179">
        <v>0.9595583333333334</v>
      </c>
      <c r="V179">
        <v>0.54459725000000003</v>
      </c>
      <c r="W179">
        <v>0.770984</v>
      </c>
      <c r="X179">
        <v>0.51106600000000002</v>
      </c>
      <c r="Y179">
        <v>0.36544199999999999</v>
      </c>
      <c r="Z179">
        <v>0.72483600000000015</v>
      </c>
      <c r="AA179">
        <v>0.44056800000000013</v>
      </c>
      <c r="AB179">
        <v>0.45860099999999998</v>
      </c>
      <c r="AC179">
        <v>1.536472166666667</v>
      </c>
      <c r="AD179">
        <v>1.80342925</v>
      </c>
      <c r="AE179">
        <v>0.68997200000000003</v>
      </c>
      <c r="AF179">
        <v>1.2521381250000001</v>
      </c>
      <c r="AG179">
        <v>0.29347000000000001</v>
      </c>
      <c r="AH179">
        <v>0.51135125000000003</v>
      </c>
      <c r="AI179">
        <v>0.50143400000000005</v>
      </c>
      <c r="AJ179">
        <v>0.92858940000000012</v>
      </c>
      <c r="AK179">
        <v>1.2916080000000001</v>
      </c>
      <c r="AL179">
        <v>0.81054199999999998</v>
      </c>
      <c r="AN179">
        <v>0.49519000000000002</v>
      </c>
      <c r="AO179">
        <v>1.5545330625</v>
      </c>
      <c r="AP179">
        <v>0.32877099999999998</v>
      </c>
      <c r="AQ179">
        <v>0.105688</v>
      </c>
      <c r="AR179">
        <v>1.131098571428572</v>
      </c>
      <c r="AS179">
        <v>0.56293250000000006</v>
      </c>
      <c r="AT179">
        <v>0.98504092857142866</v>
      </c>
      <c r="AU179">
        <v>1.931384666666667</v>
      </c>
      <c r="AV179">
        <v>1.569780833333333</v>
      </c>
      <c r="AW179">
        <v>1.0868390000000001</v>
      </c>
      <c r="AX179">
        <v>0.40271000000000001</v>
      </c>
      <c r="AY179">
        <v>1.536472166666667</v>
      </c>
      <c r="AZ179">
        <v>1.2916080000000001</v>
      </c>
      <c r="BB179">
        <v>0.74538800000000005</v>
      </c>
      <c r="BC179">
        <v>1.0325947499999999</v>
      </c>
      <c r="BD179">
        <v>1.325792333333333</v>
      </c>
      <c r="BE179">
        <v>0.79148000000000007</v>
      </c>
      <c r="BF179">
        <v>0.81798950000000015</v>
      </c>
      <c r="BG179">
        <v>1.7302226000000001</v>
      </c>
      <c r="BH179">
        <v>0.39069999999999999</v>
      </c>
      <c r="BI179">
        <v>0.68029600000000012</v>
      </c>
      <c r="BJ179">
        <v>0.82545475000000001</v>
      </c>
      <c r="BK179">
        <v>0.40684900000000002</v>
      </c>
      <c r="BL179">
        <v>3.002072000000001</v>
      </c>
      <c r="BM179">
        <v>0.36325800000000008</v>
      </c>
      <c r="BO179">
        <v>0.22881199999999999</v>
      </c>
      <c r="BP179">
        <v>1.1241908</v>
      </c>
      <c r="BQ179">
        <v>0.48270299999999999</v>
      </c>
      <c r="BR179">
        <v>0.69206522222222233</v>
      </c>
      <c r="BS179">
        <v>0.43265999999999999</v>
      </c>
      <c r="BT179">
        <v>0.50551800000000002</v>
      </c>
      <c r="BU179">
        <v>0.62218000000000007</v>
      </c>
      <c r="BV179">
        <v>0.3336014285714286</v>
      </c>
      <c r="BX179">
        <v>1.302084</v>
      </c>
      <c r="BY179">
        <v>0.40684900000000002</v>
      </c>
      <c r="BZ179">
        <v>0.74937399999999998</v>
      </c>
      <c r="CA179">
        <v>0.40131733333333341</v>
      </c>
      <c r="CB179">
        <v>1.0334064791666671</v>
      </c>
      <c r="CC179">
        <v>1.343154</v>
      </c>
      <c r="CD179">
        <v>0.53213500000000002</v>
      </c>
      <c r="CE179">
        <v>1.2916080000000001</v>
      </c>
      <c r="CF179">
        <v>1.919256833333334</v>
      </c>
      <c r="CG179">
        <v>0.73381550000000006</v>
      </c>
      <c r="CH179">
        <v>0.99523400000000006</v>
      </c>
      <c r="CI179">
        <v>1.859985</v>
      </c>
      <c r="CJ179">
        <v>1.2126980000000001</v>
      </c>
      <c r="CL179">
        <v>1.776176</v>
      </c>
      <c r="CM179">
        <v>1.9613168333333331</v>
      </c>
      <c r="CN179">
        <v>1.1573043000000001</v>
      </c>
      <c r="CO179">
        <v>0.85020212500000003</v>
      </c>
      <c r="CP179">
        <v>0.5977394285714287</v>
      </c>
      <c r="CQ179">
        <v>0.61542600000000003</v>
      </c>
      <c r="CR179">
        <v>1.7946279999999999</v>
      </c>
      <c r="CS179">
        <v>0.48484800000000011</v>
      </c>
      <c r="CT179">
        <v>0.70305399999999996</v>
      </c>
      <c r="CU179">
        <v>0.48788999999999999</v>
      </c>
      <c r="CV179">
        <v>1.5820723750000001</v>
      </c>
      <c r="CW179">
        <v>3.5395159999999999</v>
      </c>
      <c r="CX179">
        <v>1.776176</v>
      </c>
      <c r="CY179">
        <v>0.6484186666666667</v>
      </c>
      <c r="CZ179">
        <v>0.63028100000000009</v>
      </c>
      <c r="DA179">
        <v>0.91319400000000006</v>
      </c>
      <c r="DB179">
        <v>0.801589</v>
      </c>
      <c r="DC179">
        <v>0.60057000000000005</v>
      </c>
      <c r="DD179">
        <v>0.55178000000000005</v>
      </c>
      <c r="DE179">
        <v>0.37698599999999999</v>
      </c>
      <c r="DF179">
        <v>0.61970400000000003</v>
      </c>
      <c r="DG179">
        <v>1.2510754285714289</v>
      </c>
      <c r="DH179">
        <v>0.131998</v>
      </c>
      <c r="DI179">
        <v>0.76701500000000011</v>
      </c>
      <c r="DJ179">
        <v>0.46273333333333339</v>
      </c>
      <c r="DL179">
        <v>0.56753450000000005</v>
      </c>
      <c r="DM179">
        <v>0.39371</v>
      </c>
      <c r="DN179">
        <v>0.49168600000000012</v>
      </c>
      <c r="DO179">
        <v>4.8326000000000008E-2</v>
      </c>
      <c r="DP179">
        <v>0.99099407142857143</v>
      </c>
      <c r="DQ179">
        <v>0.40684900000000002</v>
      </c>
      <c r="DS179">
        <v>0.39069999999999999</v>
      </c>
      <c r="DT179">
        <v>0.72483600000000015</v>
      </c>
      <c r="DU179">
        <v>0.83570000000000011</v>
      </c>
      <c r="DV179">
        <v>0.99523400000000006</v>
      </c>
      <c r="DW179">
        <v>0.37388300000000002</v>
      </c>
      <c r="DX179">
        <v>1.5527975000000001</v>
      </c>
      <c r="DY179">
        <v>0.69447600000000009</v>
      </c>
      <c r="DZ179">
        <v>0.62055800000000005</v>
      </c>
      <c r="EA179">
        <v>0.73686600000000013</v>
      </c>
      <c r="EB179">
        <v>0.13442999999999999</v>
      </c>
      <c r="EC179">
        <v>0.597356</v>
      </c>
      <c r="ED179">
        <v>0.40684900000000002</v>
      </c>
      <c r="EE179">
        <v>0.67399399999999998</v>
      </c>
      <c r="EF179">
        <v>0.52616200000000002</v>
      </c>
      <c r="EG179">
        <v>0.34771649999999998</v>
      </c>
      <c r="EH179">
        <v>0.84185300000000007</v>
      </c>
      <c r="EI179">
        <v>0.49654199999999998</v>
      </c>
      <c r="EJ179">
        <v>7.222400000000001E-2</v>
      </c>
      <c r="EK179">
        <v>1.3055070909090909</v>
      </c>
      <c r="EL179">
        <v>0.71628000000000003</v>
      </c>
      <c r="EM179">
        <v>0.30470000000000003</v>
      </c>
      <c r="EN179">
        <v>1.126557</v>
      </c>
      <c r="EO179">
        <v>0.97222800000000009</v>
      </c>
      <c r="EP179">
        <v>0.78266599999999997</v>
      </c>
      <c r="EQ179">
        <v>0.55045666666666671</v>
      </c>
      <c r="ER179">
        <v>0.67671879999999995</v>
      </c>
      <c r="ES179">
        <v>2.105844857142857</v>
      </c>
      <c r="ET179">
        <v>0.40684900000000002</v>
      </c>
      <c r="EU179">
        <v>0.72470800000000013</v>
      </c>
      <c r="EV179">
        <v>1.8090489999999999</v>
      </c>
      <c r="EW179">
        <v>0.40684900000000002</v>
      </c>
      <c r="EX179">
        <v>0.83789466666666668</v>
      </c>
      <c r="EY179">
        <v>0.28780499999999998</v>
      </c>
      <c r="EZ179">
        <v>0.82212928571428578</v>
      </c>
      <c r="FA179">
        <v>0.52661614285714287</v>
      </c>
      <c r="FB179">
        <v>0.95564700000000014</v>
      </c>
      <c r="FC179">
        <v>1.04667</v>
      </c>
      <c r="FD179">
        <v>1.5087539999999999</v>
      </c>
      <c r="FE179">
        <v>1.691031</v>
      </c>
      <c r="FF179">
        <v>0.50566467171717178</v>
      </c>
      <c r="FG179">
        <v>0.26546399999999998</v>
      </c>
      <c r="FH179">
        <v>0.40684900000000002</v>
      </c>
      <c r="FI179">
        <v>0.54283000000000003</v>
      </c>
      <c r="FJ179">
        <v>0.58608300000000002</v>
      </c>
      <c r="FK179">
        <v>1.083396</v>
      </c>
      <c r="FL179">
        <v>1.499244</v>
      </c>
      <c r="FM179">
        <v>0.49520049999999999</v>
      </c>
      <c r="FN179">
        <v>0.84840800000000005</v>
      </c>
      <c r="FP179">
        <v>0.75903200000000004</v>
      </c>
      <c r="FQ179">
        <v>0.72483600000000015</v>
      </c>
      <c r="FR179">
        <v>1.0895649999999999</v>
      </c>
      <c r="FS179">
        <v>0.64426000000000005</v>
      </c>
      <c r="FT179">
        <v>0.72483600000000015</v>
      </c>
      <c r="FU179">
        <v>0.37615799999999999</v>
      </c>
      <c r="FV179">
        <v>0.58773600000000004</v>
      </c>
      <c r="FW179">
        <v>1.0966819999999999</v>
      </c>
      <c r="FX179">
        <v>0.37675199999999998</v>
      </c>
      <c r="FY179">
        <v>0.60000000000000009</v>
      </c>
      <c r="FZ179">
        <v>0.41683199999999998</v>
      </c>
      <c r="GB179">
        <v>0.98310042857142865</v>
      </c>
      <c r="GC179">
        <v>0.122656</v>
      </c>
      <c r="GD179">
        <v>2.2942776666666669</v>
      </c>
      <c r="GE179">
        <v>0.61658600000000008</v>
      </c>
      <c r="GF179">
        <v>0.71139200000000002</v>
      </c>
      <c r="GG179">
        <v>1.1402894545454549</v>
      </c>
      <c r="GH179">
        <v>0.44472200000000012</v>
      </c>
      <c r="GI179">
        <v>0.52205285000000001</v>
      </c>
      <c r="GJ179">
        <v>0.66402399999999995</v>
      </c>
      <c r="GL179">
        <v>2.105844857142857</v>
      </c>
      <c r="GM179">
        <v>0.75211800000000006</v>
      </c>
      <c r="GN179">
        <v>1.1013685</v>
      </c>
      <c r="GO179">
        <v>2.3375279999999998</v>
      </c>
      <c r="GP179">
        <v>1.536472166666667</v>
      </c>
      <c r="GQ179">
        <v>0.72483600000000015</v>
      </c>
      <c r="GR179">
        <v>0.72483600000000015</v>
      </c>
      <c r="GS179">
        <v>1.0839760000000001</v>
      </c>
      <c r="GT179">
        <v>0.83262800000000015</v>
      </c>
      <c r="GU179">
        <v>0.40684900000000002</v>
      </c>
      <c r="GV179">
        <v>0.271175</v>
      </c>
      <c r="GW179">
        <v>1.2510754285714289</v>
      </c>
      <c r="GX179">
        <v>1.2510754285714289</v>
      </c>
      <c r="GY179">
        <v>1.919256833333334</v>
      </c>
      <c r="GZ179">
        <v>0.50764350000000003</v>
      </c>
      <c r="HA179">
        <v>0.66533133333333339</v>
      </c>
      <c r="HC179">
        <v>1.049282666666667</v>
      </c>
      <c r="HD179">
        <v>0.43633300000000003</v>
      </c>
      <c r="HE179">
        <v>0.50168533333333343</v>
      </c>
    </row>
    <row r="180" spans="1:213" x14ac:dyDescent="0.3">
      <c r="A180">
        <v>2016</v>
      </c>
      <c r="B180" t="s">
        <v>8347</v>
      </c>
      <c r="C180" s="1" t="s">
        <v>200</v>
      </c>
      <c r="D180">
        <v>8.4963999999999998E-2</v>
      </c>
      <c r="L180">
        <v>3.3779999999999998E-2</v>
      </c>
      <c r="M180">
        <v>2.9928E-2</v>
      </c>
      <c r="O180">
        <v>6.2838000000000005E-2</v>
      </c>
      <c r="Q180">
        <v>3.3779999999999998E-2</v>
      </c>
      <c r="X180">
        <v>8.9807999999999999E-2</v>
      </c>
      <c r="Y180">
        <v>1.9487999999999998E-2</v>
      </c>
      <c r="AB180">
        <v>9.1974E-2</v>
      </c>
      <c r="AC180">
        <v>3.3779999999999998E-2</v>
      </c>
      <c r="AD180">
        <v>0.14222599999999999</v>
      </c>
      <c r="AI180">
        <v>0.132718</v>
      </c>
      <c r="AK180">
        <v>5.335800000000001E-2</v>
      </c>
      <c r="AL180">
        <v>3.9142000000000003E-2</v>
      </c>
      <c r="AM180">
        <v>2.6734000000000001E-2</v>
      </c>
      <c r="AN180">
        <v>3.065E-2</v>
      </c>
      <c r="AP180">
        <v>1.4404E-2</v>
      </c>
      <c r="AQ180">
        <v>6.8495E-2</v>
      </c>
      <c r="AS180">
        <v>3.0452E-2</v>
      </c>
      <c r="AT180">
        <v>0.25967200000000001</v>
      </c>
      <c r="AU180">
        <v>9.0204000000000006E-2</v>
      </c>
      <c r="AV180">
        <v>0.105572</v>
      </c>
      <c r="AW180">
        <v>3.2212500000000012E-2</v>
      </c>
      <c r="AX180">
        <v>2.0941999999999999E-2</v>
      </c>
      <c r="AY180">
        <v>3.3779999999999998E-2</v>
      </c>
      <c r="AZ180">
        <v>5.335800000000001E-2</v>
      </c>
      <c r="BC180">
        <v>8.8452000000000017E-2</v>
      </c>
      <c r="BD180">
        <v>1.8946000000000001E-2</v>
      </c>
      <c r="BF180">
        <v>1.1786E-2</v>
      </c>
      <c r="BJ180">
        <v>6.7310000000000009E-2</v>
      </c>
      <c r="BK180">
        <v>6.2838000000000005E-2</v>
      </c>
      <c r="BO180">
        <v>3.7892000000000002E-2</v>
      </c>
      <c r="BS180">
        <v>0.15702199999999999</v>
      </c>
      <c r="BU180">
        <v>4.3862000000000012E-2</v>
      </c>
      <c r="BV180">
        <v>9.8634285714285716E-2</v>
      </c>
      <c r="BW180">
        <v>3.6811999999999998E-2</v>
      </c>
      <c r="BX180">
        <v>9.259400000000001E-2</v>
      </c>
      <c r="BY180">
        <v>6.2838000000000005E-2</v>
      </c>
      <c r="CA180">
        <v>7.4824000000000002E-2</v>
      </c>
      <c r="CB180">
        <v>0.25767400000000001</v>
      </c>
      <c r="CC180">
        <v>0.10867</v>
      </c>
      <c r="CD180">
        <v>5.1492499999999997E-2</v>
      </c>
      <c r="CE180">
        <v>5.335800000000001E-2</v>
      </c>
      <c r="CG180">
        <v>8.1390000000000004E-2</v>
      </c>
      <c r="CL180">
        <v>8.0376000000000017E-2</v>
      </c>
      <c r="CO180">
        <v>4.0664000000000013E-2</v>
      </c>
      <c r="CQ180">
        <v>7.9272000000000009E-2</v>
      </c>
      <c r="CS180">
        <v>1.4552499999999999E-2</v>
      </c>
      <c r="CX180">
        <v>8.0376000000000017E-2</v>
      </c>
      <c r="CZ180">
        <v>0.165244</v>
      </c>
      <c r="DC180">
        <v>7.0010000000000003E-2</v>
      </c>
      <c r="DD180">
        <v>2.3248000000000001E-2</v>
      </c>
      <c r="DJ180">
        <v>5.3608000000000003E-2</v>
      </c>
      <c r="DN180">
        <v>6.9746000000000002E-2</v>
      </c>
      <c r="DP180">
        <v>0.25767400000000001</v>
      </c>
      <c r="DQ180">
        <v>6.2838000000000005E-2</v>
      </c>
      <c r="DR180">
        <v>0.22095571428571431</v>
      </c>
      <c r="DW180">
        <v>0.156082</v>
      </c>
      <c r="DX180">
        <v>3.022E-2</v>
      </c>
      <c r="DY180">
        <v>0.27922249999999998</v>
      </c>
      <c r="DZ180">
        <v>9.3366000000000005E-2</v>
      </c>
      <c r="EB180">
        <v>1.439E-2</v>
      </c>
      <c r="ED180">
        <v>6.2838000000000005E-2</v>
      </c>
      <c r="EE180">
        <v>0.12906599999999999</v>
      </c>
      <c r="EF180">
        <v>8.3110000000000003E-2</v>
      </c>
      <c r="EH180">
        <v>2.1416000000000001E-2</v>
      </c>
      <c r="EM180">
        <v>4.4828000000000007E-2</v>
      </c>
      <c r="EN180">
        <v>7.0138000000000006E-2</v>
      </c>
      <c r="EO180">
        <v>2.2527999999999999E-2</v>
      </c>
      <c r="EP180">
        <v>0.106226</v>
      </c>
      <c r="EQ180">
        <v>6.588200000000001E-2</v>
      </c>
      <c r="ES180">
        <v>9.3976000000000018E-2</v>
      </c>
      <c r="ET180">
        <v>6.2838000000000005E-2</v>
      </c>
      <c r="EU180">
        <v>4.6660000000000007E-2</v>
      </c>
      <c r="EW180">
        <v>6.2838000000000005E-2</v>
      </c>
      <c r="EX180">
        <v>0.130082</v>
      </c>
      <c r="FB180">
        <v>5.134600000000001E-2</v>
      </c>
      <c r="FH180">
        <v>6.2838000000000005E-2</v>
      </c>
      <c r="FI180">
        <v>0.2342433333333333</v>
      </c>
      <c r="FL180">
        <v>2.0799999999999998E-3</v>
      </c>
      <c r="FN180">
        <v>6.0040000000000007E-3</v>
      </c>
      <c r="FP180">
        <v>3.4102E-2</v>
      </c>
      <c r="FV180">
        <v>3.4968000000000013E-2</v>
      </c>
      <c r="FW180">
        <v>7.7843999999999997E-2</v>
      </c>
      <c r="FZ180">
        <v>2.2554000000000001E-2</v>
      </c>
      <c r="GC180">
        <v>0.152368</v>
      </c>
      <c r="GE180">
        <v>1.4572E-2</v>
      </c>
      <c r="GG180">
        <v>0.16771449999999999</v>
      </c>
      <c r="GH180">
        <v>3.1281999999999997E-2</v>
      </c>
      <c r="GJ180">
        <v>5.6722000000000002E-2</v>
      </c>
      <c r="GL180">
        <v>9.3976000000000018E-2</v>
      </c>
      <c r="GO180">
        <v>3.2539999999999999E-2</v>
      </c>
      <c r="GP180">
        <v>3.3779999999999998E-2</v>
      </c>
      <c r="GS180">
        <v>0.23524800000000001</v>
      </c>
      <c r="GT180">
        <v>6.2042E-2</v>
      </c>
      <c r="GU180">
        <v>6.2838000000000005E-2</v>
      </c>
      <c r="GV180">
        <v>2.9592E-2</v>
      </c>
      <c r="HA180">
        <v>5.6821999999999998E-2</v>
      </c>
      <c r="HD180">
        <v>0.10654</v>
      </c>
      <c r="HE180">
        <v>2.7562E-2</v>
      </c>
    </row>
    <row r="181" spans="1:213" x14ac:dyDescent="0.3">
      <c r="A181">
        <v>2016</v>
      </c>
      <c r="B181" t="s">
        <v>8347</v>
      </c>
      <c r="C181" s="1" t="s">
        <v>203</v>
      </c>
      <c r="D181">
        <v>0.61722600000000005</v>
      </c>
      <c r="E181">
        <v>0.41351199999999999</v>
      </c>
      <c r="N181">
        <v>0.92726200000000003</v>
      </c>
      <c r="R181">
        <v>0.120312</v>
      </c>
      <c r="U181">
        <v>0.47344199999999997</v>
      </c>
      <c r="X181">
        <v>0.50072800000000006</v>
      </c>
      <c r="AB181">
        <v>0.46260600000000002</v>
      </c>
      <c r="AD181">
        <v>0.94040600000000019</v>
      </c>
      <c r="AK181">
        <v>0.52622800000000003</v>
      </c>
      <c r="AL181">
        <v>1.6633999999999999E-2</v>
      </c>
      <c r="AS181">
        <v>0.26361000000000001</v>
      </c>
      <c r="AT181">
        <v>0.46841800000000011</v>
      </c>
      <c r="AU181">
        <v>0.24</v>
      </c>
      <c r="AZ181">
        <v>0.52622800000000003</v>
      </c>
      <c r="BF181">
        <v>0.189666</v>
      </c>
      <c r="BJ181">
        <v>0.10559</v>
      </c>
      <c r="BL181">
        <v>0.92726200000000003</v>
      </c>
      <c r="BR181">
        <v>0.10888</v>
      </c>
      <c r="BX181">
        <v>4.3860000000000003E-2</v>
      </c>
      <c r="CB181">
        <v>0.466312</v>
      </c>
      <c r="CE181">
        <v>0.52622800000000003</v>
      </c>
      <c r="CG181">
        <v>0.9008520000000001</v>
      </c>
      <c r="CJ181">
        <v>0.45396999999999998</v>
      </c>
      <c r="CN181">
        <v>0.80635800000000013</v>
      </c>
      <c r="CO181">
        <v>0.90247600000000017</v>
      </c>
      <c r="CV181">
        <v>0.10677200000000001</v>
      </c>
      <c r="CZ181">
        <v>0.16954</v>
      </c>
      <c r="DC181">
        <v>0.78122000000000003</v>
      </c>
      <c r="DI181">
        <v>8.005000000000001E-2</v>
      </c>
      <c r="DJ181">
        <v>3.8478000000000012E-2</v>
      </c>
      <c r="DM181">
        <v>0.10262400000000001</v>
      </c>
      <c r="DN181">
        <v>0.118382</v>
      </c>
      <c r="DP181">
        <v>0.466312</v>
      </c>
      <c r="DU181">
        <v>1.201174</v>
      </c>
      <c r="DW181">
        <v>1.1303700000000001</v>
      </c>
      <c r="DY181">
        <v>0.56702600000000003</v>
      </c>
      <c r="DZ181">
        <v>0.110426</v>
      </c>
      <c r="EH181">
        <v>0.47711199999999998</v>
      </c>
      <c r="EN181">
        <v>0.17138200000000001</v>
      </c>
      <c r="EP181">
        <v>0.148922</v>
      </c>
      <c r="EZ181">
        <v>0.13276714285714289</v>
      </c>
      <c r="FA181">
        <v>4.0905999999999998E-2</v>
      </c>
      <c r="FB181">
        <v>0.63268200000000008</v>
      </c>
      <c r="FE181">
        <v>4.6998000000000012E-2</v>
      </c>
      <c r="FP181">
        <v>0.19668749999999999</v>
      </c>
      <c r="FW181">
        <v>0.56945750000000006</v>
      </c>
      <c r="GD181">
        <v>1.673486</v>
      </c>
      <c r="GG181">
        <v>0.29332000000000003</v>
      </c>
      <c r="GH181">
        <v>0.71829600000000016</v>
      </c>
      <c r="GJ181">
        <v>0.8849800000000001</v>
      </c>
      <c r="GS181">
        <v>0.83821400000000001</v>
      </c>
      <c r="HC181">
        <v>0.20682600000000001</v>
      </c>
      <c r="HD181">
        <v>0.14005200000000001</v>
      </c>
      <c r="HE181">
        <v>1.406304</v>
      </c>
    </row>
    <row r="182" spans="1:213" x14ac:dyDescent="0.3">
      <c r="A182">
        <v>2016</v>
      </c>
      <c r="B182" t="s">
        <v>8347</v>
      </c>
      <c r="C182" s="1" t="s">
        <v>8359</v>
      </c>
      <c r="D182">
        <v>0.38514599999999999</v>
      </c>
      <c r="N182">
        <v>0.213894</v>
      </c>
      <c r="AD182">
        <v>0.7965000000000001</v>
      </c>
      <c r="BL182">
        <v>0.213894</v>
      </c>
      <c r="EX182">
        <v>0.43853999999999999</v>
      </c>
    </row>
    <row r="183" spans="1:213" x14ac:dyDescent="0.3">
      <c r="A183">
        <v>2016</v>
      </c>
      <c r="B183" t="s">
        <v>8347</v>
      </c>
      <c r="C183" s="1" t="s">
        <v>8360</v>
      </c>
      <c r="D183">
        <v>7.8860000000000006E-3</v>
      </c>
      <c r="AK183">
        <v>1.5146E-2</v>
      </c>
      <c r="AQ183">
        <v>9.8727999999999996E-2</v>
      </c>
      <c r="AT183">
        <v>1.6308E-2</v>
      </c>
      <c r="AZ183">
        <v>1.5146E-2</v>
      </c>
      <c r="BV183">
        <v>2.385E-2</v>
      </c>
      <c r="CB183">
        <v>1.6308E-2</v>
      </c>
      <c r="CE183">
        <v>1.5146E-2</v>
      </c>
      <c r="CO183">
        <v>6.4246000000000011E-2</v>
      </c>
      <c r="CS183">
        <v>2.0782499999999999E-2</v>
      </c>
      <c r="DJ183">
        <v>4.1380000000000002E-3</v>
      </c>
      <c r="DP183">
        <v>1.6308E-2</v>
      </c>
      <c r="DW183">
        <v>2.5758E-2</v>
      </c>
      <c r="DX183">
        <v>4.6244E-2</v>
      </c>
      <c r="EO183">
        <v>1.1351999999999999E-2</v>
      </c>
      <c r="EP183">
        <v>2.7552E-2</v>
      </c>
      <c r="EZ183">
        <v>8.3000000000000001E-3</v>
      </c>
      <c r="GC183">
        <v>6.5731999999999999E-2</v>
      </c>
      <c r="GD183">
        <v>2.0011999999999999E-2</v>
      </c>
      <c r="GG183">
        <v>1.6308E-2</v>
      </c>
      <c r="GJ183">
        <v>5.0796000000000008E-2</v>
      </c>
      <c r="HE183">
        <v>4.2903999999999998E-2</v>
      </c>
    </row>
    <row r="184" spans="1:213" x14ac:dyDescent="0.3">
      <c r="A184">
        <v>2016</v>
      </c>
      <c r="B184" t="s">
        <v>8347</v>
      </c>
      <c r="C184" s="1" t="s">
        <v>216</v>
      </c>
      <c r="D184">
        <v>8.1246000000000013E-2</v>
      </c>
      <c r="AK184">
        <v>8.5416000000000006E-2</v>
      </c>
      <c r="AT184">
        <v>0.173096</v>
      </c>
      <c r="AZ184">
        <v>8.5416000000000006E-2</v>
      </c>
      <c r="BC184">
        <v>7.0113999999999996E-2</v>
      </c>
      <c r="BQ184">
        <v>6.2505000000000005E-2</v>
      </c>
      <c r="CB184">
        <v>0.173096</v>
      </c>
      <c r="CE184">
        <v>8.5416000000000006E-2</v>
      </c>
      <c r="DC184">
        <v>5.7292500000000003E-2</v>
      </c>
      <c r="DJ184">
        <v>0.17729800000000001</v>
      </c>
      <c r="DP184">
        <v>0.173096</v>
      </c>
      <c r="FE184">
        <v>8.5720000000000015E-3</v>
      </c>
      <c r="FN184">
        <v>2.503E-2</v>
      </c>
      <c r="FZ184">
        <v>7.0180000000000006E-2</v>
      </c>
      <c r="GG184">
        <v>0.173096</v>
      </c>
      <c r="GS184">
        <v>3.6064000000000013E-2</v>
      </c>
    </row>
    <row r="185" spans="1:213" x14ac:dyDescent="0.3">
      <c r="A185">
        <v>2016</v>
      </c>
      <c r="B185" t="s">
        <v>8347</v>
      </c>
      <c r="C185" s="1" t="s">
        <v>8361</v>
      </c>
      <c r="D185">
        <v>2.6248E-2</v>
      </c>
      <c r="AK185">
        <v>2.359E-2</v>
      </c>
      <c r="AT185">
        <v>0.12139999999999999</v>
      </c>
      <c r="AZ185">
        <v>2.359E-2</v>
      </c>
      <c r="BQ185">
        <v>3.5788000000000007E-2</v>
      </c>
      <c r="CB185">
        <v>0.12139999999999999</v>
      </c>
      <c r="CE185">
        <v>2.359E-2</v>
      </c>
      <c r="CO185">
        <v>9.3268000000000004E-2</v>
      </c>
      <c r="CS185">
        <v>2.2585999999999998E-2</v>
      </c>
      <c r="DC185">
        <v>7.0050000000000001E-2</v>
      </c>
      <c r="DJ185">
        <v>3.0106000000000001E-2</v>
      </c>
      <c r="DP185">
        <v>0.12139999999999999</v>
      </c>
      <c r="DY185">
        <v>2.2692E-2</v>
      </c>
      <c r="GG185">
        <v>0.12139999999999999</v>
      </c>
      <c r="GH185">
        <v>0.11627800000000001</v>
      </c>
    </row>
    <row r="186" spans="1:213" x14ac:dyDescent="0.3">
      <c r="A186">
        <v>2016</v>
      </c>
      <c r="B186" t="s">
        <v>8347</v>
      </c>
      <c r="C186" s="1" t="s">
        <v>223</v>
      </c>
      <c r="D186">
        <v>2.9488E-2</v>
      </c>
      <c r="AF186">
        <v>4.6623999999999999E-2</v>
      </c>
      <c r="AK186">
        <v>1.985E-2</v>
      </c>
      <c r="AZ186">
        <v>1.985E-2</v>
      </c>
      <c r="BC186">
        <v>0.2</v>
      </c>
      <c r="BJ186">
        <v>3.8649999999999997E-2</v>
      </c>
      <c r="BQ186">
        <v>4.7832E-2</v>
      </c>
      <c r="BX186">
        <v>5.1336000000000007E-2</v>
      </c>
      <c r="CC186">
        <v>4.5675E-2</v>
      </c>
      <c r="CE186">
        <v>1.985E-2</v>
      </c>
      <c r="CG186">
        <v>2.3782000000000001E-2</v>
      </c>
      <c r="CO186">
        <v>6.2388000000000013E-2</v>
      </c>
      <c r="CZ186">
        <v>3.5346000000000002E-2</v>
      </c>
      <c r="DB186">
        <v>3.7053999999999997E-2</v>
      </c>
      <c r="DC186">
        <v>4.1104000000000002E-2</v>
      </c>
      <c r="DJ186">
        <v>9.7280000000000005E-2</v>
      </c>
      <c r="DW186">
        <v>6.0833999999999999E-2</v>
      </c>
      <c r="DY186">
        <v>0.26136999999999999</v>
      </c>
      <c r="EH186">
        <v>4.8998000000000007E-2</v>
      </c>
      <c r="EP186">
        <v>4.7475999999999997E-2</v>
      </c>
      <c r="FV186">
        <v>9.1782000000000016E-2</v>
      </c>
      <c r="GE186">
        <v>5.5494000000000002E-2</v>
      </c>
      <c r="GH186">
        <v>4.6061999999999999E-2</v>
      </c>
      <c r="GO186">
        <v>6.4694000000000002E-2</v>
      </c>
    </row>
    <row r="187" spans="1:213" x14ac:dyDescent="0.3">
      <c r="A187">
        <v>2016</v>
      </c>
      <c r="B187" t="s">
        <v>8347</v>
      </c>
      <c r="C187" s="1" t="s">
        <v>226</v>
      </c>
      <c r="D187">
        <v>9.084600000000001E-2</v>
      </c>
      <c r="E187">
        <v>9.6130000000000007E-2</v>
      </c>
      <c r="G187">
        <v>6.9912000000000002E-2</v>
      </c>
      <c r="N187">
        <v>8.6906000000000011E-2</v>
      </c>
      <c r="P187">
        <v>0.11562</v>
      </c>
      <c r="S187">
        <v>0.108208</v>
      </c>
      <c r="AF187">
        <v>0.14913333333333331</v>
      </c>
      <c r="AJ187">
        <v>8.5814000000000001E-2</v>
      </c>
      <c r="AT187">
        <v>0.12773399999999999</v>
      </c>
      <c r="BF187">
        <v>4.0051999999999997E-2</v>
      </c>
      <c r="BG187">
        <v>8.8728000000000001E-2</v>
      </c>
      <c r="BJ187">
        <v>7.9826000000000008E-2</v>
      </c>
      <c r="BL187">
        <v>8.6906000000000011E-2</v>
      </c>
      <c r="BX187">
        <v>0.19769200000000001</v>
      </c>
      <c r="CB187">
        <v>0.12773399999999999</v>
      </c>
      <c r="CG187">
        <v>7.7276000000000011E-2</v>
      </c>
      <c r="CJ187">
        <v>0.81921750000000004</v>
      </c>
      <c r="CO187">
        <v>3.9685999999999999E-2</v>
      </c>
      <c r="DA187">
        <v>0.18256600000000001</v>
      </c>
      <c r="DG187">
        <v>0.109162</v>
      </c>
      <c r="DJ187">
        <v>0.13636000000000001</v>
      </c>
      <c r="DL187">
        <v>0.109294</v>
      </c>
      <c r="DP187">
        <v>0.12773399999999999</v>
      </c>
      <c r="DW187">
        <v>5.6340000000000001E-2</v>
      </c>
      <c r="DX187">
        <v>1.012918</v>
      </c>
      <c r="EN187">
        <v>7.4338000000000001E-2</v>
      </c>
      <c r="EV187">
        <v>7.1351999999999999E-2</v>
      </c>
      <c r="FA187">
        <v>7.8626000000000015E-2</v>
      </c>
      <c r="FR187">
        <v>6.9000000000000006E-2</v>
      </c>
      <c r="GB187">
        <v>7.8740000000000004E-2</v>
      </c>
      <c r="GD187">
        <v>6.8458000000000005E-2</v>
      </c>
      <c r="GG187">
        <v>0.12773399999999999</v>
      </c>
      <c r="GH187">
        <v>9.7337999999999994E-2</v>
      </c>
      <c r="GI187">
        <v>8.3184000000000008E-2</v>
      </c>
      <c r="GS187">
        <v>6.4794000000000004E-2</v>
      </c>
      <c r="GW187">
        <v>0.109162</v>
      </c>
      <c r="GX187">
        <v>0.109162</v>
      </c>
      <c r="GZ187">
        <v>0.13000800000000001</v>
      </c>
      <c r="HE187">
        <v>7.2692000000000007E-2</v>
      </c>
    </row>
    <row r="188" spans="1:213" x14ac:dyDescent="0.3">
      <c r="A188">
        <v>2016</v>
      </c>
      <c r="B188" t="s">
        <v>8347</v>
      </c>
      <c r="C188" s="1" t="s">
        <v>230</v>
      </c>
      <c r="D188">
        <v>0.47761700000000012</v>
      </c>
      <c r="E188">
        <v>0.12800333333333341</v>
      </c>
      <c r="G188">
        <v>3.4000000000000002E-4</v>
      </c>
      <c r="J188">
        <v>8.6636000000000005E-2</v>
      </c>
      <c r="N188">
        <v>0.11022999999999999</v>
      </c>
      <c r="O188">
        <v>3.0781239999999999</v>
      </c>
      <c r="U188">
        <v>0.59521400000000013</v>
      </c>
      <c r="V188">
        <v>0.18745400000000001</v>
      </c>
      <c r="AB188">
        <v>5.7729999999999997E-2</v>
      </c>
      <c r="AF188">
        <v>0.54337000000000013</v>
      </c>
      <c r="AK188">
        <v>1.9871430000000001</v>
      </c>
      <c r="AL188">
        <v>7.2555000000000008E-2</v>
      </c>
      <c r="AP188">
        <v>0.66003200000000006</v>
      </c>
      <c r="AS188">
        <v>0.87581600000000015</v>
      </c>
      <c r="AT188">
        <v>0.69396900000000006</v>
      </c>
      <c r="AU188">
        <v>0.76633200000000001</v>
      </c>
      <c r="AV188">
        <v>1.2</v>
      </c>
      <c r="AZ188">
        <v>1.9871430000000001</v>
      </c>
      <c r="BC188">
        <v>0.15590999999999999</v>
      </c>
      <c r="BD188">
        <v>0.23020199999999999</v>
      </c>
      <c r="BF188">
        <v>9.1153999999999999E-2</v>
      </c>
      <c r="BI188">
        <v>9.9017999999999995E-2</v>
      </c>
      <c r="BJ188">
        <v>0.19193525</v>
      </c>
      <c r="BK188">
        <v>3.0781239999999999</v>
      </c>
      <c r="BL188">
        <v>0.11022999999999999</v>
      </c>
      <c r="BQ188">
        <v>0.18701100000000001</v>
      </c>
      <c r="BR188">
        <v>0.199182</v>
      </c>
      <c r="BS188">
        <v>0.11654200000000001</v>
      </c>
      <c r="BX188">
        <v>6.5908000000000008E-2</v>
      </c>
      <c r="BY188">
        <v>3.0781239999999999</v>
      </c>
      <c r="CA188">
        <v>2.8657119999999998</v>
      </c>
      <c r="CB188">
        <v>0.73290466666666676</v>
      </c>
      <c r="CE188">
        <v>1.9871430000000001</v>
      </c>
      <c r="CG188">
        <v>0.36899199999999999</v>
      </c>
      <c r="CL188">
        <v>0.49403000000000002</v>
      </c>
      <c r="CN188">
        <v>2.7384979999999999</v>
      </c>
      <c r="CO188">
        <v>0.60384300000000002</v>
      </c>
      <c r="CP188">
        <v>0.32852599999999998</v>
      </c>
      <c r="CS188">
        <v>0.1207</v>
      </c>
      <c r="CV188">
        <v>0.25348799999999999</v>
      </c>
      <c r="CW188">
        <v>0.81689500000000004</v>
      </c>
      <c r="CX188">
        <v>0.49403000000000002</v>
      </c>
      <c r="DA188">
        <v>0.15891</v>
      </c>
      <c r="DB188">
        <v>1.0916969999999999</v>
      </c>
      <c r="DC188">
        <v>0.79345700000000008</v>
      </c>
      <c r="DG188">
        <v>9.4052500000000011E-2</v>
      </c>
      <c r="DJ188">
        <v>0.26628200000000002</v>
      </c>
      <c r="DL188">
        <v>0.215418</v>
      </c>
      <c r="DM188">
        <v>1.47302</v>
      </c>
      <c r="DN188">
        <v>0.190162</v>
      </c>
      <c r="DP188">
        <v>0.71247800000000006</v>
      </c>
      <c r="DQ188">
        <v>3.0781239999999999</v>
      </c>
      <c r="DU188">
        <v>1.5707059999999999</v>
      </c>
      <c r="DW188">
        <v>8.2517999999999994E-2</v>
      </c>
      <c r="DX188">
        <v>0.71005000000000007</v>
      </c>
      <c r="DY188">
        <v>1.0788469999999999</v>
      </c>
      <c r="EC188">
        <v>0.153</v>
      </c>
      <c r="ED188">
        <v>3.0781239999999999</v>
      </c>
      <c r="EE188">
        <v>0.34542699999999998</v>
      </c>
      <c r="EH188">
        <v>0.94598900000000008</v>
      </c>
      <c r="EM188">
        <v>0.95040333333333338</v>
      </c>
      <c r="EN188">
        <v>0.52104750000000011</v>
      </c>
      <c r="EP188">
        <v>7.9795000000000005E-2</v>
      </c>
      <c r="EQ188">
        <v>0.70142800000000005</v>
      </c>
      <c r="ER188">
        <v>0.208894</v>
      </c>
      <c r="ES188">
        <v>3.430254000000001</v>
      </c>
      <c r="ET188">
        <v>3.0781239999999999</v>
      </c>
      <c r="EU188">
        <v>1.2103839999999999</v>
      </c>
      <c r="EV188">
        <v>0.83992200000000006</v>
      </c>
      <c r="EW188">
        <v>3.0781239999999999</v>
      </c>
      <c r="EZ188">
        <v>1.017842857142857</v>
      </c>
      <c r="FB188">
        <v>0.21984000000000001</v>
      </c>
      <c r="FD188">
        <v>0.31541200000000003</v>
      </c>
      <c r="FH188">
        <v>3.0781239999999999</v>
      </c>
      <c r="FI188">
        <v>0.40135599999999999</v>
      </c>
      <c r="FR188">
        <v>6.7536000000000013E-2</v>
      </c>
      <c r="FV188">
        <v>0.102758</v>
      </c>
      <c r="FW188">
        <v>0.91050200000000003</v>
      </c>
      <c r="FZ188">
        <v>9.8738000000000006E-2</v>
      </c>
      <c r="GB188">
        <v>0.102385</v>
      </c>
      <c r="GC188">
        <v>0.2894525</v>
      </c>
      <c r="GD188">
        <v>0.46674800000000011</v>
      </c>
      <c r="GE188">
        <v>0.19747000000000001</v>
      </c>
      <c r="GG188">
        <v>1.442812</v>
      </c>
      <c r="GH188">
        <v>0.20943999999999999</v>
      </c>
      <c r="GJ188">
        <v>0.32541399999999998</v>
      </c>
      <c r="GL188">
        <v>3.430254000000001</v>
      </c>
      <c r="GN188">
        <v>0.103176</v>
      </c>
      <c r="GO188">
        <v>2.2707660000000001</v>
      </c>
      <c r="GT188">
        <v>1.5700400000000001</v>
      </c>
      <c r="GU188">
        <v>3.0781239999999999</v>
      </c>
      <c r="GV188">
        <v>0.10065399999999999</v>
      </c>
      <c r="GW188">
        <v>9.4052500000000011E-2</v>
      </c>
      <c r="GX188">
        <v>9.4052500000000011E-2</v>
      </c>
      <c r="HA188">
        <v>0.114638</v>
      </c>
      <c r="HD188">
        <v>9.9230000000000013E-2</v>
      </c>
      <c r="HE188">
        <v>0.10122399999999999</v>
      </c>
    </row>
    <row r="189" spans="1:213" x14ac:dyDescent="0.3">
      <c r="A189">
        <v>2016</v>
      </c>
      <c r="B189" t="s">
        <v>8347</v>
      </c>
      <c r="C189" s="1" t="s">
        <v>235</v>
      </c>
      <c r="D189">
        <v>0.32819199999999998</v>
      </c>
      <c r="E189">
        <v>0.54341800000000007</v>
      </c>
      <c r="F189">
        <v>0.27556375</v>
      </c>
      <c r="G189">
        <v>0.204702</v>
      </c>
      <c r="J189">
        <v>0.40179999999999999</v>
      </c>
      <c r="K189">
        <v>0.31081399999999998</v>
      </c>
      <c r="L189">
        <v>0.29865199999999997</v>
      </c>
      <c r="M189">
        <v>9.4757999999999995E-2</v>
      </c>
      <c r="N189">
        <v>0.28424400000000011</v>
      </c>
      <c r="P189">
        <v>0.19619200000000001</v>
      </c>
      <c r="Q189">
        <v>0.29865199999999997</v>
      </c>
      <c r="R189">
        <v>0.27401599999999998</v>
      </c>
      <c r="S189">
        <v>0.36627199999999999</v>
      </c>
      <c r="U189">
        <v>0.29883199999999999</v>
      </c>
      <c r="X189">
        <v>5.6362000000000002E-2</v>
      </c>
      <c r="AB189">
        <v>0.1133475</v>
      </c>
      <c r="AC189">
        <v>0.29865199999999997</v>
      </c>
      <c r="AD189">
        <v>0.25301600000000002</v>
      </c>
      <c r="AF189">
        <v>0.20794199999999999</v>
      </c>
      <c r="AG189">
        <v>0.12791749999999999</v>
      </c>
      <c r="AH189">
        <v>0.35683399999999998</v>
      </c>
      <c r="AJ189">
        <v>0.32054199999999999</v>
      </c>
      <c r="AL189">
        <v>0.130332</v>
      </c>
      <c r="AO189">
        <v>0.58742000000000005</v>
      </c>
      <c r="AR189">
        <v>0.55586600000000008</v>
      </c>
      <c r="AS189">
        <v>0.13199</v>
      </c>
      <c r="AT189">
        <v>0.52150400000000008</v>
      </c>
      <c r="AU189">
        <v>0.162798</v>
      </c>
      <c r="AY189">
        <v>0.29865199999999997</v>
      </c>
      <c r="BE189">
        <v>0.15593000000000001</v>
      </c>
      <c r="BF189">
        <v>9.7356000000000012E-2</v>
      </c>
      <c r="BG189">
        <v>0.65297400000000005</v>
      </c>
      <c r="BH189">
        <v>0.20860000000000001</v>
      </c>
      <c r="BI189">
        <v>0.113384</v>
      </c>
      <c r="BJ189">
        <v>0.25135400000000002</v>
      </c>
      <c r="BL189">
        <v>0.28424400000000011</v>
      </c>
      <c r="BP189">
        <v>0.82070250000000011</v>
      </c>
      <c r="BR189">
        <v>0.200824</v>
      </c>
      <c r="BX189">
        <v>0.21246200000000001</v>
      </c>
      <c r="CB189">
        <v>0.52147600000000005</v>
      </c>
      <c r="CC189">
        <v>5.4402000000000013E-2</v>
      </c>
      <c r="CF189">
        <v>0.29315000000000002</v>
      </c>
      <c r="CG189">
        <v>0.30520999999999998</v>
      </c>
      <c r="CI189">
        <v>0.26602199999999998</v>
      </c>
      <c r="CJ189">
        <v>0.16408</v>
      </c>
      <c r="CM189">
        <v>0.12088</v>
      </c>
      <c r="CN189">
        <v>0.40742400000000012</v>
      </c>
      <c r="CO189">
        <v>0.21346799999999999</v>
      </c>
      <c r="CP189">
        <v>0.21092</v>
      </c>
      <c r="CU189">
        <v>0.14186199999999999</v>
      </c>
      <c r="CV189">
        <v>0.32172200000000001</v>
      </c>
      <c r="CW189">
        <v>0.38623400000000002</v>
      </c>
      <c r="CY189">
        <v>0.10717</v>
      </c>
      <c r="DA189">
        <v>0.32512999999999997</v>
      </c>
      <c r="DE189">
        <v>8.905200000000002E-2</v>
      </c>
      <c r="DF189">
        <v>7.7360000000000012E-2</v>
      </c>
      <c r="DG189">
        <v>0.17418600000000001</v>
      </c>
      <c r="DH189">
        <v>0.27315200000000001</v>
      </c>
      <c r="DI189">
        <v>0.30348799999999998</v>
      </c>
      <c r="DJ189">
        <v>0.23965800000000001</v>
      </c>
      <c r="DL189">
        <v>0.32482000000000011</v>
      </c>
      <c r="DM189">
        <v>0.40965000000000001</v>
      </c>
      <c r="DN189">
        <v>0.16972999999999999</v>
      </c>
      <c r="DO189">
        <v>0.12973999999999999</v>
      </c>
      <c r="DP189">
        <v>0.52147600000000005</v>
      </c>
      <c r="DS189">
        <v>0.20860000000000001</v>
      </c>
      <c r="DW189">
        <v>0.13066</v>
      </c>
      <c r="DX189">
        <v>0.52016200000000001</v>
      </c>
      <c r="DZ189">
        <v>0.107068</v>
      </c>
      <c r="EA189">
        <v>0.58840599999999998</v>
      </c>
      <c r="EB189">
        <v>0.12977250000000001</v>
      </c>
      <c r="EC189">
        <v>0.22501599999999999</v>
      </c>
      <c r="EE189">
        <v>0.106464</v>
      </c>
      <c r="EG189">
        <v>0.46629399999999999</v>
      </c>
      <c r="EH189">
        <v>0.24237400000000001</v>
      </c>
      <c r="EK189">
        <v>0.89051600000000009</v>
      </c>
      <c r="EL189">
        <v>0.36525000000000002</v>
      </c>
      <c r="EN189">
        <v>0.153146</v>
      </c>
      <c r="ER189">
        <v>0.27676400000000001</v>
      </c>
      <c r="ES189">
        <v>0.30375999999999997</v>
      </c>
      <c r="EV189">
        <v>0.227212</v>
      </c>
      <c r="EX189">
        <v>0.21599199999999999</v>
      </c>
      <c r="EY189">
        <v>0.23363</v>
      </c>
      <c r="FA189">
        <v>0.231456</v>
      </c>
      <c r="FB189">
        <v>9.5232000000000011E-2</v>
      </c>
      <c r="FC189">
        <v>0.60611400000000004</v>
      </c>
      <c r="FF189">
        <v>0.20958772727272729</v>
      </c>
      <c r="FK189">
        <v>3.9730000000000001E-2</v>
      </c>
      <c r="FR189">
        <v>0.198154</v>
      </c>
      <c r="FS189">
        <v>0.19046399999999999</v>
      </c>
      <c r="FU189">
        <v>0.19686600000000001</v>
      </c>
      <c r="FW189">
        <v>9.9830000000000002E-2</v>
      </c>
      <c r="FX189">
        <v>0.29464200000000002</v>
      </c>
      <c r="GA189">
        <v>0.166292</v>
      </c>
      <c r="GB189">
        <v>0.17591799999999999</v>
      </c>
      <c r="GD189">
        <v>0.27068199999999998</v>
      </c>
      <c r="GG189">
        <v>0.38395600000000002</v>
      </c>
      <c r="GH189">
        <v>0.1115</v>
      </c>
      <c r="GI189">
        <v>0.36579400000000012</v>
      </c>
      <c r="GJ189">
        <v>0.15859666666666669</v>
      </c>
      <c r="GL189">
        <v>0.30375999999999997</v>
      </c>
      <c r="GM189">
        <v>0.30405399999999999</v>
      </c>
      <c r="GN189">
        <v>0.47701399999999999</v>
      </c>
      <c r="GP189">
        <v>0.29865199999999997</v>
      </c>
      <c r="GW189">
        <v>0.17418600000000001</v>
      </c>
      <c r="GX189">
        <v>0.17418600000000001</v>
      </c>
      <c r="GY189">
        <v>0.29315000000000002</v>
      </c>
      <c r="GZ189">
        <v>0.42293399999999998</v>
      </c>
      <c r="HA189">
        <v>0.16898199999999999</v>
      </c>
      <c r="HC189">
        <v>0.35725400000000013</v>
      </c>
      <c r="HD189">
        <v>0.67987200000000003</v>
      </c>
      <c r="HE189">
        <v>0.21996199999999999</v>
      </c>
    </row>
    <row r="190" spans="1:213" x14ac:dyDescent="0.3">
      <c r="A190">
        <v>2016</v>
      </c>
      <c r="B190" t="s">
        <v>8347</v>
      </c>
      <c r="C190" s="1" t="s">
        <v>8362</v>
      </c>
      <c r="D190">
        <v>0.28847400000000012</v>
      </c>
      <c r="E190">
        <v>0.39294800000000008</v>
      </c>
      <c r="J190">
        <v>0.236516</v>
      </c>
      <c r="K190">
        <v>0.29604999999999998</v>
      </c>
      <c r="N190">
        <v>0.17779400000000001</v>
      </c>
      <c r="P190">
        <v>6.6890000000000005E-2</v>
      </c>
      <c r="R190">
        <v>0.177096</v>
      </c>
      <c r="S190">
        <v>0.30487999999999998</v>
      </c>
      <c r="AB190">
        <v>8.1888000000000002E-2</v>
      </c>
      <c r="AD190">
        <v>0.152114</v>
      </c>
      <c r="AH190">
        <v>0.26378000000000001</v>
      </c>
      <c r="AJ190">
        <v>0.26719399999999999</v>
      </c>
      <c r="AO190">
        <v>0.61070500000000005</v>
      </c>
      <c r="AR190">
        <v>0.451436</v>
      </c>
      <c r="AT190">
        <v>0.32474199999999998</v>
      </c>
      <c r="BF190">
        <v>6.2196000000000008E-2</v>
      </c>
      <c r="BG190">
        <v>0.200012</v>
      </c>
      <c r="BL190">
        <v>0.17779400000000001</v>
      </c>
      <c r="BP190">
        <v>0.42906800000000012</v>
      </c>
      <c r="BR190">
        <v>0.12626999999999999</v>
      </c>
      <c r="CB190">
        <v>0.32474199999999998</v>
      </c>
      <c r="CJ190">
        <v>8.6892000000000011E-2</v>
      </c>
      <c r="CP190">
        <v>0.26860200000000001</v>
      </c>
      <c r="CU190">
        <v>0.12254</v>
      </c>
      <c r="CV190">
        <v>0.184168</v>
      </c>
      <c r="CY190">
        <v>0.11011</v>
      </c>
      <c r="DG190">
        <v>6.6231999999999999E-2</v>
      </c>
      <c r="DH190">
        <v>0.204572</v>
      </c>
      <c r="DI190">
        <v>0.25116400000000011</v>
      </c>
      <c r="DL190">
        <v>0.22755400000000001</v>
      </c>
      <c r="DP190">
        <v>0.32474199999999998</v>
      </c>
      <c r="DX190">
        <v>0.126134</v>
      </c>
      <c r="EG190">
        <v>0.50395000000000001</v>
      </c>
      <c r="EN190">
        <v>0.10269200000000001</v>
      </c>
      <c r="ES190">
        <v>0.17727000000000001</v>
      </c>
      <c r="FA190">
        <v>0.17729</v>
      </c>
      <c r="FX190">
        <v>0.18571399999999999</v>
      </c>
      <c r="GD190">
        <v>0.26932400000000012</v>
      </c>
      <c r="GG190">
        <v>0.32474199999999998</v>
      </c>
      <c r="GI190">
        <v>0.249168</v>
      </c>
      <c r="GL190">
        <v>0.17727000000000001</v>
      </c>
      <c r="GN190">
        <v>0.8368000000000001</v>
      </c>
      <c r="GW190">
        <v>6.6231999999999999E-2</v>
      </c>
      <c r="GX190">
        <v>6.6231999999999999E-2</v>
      </c>
      <c r="GZ190">
        <v>0.25038400000000011</v>
      </c>
      <c r="HC190">
        <v>0.10809199999999999</v>
      </c>
    </row>
    <row r="191" spans="1:213" x14ac:dyDescent="0.3">
      <c r="A191">
        <v>2016</v>
      </c>
      <c r="B191" t="s">
        <v>8347</v>
      </c>
      <c r="C191" s="1" t="s">
        <v>8363</v>
      </c>
      <c r="D191">
        <v>0.28968200000000011</v>
      </c>
      <c r="E191">
        <v>0.46898800000000013</v>
      </c>
      <c r="F191">
        <v>0.79803750000000007</v>
      </c>
      <c r="G191">
        <v>0.159526</v>
      </c>
      <c r="J191">
        <v>0.27976400000000001</v>
      </c>
      <c r="K191">
        <v>0.28101199999999998</v>
      </c>
      <c r="N191">
        <v>0.34886800000000012</v>
      </c>
      <c r="P191">
        <v>0.21951799999999999</v>
      </c>
      <c r="R191">
        <v>0.248334</v>
      </c>
      <c r="S191">
        <v>0.30877599999999999</v>
      </c>
      <c r="U191">
        <v>8.8890000000000011E-2</v>
      </c>
      <c r="AB191">
        <v>8.3812500000000012E-2</v>
      </c>
      <c r="AD191">
        <v>0.30922400000000011</v>
      </c>
      <c r="AF191">
        <v>0.17626800000000001</v>
      </c>
      <c r="AH191">
        <v>0.32996999999999999</v>
      </c>
      <c r="AJ191">
        <v>0.34838599999999997</v>
      </c>
      <c r="AL191">
        <v>6.7853999999999998E-2</v>
      </c>
      <c r="AO191">
        <v>0.61685000000000001</v>
      </c>
      <c r="AR191">
        <v>0.55884400000000001</v>
      </c>
      <c r="AT191">
        <v>0.37532599999999999</v>
      </c>
      <c r="AU191">
        <v>0.216166</v>
      </c>
      <c r="BE191">
        <v>0.128576</v>
      </c>
      <c r="BF191">
        <v>9.2176000000000008E-2</v>
      </c>
      <c r="BG191">
        <v>0.24990000000000001</v>
      </c>
      <c r="BH191">
        <v>0.27891400000000011</v>
      </c>
      <c r="BI191">
        <v>0.14666399999999999</v>
      </c>
      <c r="BJ191">
        <v>0.175506</v>
      </c>
      <c r="BL191">
        <v>0.34886800000000012</v>
      </c>
      <c r="BP191">
        <v>0.59220500000000009</v>
      </c>
      <c r="BR191">
        <v>0.15997600000000001</v>
      </c>
      <c r="BX191">
        <v>0.19481399999999999</v>
      </c>
      <c r="CB191">
        <v>0.37532599999999999</v>
      </c>
      <c r="CF191">
        <v>0.26185599999999998</v>
      </c>
      <c r="CG191">
        <v>0.24953400000000001</v>
      </c>
      <c r="CI191">
        <v>0.15466199999999999</v>
      </c>
      <c r="CJ191">
        <v>0.181648</v>
      </c>
      <c r="CK191">
        <v>0.31996999999999998</v>
      </c>
      <c r="CM191">
        <v>0.10503800000000001</v>
      </c>
      <c r="CN191">
        <v>0.28823199999999999</v>
      </c>
      <c r="CO191">
        <v>0.34141250000000001</v>
      </c>
      <c r="CP191">
        <v>0.1983</v>
      </c>
      <c r="CU191">
        <v>0.144728</v>
      </c>
      <c r="CV191">
        <v>0.24371999999999999</v>
      </c>
      <c r="CW191">
        <v>0.54037199999999996</v>
      </c>
      <c r="CY191">
        <v>0.13153999999999999</v>
      </c>
      <c r="DA191">
        <v>0.23663999999999999</v>
      </c>
      <c r="DE191">
        <v>3.5800000000000012E-2</v>
      </c>
      <c r="DF191">
        <v>5.0148000000000012E-2</v>
      </c>
      <c r="DG191">
        <v>0.10527599999999999</v>
      </c>
      <c r="DH191">
        <v>0.217976</v>
      </c>
      <c r="DI191">
        <v>0.26532800000000001</v>
      </c>
      <c r="DL191">
        <v>0.29782399999999998</v>
      </c>
      <c r="DO191">
        <v>0.10668800000000001</v>
      </c>
      <c r="DP191">
        <v>0.37532599999999999</v>
      </c>
      <c r="DS191">
        <v>0.27891400000000011</v>
      </c>
      <c r="DX191">
        <v>0.27855999999999997</v>
      </c>
      <c r="EG191">
        <v>0.39641599999999999</v>
      </c>
      <c r="EH191">
        <v>0.12222</v>
      </c>
      <c r="EK191">
        <v>0.6827700000000001</v>
      </c>
      <c r="EL191">
        <v>0.30023</v>
      </c>
      <c r="EN191">
        <v>0.15040400000000001</v>
      </c>
      <c r="ER191">
        <v>9.2247999999999997E-2</v>
      </c>
      <c r="ES191">
        <v>0.38494600000000001</v>
      </c>
      <c r="EV191">
        <v>0.19728799999999999</v>
      </c>
      <c r="EY191">
        <v>0.3002225</v>
      </c>
      <c r="FA191">
        <v>0.20716599999999999</v>
      </c>
      <c r="FC191">
        <v>0.6715580000000001</v>
      </c>
      <c r="FR191">
        <v>8.1284000000000009E-2</v>
      </c>
      <c r="FW191">
        <v>0.22358600000000001</v>
      </c>
      <c r="FX191">
        <v>0.16524800000000001</v>
      </c>
      <c r="GA191">
        <v>0.13544200000000001</v>
      </c>
      <c r="GB191">
        <v>0.10159799999999999</v>
      </c>
      <c r="GD191">
        <v>0.26343800000000001</v>
      </c>
      <c r="GG191">
        <v>0.37532599999999999</v>
      </c>
      <c r="GH191">
        <v>0.18079799999999999</v>
      </c>
      <c r="GI191">
        <v>0.27424199999999999</v>
      </c>
      <c r="GL191">
        <v>0.38494600000000001</v>
      </c>
      <c r="GM191">
        <v>0.27341199999999999</v>
      </c>
      <c r="GN191">
        <v>0.15845600000000001</v>
      </c>
      <c r="GW191">
        <v>0.10527599999999999</v>
      </c>
      <c r="GX191">
        <v>0.10527599999999999</v>
      </c>
      <c r="GY191">
        <v>0.26185599999999998</v>
      </c>
      <c r="GZ191">
        <v>0.38191799999999998</v>
      </c>
      <c r="HA191">
        <v>7.438800000000001E-2</v>
      </c>
      <c r="HC191">
        <v>0.35780400000000012</v>
      </c>
      <c r="HD191">
        <v>0.74299000000000004</v>
      </c>
      <c r="HE191">
        <v>0.54744999999999999</v>
      </c>
    </row>
    <row r="192" spans="1:213" x14ac:dyDescent="0.3">
      <c r="A192">
        <v>2016</v>
      </c>
      <c r="B192" t="s">
        <v>8347</v>
      </c>
      <c r="C192" s="1" t="s">
        <v>8364</v>
      </c>
      <c r="D192">
        <v>0.238096</v>
      </c>
      <c r="E192">
        <v>0.30019800000000002</v>
      </c>
      <c r="J192">
        <v>0.21007200000000001</v>
      </c>
      <c r="K192">
        <v>0.27433000000000002</v>
      </c>
      <c r="N192">
        <v>0.20888000000000001</v>
      </c>
      <c r="P192">
        <v>0.16009200000000001</v>
      </c>
      <c r="R192">
        <v>0.21027799999999999</v>
      </c>
      <c r="S192">
        <v>0.26130199999999998</v>
      </c>
      <c r="AB192">
        <v>0.1244</v>
      </c>
      <c r="AD192">
        <v>0.1966425</v>
      </c>
      <c r="AH192">
        <v>0.30494199999999999</v>
      </c>
      <c r="AJ192">
        <v>0.32462200000000002</v>
      </c>
      <c r="AO192">
        <v>0.49687199999999998</v>
      </c>
      <c r="AR192">
        <v>0.47003000000000011</v>
      </c>
      <c r="AT192">
        <v>0.32667400000000002</v>
      </c>
      <c r="BE192">
        <v>0.10906200000000001</v>
      </c>
      <c r="BF192">
        <v>7.3844000000000007E-2</v>
      </c>
      <c r="BJ192">
        <v>0.16912199999999999</v>
      </c>
      <c r="BL192">
        <v>0.20888000000000001</v>
      </c>
      <c r="BP192">
        <v>0.56924800000000009</v>
      </c>
      <c r="BR192">
        <v>0.15046999999999999</v>
      </c>
      <c r="BS192">
        <v>8.9338000000000001E-2</v>
      </c>
      <c r="CB192">
        <v>0.32667400000000002</v>
      </c>
      <c r="CF192">
        <v>3.0193999999999999E-2</v>
      </c>
      <c r="CI192">
        <v>0.30968800000000002</v>
      </c>
      <c r="CN192">
        <v>0.19189800000000001</v>
      </c>
      <c r="CO192">
        <v>9.8892000000000022E-2</v>
      </c>
      <c r="CP192">
        <v>0.205346</v>
      </c>
      <c r="CU192">
        <v>0.13345599999999999</v>
      </c>
      <c r="CY192">
        <v>0.12475600000000001</v>
      </c>
      <c r="DA192">
        <v>0.11135</v>
      </c>
      <c r="DE192">
        <v>0.15129999999999999</v>
      </c>
      <c r="DG192">
        <v>0.104876</v>
      </c>
      <c r="DH192">
        <v>0.14363600000000001</v>
      </c>
      <c r="DI192">
        <v>0.242258</v>
      </c>
      <c r="DL192">
        <v>0.188306</v>
      </c>
      <c r="DO192">
        <v>0.14014799999999999</v>
      </c>
      <c r="DP192">
        <v>0.32667400000000002</v>
      </c>
      <c r="DX192">
        <v>0.18109800000000001</v>
      </c>
      <c r="EG192">
        <v>0.39534800000000009</v>
      </c>
      <c r="EK192">
        <v>0.5123080000000001</v>
      </c>
      <c r="EN192">
        <v>0.12354</v>
      </c>
      <c r="ES192">
        <v>0.23234250000000001</v>
      </c>
      <c r="FA192">
        <v>0.16204199999999999</v>
      </c>
      <c r="FR192">
        <v>0.13839000000000001</v>
      </c>
      <c r="FX192">
        <v>0.10931399999999999</v>
      </c>
      <c r="GB192">
        <v>3.5041999999999997E-2</v>
      </c>
      <c r="GD192">
        <v>0.23661799999999999</v>
      </c>
      <c r="GG192">
        <v>0.32667400000000002</v>
      </c>
      <c r="GI192">
        <v>0.22518199999999999</v>
      </c>
      <c r="GL192">
        <v>0.23234250000000001</v>
      </c>
      <c r="GM192">
        <v>0.17698800000000001</v>
      </c>
      <c r="GN192">
        <v>0.1698875</v>
      </c>
      <c r="GW192">
        <v>0.104876</v>
      </c>
      <c r="GX192">
        <v>0.104876</v>
      </c>
      <c r="GY192">
        <v>3.0193999999999999E-2</v>
      </c>
      <c r="GZ192">
        <v>0.25973400000000002</v>
      </c>
      <c r="HC192">
        <v>0.16741600000000001</v>
      </c>
      <c r="HE192">
        <v>0.20399</v>
      </c>
    </row>
    <row r="193" spans="1:213" x14ac:dyDescent="0.3">
      <c r="A193">
        <v>2016</v>
      </c>
      <c r="B193" t="s">
        <v>8347</v>
      </c>
      <c r="C193" s="1" t="s">
        <v>247</v>
      </c>
      <c r="D193">
        <v>0.5430600000000001</v>
      </c>
      <c r="E193">
        <v>0.6961480000000001</v>
      </c>
      <c r="F193">
        <v>2.3759600000000001</v>
      </c>
      <c r="G193">
        <v>0.22162799999999999</v>
      </c>
      <c r="H193">
        <v>0.163884</v>
      </c>
      <c r="I193">
        <v>0.163884</v>
      </c>
      <c r="J193">
        <v>0.68077600000000016</v>
      </c>
      <c r="K193">
        <v>0.66577600000000015</v>
      </c>
      <c r="L193">
        <v>0.35358200000000001</v>
      </c>
      <c r="M193">
        <v>9.7284000000000009E-2</v>
      </c>
      <c r="N193">
        <v>0.67861800000000005</v>
      </c>
      <c r="O193">
        <v>0.23797599999999999</v>
      </c>
      <c r="P193">
        <v>0.69682250000000001</v>
      </c>
      <c r="Q193">
        <v>0.35358200000000001</v>
      </c>
      <c r="R193">
        <v>0.56259400000000004</v>
      </c>
      <c r="S193">
        <v>0.43773400000000012</v>
      </c>
      <c r="T193">
        <v>0.27461750000000001</v>
      </c>
      <c r="U193">
        <v>0.68758200000000003</v>
      </c>
      <c r="V193">
        <v>0.18068999999999999</v>
      </c>
      <c r="X193">
        <v>0.13244600000000001</v>
      </c>
      <c r="Y193">
        <v>0.132544</v>
      </c>
      <c r="Z193">
        <v>0.163884</v>
      </c>
      <c r="AB193">
        <v>0.24115600000000001</v>
      </c>
      <c r="AC193">
        <v>0.35358200000000001</v>
      </c>
      <c r="AD193">
        <v>0.50516800000000006</v>
      </c>
      <c r="AE193">
        <v>0.766432</v>
      </c>
      <c r="AF193">
        <v>0.33014399999999999</v>
      </c>
      <c r="AG193">
        <v>2.0028000000000001E-2</v>
      </c>
      <c r="AH193">
        <v>0.52577200000000002</v>
      </c>
      <c r="AI193">
        <v>0.331932</v>
      </c>
      <c r="AJ193">
        <v>0.96057000000000003</v>
      </c>
      <c r="AK193">
        <v>0.50360800000000006</v>
      </c>
      <c r="AL193">
        <v>7.7628000000000003E-2</v>
      </c>
      <c r="AM193">
        <v>7.9934000000000005E-2</v>
      </c>
      <c r="AN193">
        <v>8.5316000000000017E-2</v>
      </c>
      <c r="AO193">
        <v>1.017096</v>
      </c>
      <c r="AP193">
        <v>0.21052799999999999</v>
      </c>
      <c r="AR193">
        <v>1.105812</v>
      </c>
      <c r="AS193">
        <v>0.18357999999999999</v>
      </c>
      <c r="AT193">
        <v>0.59109</v>
      </c>
      <c r="AU193">
        <v>0.32079999999999997</v>
      </c>
      <c r="AV193">
        <v>0.20105000000000001</v>
      </c>
      <c r="AW193">
        <v>0.23693</v>
      </c>
      <c r="AX193">
        <v>1.7346E-2</v>
      </c>
      <c r="AY193">
        <v>0.35358200000000001</v>
      </c>
      <c r="AZ193">
        <v>0.50360800000000006</v>
      </c>
      <c r="BB193">
        <v>0.19984399999999999</v>
      </c>
      <c r="BC193">
        <v>0.16317200000000001</v>
      </c>
      <c r="BD193">
        <v>0.154532</v>
      </c>
      <c r="BE193">
        <v>0.33952199999999999</v>
      </c>
      <c r="BF193">
        <v>0.33135399999999998</v>
      </c>
      <c r="BG193">
        <v>0.76423800000000008</v>
      </c>
      <c r="BH193">
        <v>5.5112000000000001E-2</v>
      </c>
      <c r="BI193">
        <v>9.9900000000000003E-2</v>
      </c>
      <c r="BJ193">
        <v>0.28014200000000011</v>
      </c>
      <c r="BK193">
        <v>0.23797599999999999</v>
      </c>
      <c r="BL193">
        <v>0.67861800000000005</v>
      </c>
      <c r="BM193">
        <v>0.14590600000000001</v>
      </c>
      <c r="BO193">
        <v>0.156858</v>
      </c>
      <c r="BQ193">
        <v>9.9842500000000015E-2</v>
      </c>
      <c r="BR193">
        <v>0.23180000000000001</v>
      </c>
      <c r="BS193">
        <v>0.183922</v>
      </c>
      <c r="BT193">
        <v>8.9702000000000018E-2</v>
      </c>
      <c r="BU193">
        <v>0.123582</v>
      </c>
      <c r="BX193">
        <v>0.20948600000000001</v>
      </c>
      <c r="BY193">
        <v>0.23797599999999999</v>
      </c>
      <c r="BZ193">
        <v>9.6147999999999997E-2</v>
      </c>
      <c r="CA193">
        <v>0.13706599999999999</v>
      </c>
      <c r="CB193">
        <v>0.59109400000000001</v>
      </c>
      <c r="CC193">
        <v>0.17388600000000001</v>
      </c>
      <c r="CD193">
        <v>7.9812000000000008E-2</v>
      </c>
      <c r="CE193">
        <v>0.50360800000000006</v>
      </c>
      <c r="CF193">
        <v>2.2951450000000002</v>
      </c>
      <c r="CG193">
        <v>0.25817600000000002</v>
      </c>
      <c r="CH193">
        <v>0.44965800000000011</v>
      </c>
      <c r="CI193">
        <v>0.36119400000000013</v>
      </c>
      <c r="CJ193">
        <v>0.68178000000000005</v>
      </c>
      <c r="CL193">
        <v>0.114622</v>
      </c>
      <c r="CN193">
        <v>0.26702799999999999</v>
      </c>
      <c r="CO193">
        <v>0.16680800000000001</v>
      </c>
      <c r="CP193">
        <v>0.619506</v>
      </c>
      <c r="CQ193">
        <v>0.39633800000000008</v>
      </c>
      <c r="CS193">
        <v>0.18842</v>
      </c>
      <c r="CU193">
        <v>0.40353400000000011</v>
      </c>
      <c r="CV193">
        <v>0.50158599999999998</v>
      </c>
      <c r="CW193">
        <v>1.9650466666666671</v>
      </c>
      <c r="CX193">
        <v>0.114622</v>
      </c>
      <c r="CY193">
        <v>0.53439199999999998</v>
      </c>
      <c r="CZ193">
        <v>0.58425000000000005</v>
      </c>
      <c r="DA193">
        <v>0.35011999999999999</v>
      </c>
      <c r="DC193">
        <v>0.34516200000000002</v>
      </c>
      <c r="DE193">
        <v>6.6432000000000005E-2</v>
      </c>
      <c r="DF193">
        <v>0.214086</v>
      </c>
      <c r="DG193">
        <v>7.6368000000000005E-2</v>
      </c>
      <c r="DH193">
        <v>0.29113749999999999</v>
      </c>
      <c r="DI193">
        <v>0.43948399999999999</v>
      </c>
      <c r="DJ193">
        <v>0.16891</v>
      </c>
      <c r="DL193">
        <v>0.43025999999999998</v>
      </c>
      <c r="DM193">
        <v>0.249246</v>
      </c>
      <c r="DN193">
        <v>0.36784400000000012</v>
      </c>
      <c r="DP193">
        <v>0.59109400000000001</v>
      </c>
      <c r="DQ193">
        <v>0.23797599999999999</v>
      </c>
      <c r="DS193">
        <v>5.5112000000000001E-2</v>
      </c>
      <c r="DT193">
        <v>0.163884</v>
      </c>
      <c r="DU193">
        <v>0.72259600000000013</v>
      </c>
      <c r="DV193">
        <v>0.44965800000000011</v>
      </c>
      <c r="DW193">
        <v>0.19539200000000001</v>
      </c>
      <c r="DX193">
        <v>0.337482</v>
      </c>
      <c r="DY193">
        <v>0.73303200000000002</v>
      </c>
      <c r="DZ193">
        <v>7.535E-2</v>
      </c>
      <c r="EA193">
        <v>0.182728</v>
      </c>
      <c r="EB193">
        <v>0.61734</v>
      </c>
      <c r="EC193">
        <v>0.1179225</v>
      </c>
      <c r="ED193">
        <v>0.23797599999999999</v>
      </c>
      <c r="EE193">
        <v>0.163522</v>
      </c>
      <c r="EF193">
        <v>0.1212225</v>
      </c>
      <c r="EH193">
        <v>0.24492800000000001</v>
      </c>
      <c r="EK193">
        <v>1.116096</v>
      </c>
      <c r="EL193">
        <v>0.71672500000000006</v>
      </c>
      <c r="EM193">
        <v>0.21327199999999999</v>
      </c>
      <c r="EN193">
        <v>0.33240599999999998</v>
      </c>
      <c r="EP193">
        <v>0.53173599999999999</v>
      </c>
      <c r="EQ193">
        <v>0.29098200000000002</v>
      </c>
      <c r="ER193">
        <v>0.43018600000000001</v>
      </c>
      <c r="ES193">
        <v>1.014016</v>
      </c>
      <c r="ET193">
        <v>0.23797599999999999</v>
      </c>
      <c r="EU193">
        <v>0.32196599999999997</v>
      </c>
      <c r="EW193">
        <v>0.23797599999999999</v>
      </c>
      <c r="EX193">
        <v>0.43420599999999998</v>
      </c>
      <c r="EY193">
        <v>1.250008</v>
      </c>
      <c r="EZ193">
        <v>0.77310428571428569</v>
      </c>
      <c r="FA193">
        <v>0.48091400000000012</v>
      </c>
      <c r="FB193">
        <v>0.183618</v>
      </c>
      <c r="FC193">
        <v>0.62658199999999997</v>
      </c>
      <c r="FF193">
        <v>0.12996625000000001</v>
      </c>
      <c r="FH193">
        <v>0.23797599999999999</v>
      </c>
      <c r="FI193">
        <v>0.117012</v>
      </c>
      <c r="FJ193">
        <v>0.15121200000000001</v>
      </c>
      <c r="FK193">
        <v>9.596200000000002E-2</v>
      </c>
      <c r="FL193">
        <v>0.246838</v>
      </c>
      <c r="FM193">
        <v>8.2037500000000013E-2</v>
      </c>
      <c r="FN193">
        <v>0.20611399999999999</v>
      </c>
      <c r="FP193">
        <v>0.28727999999999998</v>
      </c>
      <c r="FQ193">
        <v>0.163884</v>
      </c>
      <c r="FR193">
        <v>0.35587999999999997</v>
      </c>
      <c r="FS193">
        <v>0.13117000000000001</v>
      </c>
      <c r="FT193">
        <v>0.163884</v>
      </c>
      <c r="FU193">
        <v>0.123558</v>
      </c>
      <c r="FV193">
        <v>0.12035999999999999</v>
      </c>
      <c r="FW193">
        <v>0.42699999999999999</v>
      </c>
      <c r="FX193">
        <v>1.2255100000000001</v>
      </c>
      <c r="FZ193">
        <v>0.22456200000000001</v>
      </c>
      <c r="GA193">
        <v>0.28527400000000003</v>
      </c>
      <c r="GD193">
        <v>0.88316800000000006</v>
      </c>
      <c r="GE193">
        <v>0.23288</v>
      </c>
      <c r="GG193">
        <v>0.60481950000000007</v>
      </c>
      <c r="GH193">
        <v>0.14616999999999999</v>
      </c>
      <c r="GI193">
        <v>0.59360800000000002</v>
      </c>
      <c r="GJ193">
        <v>0.25297599999999998</v>
      </c>
      <c r="GL193">
        <v>1.014016</v>
      </c>
      <c r="GM193">
        <v>0.51673800000000003</v>
      </c>
      <c r="GN193">
        <v>1.0872440000000001</v>
      </c>
      <c r="GO193">
        <v>2.4656899999999999</v>
      </c>
      <c r="GP193">
        <v>0.35358200000000001</v>
      </c>
      <c r="GQ193">
        <v>0.163884</v>
      </c>
      <c r="GR193">
        <v>0.163884</v>
      </c>
      <c r="GS193">
        <v>0.44487199999999999</v>
      </c>
      <c r="GT193">
        <v>6.0462000000000002E-2</v>
      </c>
      <c r="GU193">
        <v>0.23797599999999999</v>
      </c>
      <c r="GW193">
        <v>7.6368000000000005E-2</v>
      </c>
      <c r="GX193">
        <v>7.6368000000000005E-2</v>
      </c>
      <c r="GY193">
        <v>2.2951450000000002</v>
      </c>
      <c r="GZ193">
        <v>0.59641400000000011</v>
      </c>
      <c r="HA193">
        <v>0.13466</v>
      </c>
      <c r="HC193">
        <v>0.42474200000000001</v>
      </c>
      <c r="HD193">
        <v>0.26971000000000001</v>
      </c>
      <c r="HE193">
        <v>6.974000000000001E-2</v>
      </c>
    </row>
    <row r="194" spans="1:213" x14ac:dyDescent="0.3">
      <c r="A194">
        <v>2016</v>
      </c>
      <c r="B194" t="s">
        <v>8347</v>
      </c>
      <c r="C194" s="1" t="s">
        <v>8365</v>
      </c>
      <c r="D194">
        <v>0.14524000000000001</v>
      </c>
      <c r="E194">
        <v>0.54728750000000004</v>
      </c>
      <c r="L194">
        <v>0.22109400000000001</v>
      </c>
      <c r="M194">
        <v>2.383E-2</v>
      </c>
      <c r="N194">
        <v>0.44682800000000011</v>
      </c>
      <c r="O194">
        <v>0.33527200000000001</v>
      </c>
      <c r="P194">
        <v>0.31407400000000002</v>
      </c>
      <c r="Q194">
        <v>0.22109400000000001</v>
      </c>
      <c r="R194">
        <v>0.10059999999999999</v>
      </c>
      <c r="U194">
        <v>0.11491999999999999</v>
      </c>
      <c r="V194">
        <v>0.10344399999999999</v>
      </c>
      <c r="X194">
        <v>7.5680000000000011E-2</v>
      </c>
      <c r="Y194">
        <v>0.112928</v>
      </c>
      <c r="AB194">
        <v>0.25313400000000003</v>
      </c>
      <c r="AC194">
        <v>0.22109400000000001</v>
      </c>
      <c r="AD194">
        <v>0.26618399999999998</v>
      </c>
      <c r="AG194">
        <v>7.0122000000000004E-2</v>
      </c>
      <c r="AI194">
        <v>0.25928200000000001</v>
      </c>
      <c r="AL194">
        <v>6.6788000000000014E-2</v>
      </c>
      <c r="AM194">
        <v>0.103286</v>
      </c>
      <c r="AP194">
        <v>6.8330000000000002E-2</v>
      </c>
      <c r="AS194">
        <v>0.15226999999999999</v>
      </c>
      <c r="AT194">
        <v>0.46334999999999998</v>
      </c>
      <c r="AU194">
        <v>0.33862199999999998</v>
      </c>
      <c r="AW194">
        <v>0.14515400000000001</v>
      </c>
      <c r="AY194">
        <v>0.22109400000000001</v>
      </c>
      <c r="BD194">
        <v>0.141536</v>
      </c>
      <c r="BE194">
        <v>1.1242224999999999</v>
      </c>
      <c r="BF194">
        <v>0.163496</v>
      </c>
      <c r="BG194">
        <v>0.51561199999999996</v>
      </c>
      <c r="BH194">
        <v>4.5865999999999997E-2</v>
      </c>
      <c r="BI194">
        <v>5.2063999999999999E-2</v>
      </c>
      <c r="BJ194">
        <v>0.23696200000000001</v>
      </c>
      <c r="BK194">
        <v>0.33527200000000001</v>
      </c>
      <c r="BL194">
        <v>0.44682800000000011</v>
      </c>
      <c r="BM194">
        <v>0.24096999999999999</v>
      </c>
      <c r="BS194">
        <v>0.112816</v>
      </c>
      <c r="BT194">
        <v>8.7620000000000003E-2</v>
      </c>
      <c r="BU194">
        <v>0.10863</v>
      </c>
      <c r="BX194">
        <v>0.17876800000000001</v>
      </c>
      <c r="BY194">
        <v>0.33527200000000001</v>
      </c>
      <c r="BZ194">
        <v>9.7862000000000018E-2</v>
      </c>
      <c r="CB194">
        <v>0.46215800000000012</v>
      </c>
      <c r="CC194">
        <v>0.10979</v>
      </c>
      <c r="CD194">
        <v>7.5890000000000013E-2</v>
      </c>
      <c r="CF194">
        <v>1.3821600000000001</v>
      </c>
      <c r="CG194">
        <v>8.6917999999999995E-2</v>
      </c>
      <c r="CH194">
        <v>0.11509999999999999</v>
      </c>
      <c r="CI194">
        <v>0.12515200000000001</v>
      </c>
      <c r="CM194">
        <v>2.1740119999999998</v>
      </c>
      <c r="CO194">
        <v>7.8628000000000003E-2</v>
      </c>
      <c r="CP194">
        <v>0.128244</v>
      </c>
      <c r="CU194">
        <v>0.13350400000000001</v>
      </c>
      <c r="CV194">
        <v>0.167962</v>
      </c>
      <c r="CY194">
        <v>4.8976000000000013E-2</v>
      </c>
      <c r="DA194">
        <v>0.20477600000000001</v>
      </c>
      <c r="DC194">
        <v>0.155554</v>
      </c>
      <c r="DE194">
        <v>3.73E-2</v>
      </c>
      <c r="DG194">
        <v>9.9544000000000007E-2</v>
      </c>
      <c r="DH194">
        <v>0.244198</v>
      </c>
      <c r="DJ194">
        <v>5.6542500000000002E-2</v>
      </c>
      <c r="DL194">
        <v>0.122366</v>
      </c>
      <c r="DM194">
        <v>0.10327600000000001</v>
      </c>
      <c r="DN194">
        <v>0.102032</v>
      </c>
      <c r="DP194">
        <v>0.46215800000000012</v>
      </c>
      <c r="DQ194">
        <v>0.33527200000000001</v>
      </c>
      <c r="DS194">
        <v>4.5865999999999997E-2</v>
      </c>
      <c r="DV194">
        <v>0.11509999999999999</v>
      </c>
      <c r="DW194">
        <v>8.4880000000000011E-2</v>
      </c>
      <c r="DX194">
        <v>0.35013250000000001</v>
      </c>
      <c r="DZ194">
        <v>4.4021999999999999E-2</v>
      </c>
      <c r="EA194">
        <v>2.6200000000000001E-2</v>
      </c>
      <c r="EB194">
        <v>0.113515</v>
      </c>
      <c r="EC194">
        <v>4.5494E-2</v>
      </c>
      <c r="ED194">
        <v>0.33527200000000001</v>
      </c>
      <c r="EE194">
        <v>0.123</v>
      </c>
      <c r="EF194">
        <v>0.17596400000000001</v>
      </c>
      <c r="EL194">
        <v>2.125254</v>
      </c>
      <c r="EM194">
        <v>0.39481800000000011</v>
      </c>
      <c r="EN194">
        <v>0.38952599999999998</v>
      </c>
      <c r="EP194">
        <v>0.40700199999999997</v>
      </c>
      <c r="EQ194">
        <v>0.47750599999999999</v>
      </c>
      <c r="ER194">
        <v>5.9457999999999997E-2</v>
      </c>
      <c r="ES194">
        <v>0.41513000000000011</v>
      </c>
      <c r="ET194">
        <v>0.33527200000000001</v>
      </c>
      <c r="EV194">
        <v>0.133858</v>
      </c>
      <c r="EW194">
        <v>0.33527200000000001</v>
      </c>
      <c r="EX194">
        <v>0.39283800000000008</v>
      </c>
      <c r="FA194">
        <v>0.133492</v>
      </c>
      <c r="FB194">
        <v>9.9350000000000008E-2</v>
      </c>
      <c r="FC194">
        <v>0.26119399999999998</v>
      </c>
      <c r="FF194">
        <v>6.3467750000000003E-2</v>
      </c>
      <c r="FH194">
        <v>0.33527200000000001</v>
      </c>
      <c r="FI194">
        <v>9.3303999999999998E-2</v>
      </c>
      <c r="FJ194">
        <v>8.8786000000000018E-2</v>
      </c>
      <c r="FK194">
        <v>5.2966666666666683E-2</v>
      </c>
      <c r="FM194">
        <v>8.5340000000000013E-2</v>
      </c>
      <c r="FP194">
        <v>0.15429000000000001</v>
      </c>
      <c r="FR194">
        <v>0.18609249999999999</v>
      </c>
      <c r="FS194">
        <v>6.904600000000001E-2</v>
      </c>
      <c r="FU194">
        <v>7.9532500000000006E-2</v>
      </c>
      <c r="FV194">
        <v>9.0170000000000014E-2</v>
      </c>
      <c r="FW194">
        <v>0.18884000000000001</v>
      </c>
      <c r="FX194">
        <v>0.246388</v>
      </c>
      <c r="GB194">
        <v>5.1083999999999997E-2</v>
      </c>
      <c r="GD194">
        <v>0.34261000000000003</v>
      </c>
      <c r="GG194">
        <v>0.29949700000000001</v>
      </c>
      <c r="GH194">
        <v>0.102298</v>
      </c>
      <c r="GI194">
        <v>0.29163800000000001</v>
      </c>
      <c r="GJ194">
        <v>9.4317999999999999E-2</v>
      </c>
      <c r="GL194">
        <v>0.41513000000000011</v>
      </c>
      <c r="GM194">
        <v>0.40168199999999998</v>
      </c>
      <c r="GN194">
        <v>0.140626</v>
      </c>
      <c r="GP194">
        <v>0.22109400000000001</v>
      </c>
      <c r="GU194">
        <v>0.33527200000000001</v>
      </c>
      <c r="GW194">
        <v>9.9544000000000007E-2</v>
      </c>
      <c r="GX194">
        <v>9.9544000000000007E-2</v>
      </c>
      <c r="GY194">
        <v>1.3821600000000001</v>
      </c>
      <c r="GZ194">
        <v>0.31031999999999998</v>
      </c>
      <c r="HA194">
        <v>7.5076000000000004E-2</v>
      </c>
      <c r="HC194">
        <v>0.25513999999999998</v>
      </c>
      <c r="HD194">
        <v>8.1883999999999998E-2</v>
      </c>
      <c r="HE194">
        <v>2.8039999999999999E-2</v>
      </c>
    </row>
    <row r="195" spans="1:213" x14ac:dyDescent="0.3">
      <c r="A195">
        <v>2016</v>
      </c>
      <c r="B195" t="s">
        <v>8347</v>
      </c>
      <c r="C195" s="1" t="s">
        <v>257</v>
      </c>
      <c r="D195">
        <v>0.16245666666666669</v>
      </c>
      <c r="E195">
        <v>0.24751533333333331</v>
      </c>
      <c r="G195">
        <v>0.25263600000000003</v>
      </c>
      <c r="K195">
        <v>0.22922200000000001</v>
      </c>
      <c r="M195">
        <v>2.0358000000000001E-2</v>
      </c>
      <c r="N195">
        <v>0.12181833333333331</v>
      </c>
      <c r="P195">
        <v>0.11430466666666669</v>
      </c>
      <c r="R195">
        <v>0.23159399999999999</v>
      </c>
      <c r="S195">
        <v>0.24138499999999999</v>
      </c>
      <c r="U195">
        <v>7.4438000000000004E-2</v>
      </c>
      <c r="V195">
        <v>7.9890000000000003E-2</v>
      </c>
      <c r="X195">
        <v>8.6229750000000008E-2</v>
      </c>
      <c r="Y195">
        <v>7.4008750000000012E-2</v>
      </c>
      <c r="AB195">
        <v>5.9871000000000008E-2</v>
      </c>
      <c r="AD195">
        <v>0.18589700000000001</v>
      </c>
      <c r="AF195">
        <v>0.131776375</v>
      </c>
      <c r="AG195">
        <v>7.5109000000000009E-2</v>
      </c>
      <c r="AH195">
        <v>0.21958649999999999</v>
      </c>
      <c r="AJ195">
        <v>0.19353300000000001</v>
      </c>
      <c r="AL195">
        <v>6.6740000000000008E-2</v>
      </c>
      <c r="AM195">
        <v>0.107322</v>
      </c>
      <c r="AN195">
        <v>7.8134000000000009E-2</v>
      </c>
      <c r="AO195">
        <v>0.39649137499999998</v>
      </c>
      <c r="AP195">
        <v>0.10527300000000001</v>
      </c>
      <c r="AR195">
        <v>0.56301750000000006</v>
      </c>
      <c r="AS195">
        <v>0.13258600000000001</v>
      </c>
      <c r="AT195">
        <v>0.19647475</v>
      </c>
      <c r="AU195">
        <v>0.215086</v>
      </c>
      <c r="BE195">
        <v>0.11797000000000001</v>
      </c>
      <c r="BF195">
        <v>9.2710000000000001E-2</v>
      </c>
      <c r="BH195">
        <v>2.6353999999999999E-2</v>
      </c>
      <c r="BI195">
        <v>5.3195000000000013E-2</v>
      </c>
      <c r="BJ195">
        <v>0.178622</v>
      </c>
      <c r="BL195">
        <v>0.12181833333333331</v>
      </c>
      <c r="BP195">
        <v>0.43268699999999999</v>
      </c>
      <c r="BR195">
        <v>0.22553899999999999</v>
      </c>
      <c r="BS195">
        <v>9.8274E-2</v>
      </c>
      <c r="BT195">
        <v>8.0618000000000009E-2</v>
      </c>
      <c r="BU195">
        <v>9.8701000000000011E-2</v>
      </c>
      <c r="BZ195">
        <v>7.7277333333333351E-2</v>
      </c>
      <c r="CB195">
        <v>0.19640374999999999</v>
      </c>
      <c r="CG195">
        <v>0.11612</v>
      </c>
      <c r="CH195">
        <v>9.6497500000000014E-2</v>
      </c>
      <c r="CI195">
        <v>0.14118666666666671</v>
      </c>
      <c r="CJ195">
        <v>0.19497400000000001</v>
      </c>
      <c r="CM195">
        <v>0.23471875</v>
      </c>
      <c r="CN195">
        <v>7.0932999999999996E-2</v>
      </c>
      <c r="CO195">
        <v>9.2176000000000008E-2</v>
      </c>
      <c r="CP195">
        <v>0.155581</v>
      </c>
      <c r="CU195">
        <v>0.105424</v>
      </c>
      <c r="CV195">
        <v>0.1138636666666667</v>
      </c>
      <c r="CY195">
        <v>0.108442</v>
      </c>
      <c r="DC195">
        <v>9.8850000000000007E-2</v>
      </c>
      <c r="DF195">
        <v>0.134572</v>
      </c>
      <c r="DG195">
        <v>0.18092866666666671</v>
      </c>
      <c r="DH195">
        <v>0.13519266666666671</v>
      </c>
      <c r="DL195">
        <v>0.140988</v>
      </c>
      <c r="DM195">
        <v>6.6508000000000012E-2</v>
      </c>
      <c r="DN195">
        <v>8.3518000000000009E-2</v>
      </c>
      <c r="DO195">
        <v>5.0632499999999997E-2</v>
      </c>
      <c r="DP195">
        <v>0.19640374999999999</v>
      </c>
      <c r="DS195">
        <v>2.6353999999999999E-2</v>
      </c>
      <c r="DV195">
        <v>9.6497500000000014E-2</v>
      </c>
      <c r="DW195">
        <v>7.7147500000000008E-2</v>
      </c>
      <c r="DX195">
        <v>0.47794775000000012</v>
      </c>
      <c r="DZ195">
        <v>4.1572500000000012E-2</v>
      </c>
      <c r="EA195">
        <v>1.3884000000000001E-2</v>
      </c>
      <c r="EC195">
        <v>4.8533333333333338E-2</v>
      </c>
      <c r="EE195">
        <v>7.0328000000000002E-2</v>
      </c>
      <c r="EG195">
        <v>0.32319999999999999</v>
      </c>
      <c r="EH195">
        <v>0.106251</v>
      </c>
      <c r="EK195">
        <v>0.59675</v>
      </c>
      <c r="EL195">
        <v>0.23083799999999999</v>
      </c>
      <c r="EN195">
        <v>0.10699</v>
      </c>
      <c r="ER195">
        <v>6.4219999999999999E-2</v>
      </c>
      <c r="ES195">
        <v>0.134108</v>
      </c>
      <c r="EV195">
        <v>0.31078</v>
      </c>
      <c r="EY195">
        <v>0.57541750000000003</v>
      </c>
      <c r="FA195">
        <v>0.12754699999999999</v>
      </c>
      <c r="FB195">
        <v>4.0703999999999997E-2</v>
      </c>
      <c r="FC195">
        <v>0.29148875000000002</v>
      </c>
      <c r="FF195">
        <v>3.2060416666666668E-2</v>
      </c>
      <c r="FI195">
        <v>9.2625000000000013E-2</v>
      </c>
      <c r="FJ195">
        <v>7.2458999999999996E-2</v>
      </c>
      <c r="FM195">
        <v>8.5237500000000008E-2</v>
      </c>
      <c r="FR195">
        <v>0.189496</v>
      </c>
      <c r="FU195">
        <v>8.0951000000000009E-2</v>
      </c>
      <c r="FV195">
        <v>7.9230166666666671E-2</v>
      </c>
      <c r="FW195">
        <v>0.14674266666666669</v>
      </c>
      <c r="FX195">
        <v>6.6297000000000009E-2</v>
      </c>
      <c r="GB195">
        <v>0.187697</v>
      </c>
      <c r="GD195">
        <v>0.2114955</v>
      </c>
      <c r="GG195">
        <v>0.19322016666666669</v>
      </c>
      <c r="GH195">
        <v>9.999866666666668E-2</v>
      </c>
      <c r="GI195">
        <v>0.14630190000000001</v>
      </c>
      <c r="GJ195">
        <v>0.13597600000000001</v>
      </c>
      <c r="GL195">
        <v>0.134108</v>
      </c>
      <c r="GM195">
        <v>9.9068000000000003E-2</v>
      </c>
      <c r="GN195">
        <v>0.24905333333333329</v>
      </c>
      <c r="GS195">
        <v>0.1543725</v>
      </c>
      <c r="GW195">
        <v>0.18092866666666671</v>
      </c>
      <c r="GX195">
        <v>0.18092866666666671</v>
      </c>
      <c r="GZ195">
        <v>0.27437012500000002</v>
      </c>
      <c r="HA195">
        <v>6.1724000000000001E-2</v>
      </c>
      <c r="HC195">
        <v>4.6770000000000013E-2</v>
      </c>
      <c r="HD195">
        <v>8.4406000000000009E-2</v>
      </c>
      <c r="HE195">
        <v>5.9645999999999998E-2</v>
      </c>
    </row>
    <row r="196" spans="1:213" x14ac:dyDescent="0.3">
      <c r="A196">
        <v>2016</v>
      </c>
      <c r="B196" t="s">
        <v>8347</v>
      </c>
      <c r="C196" s="1" t="s">
        <v>8366</v>
      </c>
      <c r="D196">
        <v>0.25629200000000002</v>
      </c>
      <c r="E196">
        <v>0.27467599999999998</v>
      </c>
      <c r="J196">
        <v>0.180786</v>
      </c>
      <c r="L196">
        <v>0.12381</v>
      </c>
      <c r="M196">
        <v>4.9444000000000002E-2</v>
      </c>
      <c r="N196">
        <v>0.27567599999999998</v>
      </c>
      <c r="P196">
        <v>0.18090200000000001</v>
      </c>
      <c r="Q196">
        <v>0.12381</v>
      </c>
      <c r="R196">
        <v>5.3907999999999998E-2</v>
      </c>
      <c r="S196">
        <v>0.18553800000000001</v>
      </c>
      <c r="U196">
        <v>0.17274999999999999</v>
      </c>
      <c r="V196">
        <v>0.116256</v>
      </c>
      <c r="X196">
        <v>7.7512500000000012E-2</v>
      </c>
      <c r="Y196">
        <v>9.5032000000000019E-2</v>
      </c>
      <c r="AB196">
        <v>0.226218</v>
      </c>
      <c r="AC196">
        <v>0.12381</v>
      </c>
      <c r="AD196">
        <v>0.28728999999999999</v>
      </c>
      <c r="AF196">
        <v>0.1104</v>
      </c>
      <c r="AI196">
        <v>0.15584000000000001</v>
      </c>
      <c r="AJ196">
        <v>0.28797800000000001</v>
      </c>
      <c r="AK196">
        <v>0.15023</v>
      </c>
      <c r="AL196">
        <v>4.7158000000000012E-2</v>
      </c>
      <c r="AO196">
        <v>0.25678200000000001</v>
      </c>
      <c r="AP196">
        <v>0.13838</v>
      </c>
      <c r="AS196">
        <v>0.14081399999999999</v>
      </c>
      <c r="AT196">
        <v>0.17952599999999999</v>
      </c>
      <c r="AU196">
        <v>0.26490399999999997</v>
      </c>
      <c r="AW196">
        <v>0.25</v>
      </c>
      <c r="AY196">
        <v>0.12381</v>
      </c>
      <c r="AZ196">
        <v>0.15023</v>
      </c>
      <c r="BF196">
        <v>0.15253800000000001</v>
      </c>
      <c r="BG196">
        <v>0.34118799999999999</v>
      </c>
      <c r="BJ196">
        <v>0.21217800000000001</v>
      </c>
      <c r="BL196">
        <v>0.27567599999999998</v>
      </c>
      <c r="BO196">
        <v>8.7350000000000011E-2</v>
      </c>
      <c r="BR196">
        <v>0.28255799999999998</v>
      </c>
      <c r="BS196">
        <v>0.16367799999999999</v>
      </c>
      <c r="BX196">
        <v>0.25552200000000003</v>
      </c>
      <c r="CB196">
        <v>0.17952199999999999</v>
      </c>
      <c r="CC196">
        <v>0.203986</v>
      </c>
      <c r="CE196">
        <v>0.15023</v>
      </c>
      <c r="CG196">
        <v>0.10425</v>
      </c>
      <c r="CI196">
        <v>8.1376000000000004E-2</v>
      </c>
      <c r="CJ196">
        <v>0.23139999999999999</v>
      </c>
      <c r="CN196">
        <v>0.16822999999999999</v>
      </c>
      <c r="CO196">
        <v>0.1033825</v>
      </c>
      <c r="CP196">
        <v>0.123098</v>
      </c>
      <c r="CQ196">
        <v>0.158636</v>
      </c>
      <c r="CU196">
        <v>0.11667</v>
      </c>
      <c r="CV196">
        <v>0.17344000000000001</v>
      </c>
      <c r="CY196">
        <v>0.202296</v>
      </c>
      <c r="CZ196">
        <v>0.15818599999999999</v>
      </c>
      <c r="DC196">
        <v>0.13766800000000001</v>
      </c>
      <c r="DD196">
        <v>4.2686000000000009E-2</v>
      </c>
      <c r="DG196">
        <v>0.1</v>
      </c>
      <c r="DH196">
        <v>0.129552</v>
      </c>
      <c r="DJ196">
        <v>5.9007999999999998E-2</v>
      </c>
      <c r="DL196">
        <v>0.17002</v>
      </c>
      <c r="DM196">
        <v>6.5434000000000006E-2</v>
      </c>
      <c r="DN196">
        <v>0.10376000000000001</v>
      </c>
      <c r="DP196">
        <v>0.17952199999999999</v>
      </c>
      <c r="DW196">
        <v>9.7227999999999995E-2</v>
      </c>
      <c r="DX196">
        <v>0.166794</v>
      </c>
      <c r="DZ196">
        <v>0.12368</v>
      </c>
      <c r="EE196">
        <v>9.1214000000000003E-2</v>
      </c>
      <c r="EF196">
        <v>0.17985999999999999</v>
      </c>
      <c r="EH196">
        <v>0.11519600000000001</v>
      </c>
      <c r="EM196">
        <v>3.6041999999999998E-2</v>
      </c>
      <c r="EN196">
        <v>0.1792</v>
      </c>
      <c r="EQ196">
        <v>0.12556249999999999</v>
      </c>
      <c r="ER196">
        <v>7.3000000000000009E-2</v>
      </c>
      <c r="ES196">
        <v>0.31136799999999998</v>
      </c>
      <c r="EX196">
        <v>0.27551999999999999</v>
      </c>
      <c r="FA196">
        <v>0.13006799999999999</v>
      </c>
      <c r="FB196">
        <v>5.3622000000000003E-2</v>
      </c>
      <c r="FL196">
        <v>0.1</v>
      </c>
      <c r="FP196">
        <v>0.18900800000000001</v>
      </c>
      <c r="FR196">
        <v>0.208005</v>
      </c>
      <c r="FV196">
        <v>5.7161999999999998E-2</v>
      </c>
      <c r="FW196">
        <v>0.152112</v>
      </c>
      <c r="FX196">
        <v>3.4652000000000002E-2</v>
      </c>
      <c r="FZ196">
        <v>0.128002</v>
      </c>
      <c r="GD196">
        <v>0.41786200000000001</v>
      </c>
      <c r="GG196">
        <v>0.17701500000000001</v>
      </c>
      <c r="GH196">
        <v>0.102976</v>
      </c>
      <c r="GI196">
        <v>0.201318</v>
      </c>
      <c r="GJ196">
        <v>5.4870000000000002E-2</v>
      </c>
      <c r="GL196">
        <v>0.31136799999999998</v>
      </c>
      <c r="GM196">
        <v>0.23368800000000001</v>
      </c>
      <c r="GN196">
        <v>0.18709999999999999</v>
      </c>
      <c r="GP196">
        <v>0.12381</v>
      </c>
      <c r="GS196">
        <v>0.147758</v>
      </c>
      <c r="GW196">
        <v>0.1</v>
      </c>
      <c r="GX196">
        <v>0.1</v>
      </c>
      <c r="GZ196">
        <v>0.26590000000000003</v>
      </c>
      <c r="HC196">
        <v>0.15627199999999999</v>
      </c>
      <c r="HD196">
        <v>0.20777200000000001</v>
      </c>
      <c r="HE196">
        <v>0.123252</v>
      </c>
    </row>
    <row r="197" spans="1:213" x14ac:dyDescent="0.3">
      <c r="A197">
        <v>2016</v>
      </c>
      <c r="B197" t="s">
        <v>8347</v>
      </c>
      <c r="C197" s="1" t="s">
        <v>279</v>
      </c>
      <c r="D197">
        <v>0.16852600000000001</v>
      </c>
      <c r="E197">
        <v>0.29410599999999998</v>
      </c>
      <c r="L197">
        <v>0.30502800000000002</v>
      </c>
      <c r="M197">
        <v>6.3916000000000014E-2</v>
      </c>
      <c r="N197">
        <v>0.25857999999999998</v>
      </c>
      <c r="O197">
        <v>8.1892000000000006E-2</v>
      </c>
      <c r="P197">
        <v>0.3049</v>
      </c>
      <c r="Q197">
        <v>0.30502800000000002</v>
      </c>
      <c r="T197">
        <v>0.18495</v>
      </c>
      <c r="U197">
        <v>0.176732</v>
      </c>
      <c r="V197">
        <v>8.3576000000000011E-2</v>
      </c>
      <c r="X197">
        <v>5.2856000000000007E-2</v>
      </c>
      <c r="Y197">
        <v>8.8858000000000006E-2</v>
      </c>
      <c r="AB197">
        <v>0.11934500000000001</v>
      </c>
      <c r="AC197">
        <v>0.30502800000000002</v>
      </c>
      <c r="AD197">
        <v>0.32149800000000001</v>
      </c>
      <c r="AF197">
        <v>7.1629999999999999E-2</v>
      </c>
      <c r="AG197">
        <v>3.0148000000000001E-2</v>
      </c>
      <c r="AI197">
        <v>0.12316000000000001</v>
      </c>
      <c r="AK197">
        <v>0.22750200000000001</v>
      </c>
      <c r="AL197">
        <v>8.5764000000000007E-2</v>
      </c>
      <c r="AM197">
        <v>0.29691400000000001</v>
      </c>
      <c r="AN197">
        <v>5.4618000000000007E-2</v>
      </c>
      <c r="AP197">
        <v>0.13320799999999999</v>
      </c>
      <c r="AS197">
        <v>0.13986000000000001</v>
      </c>
      <c r="AT197">
        <v>0.36364999999999997</v>
      </c>
      <c r="AU197">
        <v>0.107804</v>
      </c>
      <c r="AV197">
        <v>0.11133999999999999</v>
      </c>
      <c r="AW197">
        <v>0.10359</v>
      </c>
      <c r="AX197">
        <v>6.7930000000000004E-2</v>
      </c>
      <c r="AY197">
        <v>0.30502800000000002</v>
      </c>
      <c r="AZ197">
        <v>0.22750200000000001</v>
      </c>
      <c r="BD197">
        <v>0.13497600000000001</v>
      </c>
      <c r="BE197">
        <v>0.14809800000000001</v>
      </c>
      <c r="BF197">
        <v>0.13089600000000001</v>
      </c>
      <c r="BG197">
        <v>0.32552599999999998</v>
      </c>
      <c r="BH197">
        <v>7.9926000000000011E-2</v>
      </c>
      <c r="BI197">
        <v>7.5660000000000005E-2</v>
      </c>
      <c r="BJ197">
        <v>0.15659600000000001</v>
      </c>
      <c r="BK197">
        <v>8.1892000000000006E-2</v>
      </c>
      <c r="BL197">
        <v>0.25857999999999998</v>
      </c>
      <c r="BO197">
        <v>0.103524</v>
      </c>
      <c r="BR197">
        <v>9.0847999999999998E-2</v>
      </c>
      <c r="BS197">
        <v>0.12801799999999999</v>
      </c>
      <c r="BT197">
        <v>9.8092000000000013E-2</v>
      </c>
      <c r="BU197">
        <v>9.6330000000000013E-2</v>
      </c>
      <c r="BX197">
        <v>0.42005599999999998</v>
      </c>
      <c r="BY197">
        <v>8.1892000000000006E-2</v>
      </c>
      <c r="BZ197">
        <v>0.11724999999999999</v>
      </c>
      <c r="CA197">
        <v>1.4260524999999999</v>
      </c>
      <c r="CB197">
        <v>0.36331200000000002</v>
      </c>
      <c r="CC197">
        <v>5.3948000000000003E-2</v>
      </c>
      <c r="CD197">
        <v>7.0076000000000013E-2</v>
      </c>
      <c r="CE197">
        <v>0.22750200000000001</v>
      </c>
      <c r="CF197">
        <v>0.58685500000000002</v>
      </c>
      <c r="CG197">
        <v>0.14333199999999999</v>
      </c>
      <c r="CI197">
        <v>0.36992000000000003</v>
      </c>
      <c r="CJ197">
        <v>0.49869200000000002</v>
      </c>
      <c r="CL197">
        <v>0.12293999999999999</v>
      </c>
      <c r="CM197">
        <v>0.22839333333333331</v>
      </c>
      <c r="CN197">
        <v>0.23634749999999999</v>
      </c>
      <c r="CO197">
        <v>0.21360499999999999</v>
      </c>
      <c r="CP197">
        <v>0.17643800000000001</v>
      </c>
      <c r="CQ197">
        <v>0.15769</v>
      </c>
      <c r="CS197">
        <v>8.6277999999999994E-2</v>
      </c>
      <c r="CT197">
        <v>0.15421000000000001</v>
      </c>
      <c r="CV197">
        <v>0.25880599999999998</v>
      </c>
      <c r="CX197">
        <v>0.12293999999999999</v>
      </c>
      <c r="CY197">
        <v>0.11694</v>
      </c>
      <c r="CZ197">
        <v>0.24073</v>
      </c>
      <c r="DA197">
        <v>0.43758999999999998</v>
      </c>
      <c r="DC197">
        <v>0.16415199999999999</v>
      </c>
      <c r="DD197">
        <v>7.7908000000000005E-2</v>
      </c>
      <c r="DF197">
        <v>0.171372</v>
      </c>
      <c r="DG197">
        <v>0.23836399999999999</v>
      </c>
      <c r="DJ197">
        <v>7.2950000000000001E-2</v>
      </c>
      <c r="DM197">
        <v>0.12410599999999999</v>
      </c>
      <c r="DN197">
        <v>0.15820400000000001</v>
      </c>
      <c r="DP197">
        <v>0.36331200000000002</v>
      </c>
      <c r="DQ197">
        <v>8.1892000000000006E-2</v>
      </c>
      <c r="DS197">
        <v>7.9926000000000011E-2</v>
      </c>
      <c r="DU197">
        <v>0.244618</v>
      </c>
      <c r="DW197">
        <v>9.2706000000000011E-2</v>
      </c>
      <c r="DX197">
        <v>0.16782250000000001</v>
      </c>
      <c r="DY197">
        <v>0.41067749999999997</v>
      </c>
      <c r="DZ197">
        <v>2.73925E-2</v>
      </c>
      <c r="EA197">
        <v>3.8336000000000002E-2</v>
      </c>
      <c r="EC197">
        <v>5.1591999999999999E-2</v>
      </c>
      <c r="ED197">
        <v>8.1892000000000006E-2</v>
      </c>
      <c r="EE197">
        <v>0.123955</v>
      </c>
      <c r="EF197">
        <v>0.43221399999999999</v>
      </c>
      <c r="EN197">
        <v>0.164882</v>
      </c>
      <c r="EP197">
        <v>0.102686</v>
      </c>
      <c r="EQ197">
        <v>0.11584999999999999</v>
      </c>
      <c r="ER197">
        <v>9.5268000000000005E-2</v>
      </c>
      <c r="ES197">
        <v>0.44233800000000012</v>
      </c>
      <c r="ET197">
        <v>8.1892000000000006E-2</v>
      </c>
      <c r="EV197">
        <v>0.52108800000000011</v>
      </c>
      <c r="EW197">
        <v>8.1892000000000006E-2</v>
      </c>
      <c r="EX197">
        <v>0.1064925</v>
      </c>
      <c r="EZ197">
        <v>9.9574285714285712E-2</v>
      </c>
      <c r="FB197">
        <v>4.7596000000000013E-2</v>
      </c>
      <c r="FC197">
        <v>0.40623199999999998</v>
      </c>
      <c r="FF197">
        <v>7.6639916666666669E-2</v>
      </c>
      <c r="FH197">
        <v>8.1892000000000006E-2</v>
      </c>
      <c r="FI197">
        <v>8.9172000000000015E-2</v>
      </c>
      <c r="FJ197">
        <v>8.4392000000000009E-2</v>
      </c>
      <c r="FK197">
        <v>0.105918</v>
      </c>
      <c r="FL197">
        <v>0.13950399999999999</v>
      </c>
      <c r="FM197">
        <v>5.7161999999999998E-2</v>
      </c>
      <c r="FR197">
        <v>0.29004999999999997</v>
      </c>
      <c r="FS197">
        <v>4.6922000000000012E-2</v>
      </c>
      <c r="FU197">
        <v>0.11131000000000001</v>
      </c>
      <c r="FV197">
        <v>6.6282000000000008E-2</v>
      </c>
      <c r="FW197">
        <v>0.15668599999999999</v>
      </c>
      <c r="FX197">
        <v>0.26662999999999998</v>
      </c>
      <c r="FZ197">
        <v>0.13514599999999999</v>
      </c>
      <c r="GC197">
        <v>5.9700000000000003E-2</v>
      </c>
      <c r="GD197">
        <v>0.36741600000000002</v>
      </c>
      <c r="GG197">
        <v>0.32526200000000011</v>
      </c>
      <c r="GH197">
        <v>9.4455000000000011E-2</v>
      </c>
      <c r="GJ197">
        <v>6.8830000000000002E-2</v>
      </c>
      <c r="GL197">
        <v>0.44233800000000012</v>
      </c>
      <c r="GM197">
        <v>5.2844000000000002E-2</v>
      </c>
      <c r="GN197">
        <v>0.41115600000000002</v>
      </c>
      <c r="GO197">
        <v>0.35413600000000001</v>
      </c>
      <c r="GP197">
        <v>0.30502800000000002</v>
      </c>
      <c r="GS197">
        <v>0.22323399999999999</v>
      </c>
      <c r="GT197">
        <v>0.115144</v>
      </c>
      <c r="GU197">
        <v>8.1892000000000006E-2</v>
      </c>
      <c r="GW197">
        <v>0.23836399999999999</v>
      </c>
      <c r="GX197">
        <v>0.23836399999999999</v>
      </c>
      <c r="GY197">
        <v>0.58685500000000002</v>
      </c>
      <c r="HA197">
        <v>7.3034000000000002E-2</v>
      </c>
      <c r="HC197">
        <v>0.11716</v>
      </c>
      <c r="HD197">
        <v>6.1699999999999998E-2</v>
      </c>
      <c r="HE197">
        <v>3.517E-2</v>
      </c>
    </row>
    <row r="198" spans="1:213" x14ac:dyDescent="0.3">
      <c r="A198">
        <v>2016</v>
      </c>
      <c r="B198" t="s">
        <v>8347</v>
      </c>
      <c r="C198" s="1" t="s">
        <v>8367</v>
      </c>
      <c r="D198">
        <v>9.9344000000000002E-2</v>
      </c>
      <c r="E198">
        <v>0.13315199999999999</v>
      </c>
      <c r="G198">
        <v>5.7920000000000013E-2</v>
      </c>
      <c r="K198">
        <v>0.128472</v>
      </c>
      <c r="N198">
        <v>0.11887</v>
      </c>
      <c r="P198">
        <v>9.714200000000002E-2</v>
      </c>
      <c r="U198">
        <v>6.6740000000000008E-2</v>
      </c>
      <c r="AB198">
        <v>2.453E-2</v>
      </c>
      <c r="AD198">
        <v>9.8327500000000012E-2</v>
      </c>
      <c r="AH198">
        <v>2.8778000000000001E-2</v>
      </c>
      <c r="AJ198">
        <v>0.14666000000000001</v>
      </c>
      <c r="AO198">
        <v>0.24318799999999999</v>
      </c>
      <c r="AR198">
        <v>5.1471999999999997E-2</v>
      </c>
      <c r="AT198">
        <v>0.128002</v>
      </c>
      <c r="BF198">
        <v>3.2626000000000002E-2</v>
      </c>
      <c r="BG198">
        <v>0.14773600000000001</v>
      </c>
      <c r="BI198">
        <v>3.2040000000000013E-2</v>
      </c>
      <c r="BJ198">
        <v>0.102426</v>
      </c>
      <c r="BL198">
        <v>0.11887</v>
      </c>
      <c r="BP198">
        <v>0.175345</v>
      </c>
      <c r="CB198">
        <v>0.128002</v>
      </c>
      <c r="CG198">
        <v>4.8284000000000001E-2</v>
      </c>
      <c r="CI198">
        <v>4.7466000000000008E-2</v>
      </c>
      <c r="CJ198">
        <v>1.1979999999999999E-2</v>
      </c>
      <c r="CO198">
        <v>0.100012</v>
      </c>
      <c r="CP198">
        <v>0.210118</v>
      </c>
      <c r="CY198">
        <v>7.2514000000000009E-2</v>
      </c>
      <c r="DP198">
        <v>0.128002</v>
      </c>
      <c r="DX198">
        <v>5.6762500000000007E-2</v>
      </c>
      <c r="EH198">
        <v>5.8872000000000001E-2</v>
      </c>
      <c r="EK198">
        <v>0.136352</v>
      </c>
      <c r="EN198">
        <v>8.7622000000000019E-2</v>
      </c>
      <c r="ER198">
        <v>7.1298000000000014E-2</v>
      </c>
      <c r="ES198">
        <v>0.13222400000000001</v>
      </c>
      <c r="FA198">
        <v>7.7870000000000009E-2</v>
      </c>
      <c r="GB198">
        <v>0.28461599999999998</v>
      </c>
      <c r="GD198">
        <v>7.2220000000000006E-2</v>
      </c>
      <c r="GG198">
        <v>0.128002</v>
      </c>
      <c r="GI198">
        <v>0.105396</v>
      </c>
      <c r="GL198">
        <v>0.13222400000000001</v>
      </c>
      <c r="GM198">
        <v>0.121368</v>
      </c>
      <c r="GN198">
        <v>3.3330000000000012E-2</v>
      </c>
    </row>
    <row r="199" spans="1:213" x14ac:dyDescent="0.3">
      <c r="A199">
        <v>2016</v>
      </c>
      <c r="B199" t="s">
        <v>8347</v>
      </c>
      <c r="C199" s="1" t="s">
        <v>289</v>
      </c>
      <c r="D199">
        <v>0.199264</v>
      </c>
      <c r="E199">
        <v>0.31504749999999998</v>
      </c>
      <c r="N199">
        <v>0.172428</v>
      </c>
      <c r="P199">
        <v>0.132328</v>
      </c>
      <c r="S199">
        <v>0.21918799999999999</v>
      </c>
      <c r="U199">
        <v>0.103932</v>
      </c>
      <c r="AD199">
        <v>0.13315250000000001</v>
      </c>
      <c r="AH199">
        <v>0.159496</v>
      </c>
      <c r="AJ199">
        <v>0.20685200000000001</v>
      </c>
      <c r="AO199">
        <v>0.33804000000000001</v>
      </c>
      <c r="AR199">
        <v>0.37936399999999998</v>
      </c>
      <c r="AT199">
        <v>0.19417200000000001</v>
      </c>
      <c r="BE199">
        <v>0.19535</v>
      </c>
      <c r="BJ199">
        <v>0.16863800000000001</v>
      </c>
      <c r="BL199">
        <v>0.172428</v>
      </c>
      <c r="BP199">
        <v>0.33938200000000002</v>
      </c>
      <c r="CB199">
        <v>0.19417200000000001</v>
      </c>
      <c r="CG199">
        <v>0.11607199999999999</v>
      </c>
      <c r="CJ199">
        <v>0.18559999999999999</v>
      </c>
      <c r="CN199">
        <v>0.14535400000000001</v>
      </c>
      <c r="CP199">
        <v>0.102511875</v>
      </c>
      <c r="CV199">
        <v>0.100726</v>
      </c>
      <c r="CY199">
        <v>8.3966000000000013E-2</v>
      </c>
      <c r="DG199">
        <v>0.1</v>
      </c>
      <c r="DH199">
        <v>0.18341399999999999</v>
      </c>
      <c r="DL199">
        <v>0.25265199999999999</v>
      </c>
      <c r="DO199">
        <v>6.1414000000000003E-2</v>
      </c>
      <c r="DP199">
        <v>0.19417200000000001</v>
      </c>
      <c r="DX199">
        <v>0.106</v>
      </c>
      <c r="EG199">
        <v>0.23855000000000001</v>
      </c>
      <c r="EK199">
        <v>0.202676</v>
      </c>
      <c r="ER199">
        <v>9.0882000000000018E-2</v>
      </c>
      <c r="ES199">
        <v>0.18512000000000001</v>
      </c>
      <c r="EX199">
        <v>0.14133799999999999</v>
      </c>
      <c r="FA199">
        <v>0.111568</v>
      </c>
      <c r="FX199">
        <v>6.6812500000000011E-2</v>
      </c>
      <c r="GB199">
        <v>7.1196000000000009E-2</v>
      </c>
      <c r="GD199">
        <v>0.34676800000000008</v>
      </c>
      <c r="GG199">
        <v>0.15393699999999999</v>
      </c>
      <c r="GI199">
        <v>0.24520800000000001</v>
      </c>
      <c r="GL199">
        <v>0.18512000000000001</v>
      </c>
      <c r="GM199">
        <v>0.18437600000000001</v>
      </c>
      <c r="GN199">
        <v>7.6936000000000004E-2</v>
      </c>
      <c r="GW199">
        <v>0.1</v>
      </c>
      <c r="GX199">
        <v>0.1</v>
      </c>
      <c r="GZ199">
        <v>0.28149800000000003</v>
      </c>
      <c r="HC199">
        <v>0.14702000000000001</v>
      </c>
    </row>
    <row r="200" spans="1:213" x14ac:dyDescent="0.3">
      <c r="A200">
        <v>2016</v>
      </c>
      <c r="B200" t="s">
        <v>8347</v>
      </c>
      <c r="C200" s="1" t="s">
        <v>8368</v>
      </c>
      <c r="D200">
        <v>0.16742000000000001</v>
      </c>
      <c r="E200">
        <v>0.196438</v>
      </c>
      <c r="G200">
        <v>0.14034749999999999</v>
      </c>
      <c r="J200">
        <v>0.232018</v>
      </c>
      <c r="L200">
        <v>8.5314000000000001E-2</v>
      </c>
      <c r="M200">
        <v>7.0648000000000002E-2</v>
      </c>
      <c r="N200">
        <v>0.19398199999999999</v>
      </c>
      <c r="P200">
        <v>0.11436200000000001</v>
      </c>
      <c r="Q200">
        <v>8.5314000000000001E-2</v>
      </c>
      <c r="R200">
        <v>0.182392</v>
      </c>
      <c r="S200">
        <v>0.12007</v>
      </c>
      <c r="AB200">
        <v>0.10573399999999999</v>
      </c>
      <c r="AC200">
        <v>8.5314000000000001E-2</v>
      </c>
      <c r="AD200">
        <v>0.14479600000000001</v>
      </c>
      <c r="AF200">
        <v>6.5626000000000004E-2</v>
      </c>
      <c r="AG200">
        <v>7.2318000000000007E-2</v>
      </c>
      <c r="AH200">
        <v>9.4862000000000016E-2</v>
      </c>
      <c r="AJ200">
        <v>0.193936</v>
      </c>
      <c r="AO200">
        <v>0.24101600000000001</v>
      </c>
      <c r="AR200">
        <v>0.14915</v>
      </c>
      <c r="AT200">
        <v>0.26303399999999999</v>
      </c>
      <c r="AY200">
        <v>8.5314000000000001E-2</v>
      </c>
      <c r="BE200">
        <v>4.4370000000000007E-2</v>
      </c>
      <c r="BF200">
        <v>0.179786</v>
      </c>
      <c r="BG200">
        <v>0.30323200000000011</v>
      </c>
      <c r="BJ200">
        <v>0.100478</v>
      </c>
      <c r="BL200">
        <v>0.19398199999999999</v>
      </c>
      <c r="BR200">
        <v>6.9436000000000012E-2</v>
      </c>
      <c r="CB200">
        <v>0.26303399999999999</v>
      </c>
      <c r="CF200">
        <v>0.73256600000000016</v>
      </c>
      <c r="CG200">
        <v>6.719E-2</v>
      </c>
      <c r="CI200">
        <v>0.19147</v>
      </c>
      <c r="CJ200">
        <v>0.103035</v>
      </c>
      <c r="CO200">
        <v>9.6666000000000016E-2</v>
      </c>
      <c r="CP200">
        <v>0.11873400000000001</v>
      </c>
      <c r="CY200">
        <v>7.2926000000000005E-2</v>
      </c>
      <c r="DA200">
        <v>0.21192</v>
      </c>
      <c r="DG200">
        <v>0.12315</v>
      </c>
      <c r="DH200">
        <v>0.15901399999999999</v>
      </c>
      <c r="DL200">
        <v>0.15567800000000001</v>
      </c>
      <c r="DN200">
        <v>8.8406000000000012E-2</v>
      </c>
      <c r="DP200">
        <v>0.26303399999999999</v>
      </c>
      <c r="DW200">
        <v>9.3600000000000003E-2</v>
      </c>
      <c r="DX200">
        <v>0.10791199999999999</v>
      </c>
      <c r="DZ200">
        <v>6.9126000000000007E-2</v>
      </c>
      <c r="EA200">
        <v>0.10899</v>
      </c>
      <c r="ER200">
        <v>0.118794</v>
      </c>
      <c r="ES200">
        <v>0.17244200000000001</v>
      </c>
      <c r="EV200">
        <v>9.8602000000000009E-2</v>
      </c>
      <c r="EX200">
        <v>0.16968</v>
      </c>
      <c r="FA200">
        <v>0.13818</v>
      </c>
      <c r="FF200">
        <v>9.2042250000000006E-2</v>
      </c>
      <c r="FM200">
        <v>0.16295999999999999</v>
      </c>
      <c r="FR200">
        <v>0.14147000000000001</v>
      </c>
      <c r="FW200">
        <v>9.9982500000000002E-2</v>
      </c>
      <c r="FX200">
        <v>0.21904399999999999</v>
      </c>
      <c r="GB200">
        <v>8.3766000000000007E-2</v>
      </c>
      <c r="GD200">
        <v>0.24097399999999999</v>
      </c>
      <c r="GG200">
        <v>0.26303399999999999</v>
      </c>
      <c r="GH200">
        <v>9.9202000000000012E-2</v>
      </c>
      <c r="GI200">
        <v>0.203376</v>
      </c>
      <c r="GJ200">
        <v>9.8350000000000007E-2</v>
      </c>
      <c r="GL200">
        <v>0.17244200000000001</v>
      </c>
      <c r="GM200">
        <v>0.106335</v>
      </c>
      <c r="GN200">
        <v>0.34100999999999998</v>
      </c>
      <c r="GP200">
        <v>8.5314000000000001E-2</v>
      </c>
      <c r="GW200">
        <v>0.12315</v>
      </c>
      <c r="GX200">
        <v>0.12315</v>
      </c>
      <c r="GY200">
        <v>0.73256600000000016</v>
      </c>
      <c r="GZ200">
        <v>0.26657399999999998</v>
      </c>
      <c r="HC200">
        <v>0.11695</v>
      </c>
      <c r="HD200">
        <v>5.3552000000000002E-2</v>
      </c>
      <c r="HE200">
        <v>3.9482000000000003E-2</v>
      </c>
    </row>
    <row r="201" spans="1:213" x14ac:dyDescent="0.3">
      <c r="A201">
        <v>2016</v>
      </c>
      <c r="B201" t="s">
        <v>8347</v>
      </c>
      <c r="C201" s="1" t="s">
        <v>8369</v>
      </c>
      <c r="D201">
        <v>0.13328400000000001</v>
      </c>
      <c r="E201">
        <v>0.17583840000000001</v>
      </c>
      <c r="G201">
        <v>7.0060799999999993E-2</v>
      </c>
      <c r="H201">
        <v>1.0400400000000001E-2</v>
      </c>
      <c r="I201">
        <v>1.0400400000000001E-2</v>
      </c>
      <c r="J201">
        <v>6.5414399999999998E-2</v>
      </c>
      <c r="L201">
        <v>7.0273200000000008E-2</v>
      </c>
      <c r="M201">
        <v>8.0799599999999999E-2</v>
      </c>
      <c r="N201">
        <v>0.10054680000000001</v>
      </c>
      <c r="P201">
        <v>0.32073299999999999</v>
      </c>
      <c r="Q201">
        <v>7.0273200000000008E-2</v>
      </c>
      <c r="R201">
        <v>0.1117668</v>
      </c>
      <c r="U201">
        <v>0.19845960000000001</v>
      </c>
      <c r="V201">
        <v>7.5728399999999987E-2</v>
      </c>
      <c r="X201">
        <v>4.8936E-2</v>
      </c>
      <c r="Y201">
        <v>5.6723999999999997E-2</v>
      </c>
      <c r="Z201">
        <v>1.0400400000000001E-2</v>
      </c>
      <c r="AB201">
        <v>8.2899600000000004E-2</v>
      </c>
      <c r="AC201">
        <v>7.0273200000000008E-2</v>
      </c>
      <c r="AD201">
        <v>0.21990000000000001</v>
      </c>
      <c r="AG201">
        <v>0.1241988</v>
      </c>
      <c r="AK201">
        <v>1.33104E-2</v>
      </c>
      <c r="AL201">
        <v>2.57544E-2</v>
      </c>
      <c r="AM201">
        <v>2.9920800000000001E-2</v>
      </c>
      <c r="AP201">
        <v>5.8597499999999997E-2</v>
      </c>
      <c r="AS201">
        <v>7.8859200000000004E-2</v>
      </c>
      <c r="AT201">
        <v>0.2680632</v>
      </c>
      <c r="AU201">
        <v>0.15066750000000001</v>
      </c>
      <c r="AV201">
        <v>4.6173600000000002E-2</v>
      </c>
      <c r="AY201">
        <v>7.0273200000000008E-2</v>
      </c>
      <c r="AZ201">
        <v>1.33104E-2</v>
      </c>
      <c r="BE201">
        <v>1.82772E-2</v>
      </c>
      <c r="BF201">
        <v>7.7701199999999998E-2</v>
      </c>
      <c r="BG201">
        <v>0.1320375</v>
      </c>
      <c r="BJ201">
        <v>6.3397200000000015E-2</v>
      </c>
      <c r="BL201">
        <v>0.10054680000000001</v>
      </c>
      <c r="BQ201">
        <v>1.9553999999999998E-2</v>
      </c>
      <c r="BS201">
        <v>5.81688E-2</v>
      </c>
      <c r="BT201">
        <v>2.1498E-2</v>
      </c>
      <c r="BU201">
        <v>5.8222799999999998E-2</v>
      </c>
      <c r="BX201">
        <v>0.16656840000000001</v>
      </c>
      <c r="BZ201">
        <v>6.3834000000000002E-2</v>
      </c>
      <c r="CB201">
        <v>0.2680632</v>
      </c>
      <c r="CC201">
        <v>0.1090908</v>
      </c>
      <c r="CD201">
        <v>2.95488E-2</v>
      </c>
      <c r="CE201">
        <v>1.33104E-2</v>
      </c>
      <c r="CF201">
        <v>0.27782519999999999</v>
      </c>
      <c r="CG201">
        <v>8.9876400000000009E-2</v>
      </c>
      <c r="CI201">
        <v>9.3543600000000005E-2</v>
      </c>
      <c r="CJ201">
        <v>0.13847699999999999</v>
      </c>
      <c r="CO201">
        <v>2.9674800000000001E-2</v>
      </c>
      <c r="CP201">
        <v>0.17829239999999999</v>
      </c>
      <c r="CQ201">
        <v>7.9226399999999988E-2</v>
      </c>
      <c r="CT201">
        <v>1.9158000000000001E-2</v>
      </c>
      <c r="CU201">
        <v>0.1205388</v>
      </c>
      <c r="CV201">
        <v>5.8571000000000012E-2</v>
      </c>
      <c r="CY201">
        <v>0.16064400000000001</v>
      </c>
      <c r="CZ201">
        <v>0.16966319999999999</v>
      </c>
      <c r="DG201">
        <v>0.1236024</v>
      </c>
      <c r="DJ201">
        <v>6.4641600000000007E-2</v>
      </c>
      <c r="DM201">
        <v>5.6793600000000007E-2</v>
      </c>
      <c r="DN201">
        <v>0.12560399999999999</v>
      </c>
      <c r="DP201">
        <v>0.2680632</v>
      </c>
      <c r="DT201">
        <v>1.0400400000000001E-2</v>
      </c>
      <c r="DW201">
        <v>5.0404499999999998E-2</v>
      </c>
      <c r="DX201">
        <v>0.27445560000000002</v>
      </c>
      <c r="DZ201">
        <v>2.8974E-2</v>
      </c>
      <c r="EA201">
        <v>7.1154000000000009E-2</v>
      </c>
      <c r="EC201">
        <v>5.8724999999999999E-2</v>
      </c>
      <c r="EE201">
        <v>4.5284400000000002E-2</v>
      </c>
      <c r="EF201">
        <v>0.1248084</v>
      </c>
      <c r="EH201">
        <v>5.8767600000000003E-2</v>
      </c>
      <c r="EN201">
        <v>0.15467159999999999</v>
      </c>
      <c r="EQ201">
        <v>0.14693880000000001</v>
      </c>
      <c r="ER201">
        <v>0.12682679999999999</v>
      </c>
      <c r="ES201">
        <v>0.15628439999999999</v>
      </c>
      <c r="EX201">
        <v>6.1586399999999999E-2</v>
      </c>
      <c r="FF201">
        <v>8.3385054545454557E-2</v>
      </c>
      <c r="FJ201">
        <v>5.6286000000000003E-2</v>
      </c>
      <c r="FK201">
        <v>2.4127200000000001E-2</v>
      </c>
      <c r="FP201">
        <v>0.104466</v>
      </c>
      <c r="FQ201">
        <v>1.0400400000000001E-2</v>
      </c>
      <c r="FR201">
        <v>0.18240149999999999</v>
      </c>
      <c r="FS201">
        <v>3.6462000000000001E-2</v>
      </c>
      <c r="FT201">
        <v>1.0400400000000001E-2</v>
      </c>
      <c r="FU201">
        <v>3.4588800000000003E-2</v>
      </c>
      <c r="FV201">
        <v>4.6160399999999997E-2</v>
      </c>
      <c r="FW201">
        <v>9.6000000000000002E-2</v>
      </c>
      <c r="FX201">
        <v>0.116352</v>
      </c>
      <c r="GA201">
        <v>8.3901600000000007E-2</v>
      </c>
      <c r="GB201">
        <v>0.12484679999999999</v>
      </c>
      <c r="GD201">
        <v>0.29453879999999999</v>
      </c>
      <c r="GG201">
        <v>0.2680632</v>
      </c>
      <c r="GH201">
        <v>3.8428800000000013E-2</v>
      </c>
      <c r="GJ201">
        <v>6.0508800000000001E-2</v>
      </c>
      <c r="GL201">
        <v>0.15628439999999999</v>
      </c>
      <c r="GN201">
        <v>0.1530108</v>
      </c>
      <c r="GP201">
        <v>7.0273200000000008E-2</v>
      </c>
      <c r="GQ201">
        <v>1.0400400000000001E-2</v>
      </c>
      <c r="GR201">
        <v>1.0400400000000001E-2</v>
      </c>
      <c r="GS201">
        <v>7.1841600000000005E-2</v>
      </c>
      <c r="GW201">
        <v>0.1236024</v>
      </c>
      <c r="GX201">
        <v>0.1236024</v>
      </c>
      <c r="GY201">
        <v>0.27782519999999999</v>
      </c>
      <c r="HA201">
        <v>6.81036E-2</v>
      </c>
      <c r="HC201">
        <v>0.19037999999999999</v>
      </c>
      <c r="HD201">
        <v>5.1765600000000002E-2</v>
      </c>
      <c r="HE201">
        <v>4.6305600000000002E-2</v>
      </c>
    </row>
    <row r="202" spans="1:213" x14ac:dyDescent="0.3">
      <c r="A202">
        <v>2016</v>
      </c>
      <c r="B202" t="s">
        <v>8347</v>
      </c>
      <c r="C202" s="1" t="s">
        <v>8370</v>
      </c>
      <c r="D202">
        <v>0.128964</v>
      </c>
      <c r="M202">
        <v>2.5342E-2</v>
      </c>
      <c r="U202">
        <v>7.016E-2</v>
      </c>
      <c r="Y202">
        <v>6.8554000000000004E-2</v>
      </c>
      <c r="AD202">
        <v>4.6182000000000001E-2</v>
      </c>
      <c r="AK202">
        <v>3.8530000000000002E-2</v>
      </c>
      <c r="AT202">
        <v>0.117676</v>
      </c>
      <c r="AX202">
        <v>7.9160000000000008E-2</v>
      </c>
      <c r="AZ202">
        <v>3.8530000000000002E-2</v>
      </c>
      <c r="BF202">
        <v>0.15</v>
      </c>
      <c r="BJ202">
        <v>0.16315499999999999</v>
      </c>
      <c r="CB202">
        <v>0.117676</v>
      </c>
      <c r="CD202">
        <v>5.8356000000000012E-2</v>
      </c>
      <c r="CE202">
        <v>3.8530000000000002E-2</v>
      </c>
      <c r="CG202">
        <v>0.15687999999999999</v>
      </c>
      <c r="CJ202">
        <v>0.169262</v>
      </c>
      <c r="CO202">
        <v>2.308E-2</v>
      </c>
      <c r="CQ202">
        <v>8.7566000000000005E-2</v>
      </c>
      <c r="CV202">
        <v>0.10072200000000001</v>
      </c>
      <c r="DG202">
        <v>6.0172000000000003E-2</v>
      </c>
      <c r="DJ202">
        <v>3.5222000000000003E-2</v>
      </c>
      <c r="DN202">
        <v>8.2096000000000016E-2</v>
      </c>
      <c r="DP202">
        <v>0.117676</v>
      </c>
      <c r="DX202">
        <v>0.1410066666666667</v>
      </c>
      <c r="DZ202">
        <v>3.721E-2</v>
      </c>
      <c r="EQ202">
        <v>5.5773999999999997E-2</v>
      </c>
      <c r="ER202">
        <v>0.105362</v>
      </c>
      <c r="EX202">
        <v>0.1208325</v>
      </c>
      <c r="FA202">
        <v>7.7490000000000003E-2</v>
      </c>
      <c r="FF202">
        <v>5.0158333333333339E-2</v>
      </c>
      <c r="FR202">
        <v>0.21168999999999999</v>
      </c>
      <c r="FV202">
        <v>7.8079999999999998E-3</v>
      </c>
      <c r="FW202">
        <v>7.6225000000000001E-2</v>
      </c>
      <c r="GG202">
        <v>0.117676</v>
      </c>
      <c r="GH202">
        <v>0.05</v>
      </c>
      <c r="GI202">
        <v>4.9076666666666671E-2</v>
      </c>
      <c r="GJ202">
        <v>3.3330000000000012E-2</v>
      </c>
      <c r="GS202">
        <v>8.2500000000000004E-2</v>
      </c>
      <c r="GW202">
        <v>6.0172000000000003E-2</v>
      </c>
      <c r="GX202">
        <v>6.0172000000000003E-2</v>
      </c>
      <c r="HC202">
        <v>7.3094000000000006E-2</v>
      </c>
    </row>
    <row r="203" spans="1:213" x14ac:dyDescent="0.3">
      <c r="A203">
        <v>2016</v>
      </c>
      <c r="B203" t="s">
        <v>8347</v>
      </c>
      <c r="C203" s="1" t="s">
        <v>8371</v>
      </c>
      <c r="D203">
        <v>5.4932500000000002E-2</v>
      </c>
      <c r="E203">
        <v>0.12259</v>
      </c>
      <c r="G203">
        <v>0.23200000000000001</v>
      </c>
      <c r="L203">
        <v>4.6918000000000008E-2</v>
      </c>
      <c r="M203">
        <v>2.5648000000000001E-2</v>
      </c>
      <c r="Q203">
        <v>4.6918000000000008E-2</v>
      </c>
      <c r="U203">
        <v>9.0952000000000019E-2</v>
      </c>
      <c r="V203">
        <v>6.1712000000000003E-2</v>
      </c>
      <c r="Y203">
        <v>8.0690000000000012E-2</v>
      </c>
      <c r="AB203">
        <v>5.4988000000000009E-2</v>
      </c>
      <c r="AC203">
        <v>4.6918000000000008E-2</v>
      </c>
      <c r="AD203">
        <v>6.9148000000000001E-2</v>
      </c>
      <c r="AL203">
        <v>4.4370000000000007E-2</v>
      </c>
      <c r="AM203">
        <v>0.45455200000000001</v>
      </c>
      <c r="AN203">
        <v>4.5425000000000007E-2</v>
      </c>
      <c r="AP203">
        <v>2.0794E-2</v>
      </c>
      <c r="AS203">
        <v>0.108264</v>
      </c>
      <c r="AT203">
        <v>0.1384</v>
      </c>
      <c r="AU203">
        <v>7.9052500000000012E-2</v>
      </c>
      <c r="AV203">
        <v>5.9496000000000007E-2</v>
      </c>
      <c r="AY203">
        <v>4.6918000000000008E-2</v>
      </c>
      <c r="BF203">
        <v>8.0142000000000005E-2</v>
      </c>
      <c r="BG203">
        <v>0.13447400000000001</v>
      </c>
      <c r="BI203">
        <v>2.0256E-2</v>
      </c>
      <c r="BJ203">
        <v>7.4998000000000009E-2</v>
      </c>
      <c r="BT203">
        <v>3.6322E-2</v>
      </c>
      <c r="BU203">
        <v>2.4257500000000001E-2</v>
      </c>
      <c r="BX203">
        <v>0.13996400000000001</v>
      </c>
      <c r="CB203">
        <v>0.13812199999999999</v>
      </c>
      <c r="CC203">
        <v>8.9793999999999999E-2</v>
      </c>
      <c r="CD203">
        <v>2.6962E-2</v>
      </c>
      <c r="CF203">
        <v>0.20077</v>
      </c>
      <c r="CG203">
        <v>4.2462E-2</v>
      </c>
      <c r="CI203">
        <v>8.8180000000000008E-2</v>
      </c>
      <c r="CJ203">
        <v>7.5277500000000011E-2</v>
      </c>
      <c r="CM203">
        <v>0.11583</v>
      </c>
      <c r="CN203">
        <v>5.3160000000000013E-2</v>
      </c>
      <c r="CO203">
        <v>4.1897999999999998E-2</v>
      </c>
      <c r="CQ203">
        <v>8.1008000000000011E-2</v>
      </c>
      <c r="CV203">
        <v>4.6272000000000001E-2</v>
      </c>
      <c r="CZ203">
        <v>0.12241</v>
      </c>
      <c r="DA203">
        <v>0.33008599999999999</v>
      </c>
      <c r="DC203">
        <v>8.4802000000000016E-2</v>
      </c>
      <c r="DG203">
        <v>8.6470000000000005E-2</v>
      </c>
      <c r="DL203">
        <v>0.10534200000000001</v>
      </c>
      <c r="DM203">
        <v>4.4398000000000007E-2</v>
      </c>
      <c r="DN203">
        <v>5.4148000000000009E-2</v>
      </c>
      <c r="DP203">
        <v>0.13812199999999999</v>
      </c>
      <c r="DW203">
        <v>3.3458000000000002E-2</v>
      </c>
      <c r="DX203">
        <v>6.7032000000000008E-2</v>
      </c>
      <c r="DZ203">
        <v>5.0402500000000003E-2</v>
      </c>
      <c r="EC203">
        <v>4.1956000000000007E-2</v>
      </c>
      <c r="EE203">
        <v>8.6182500000000009E-2</v>
      </c>
      <c r="EF203">
        <v>6.1434000000000002E-2</v>
      </c>
      <c r="EM203">
        <v>6.0988000000000007E-2</v>
      </c>
      <c r="EN203">
        <v>8.3496000000000015E-2</v>
      </c>
      <c r="ER203">
        <v>4.0792000000000002E-2</v>
      </c>
      <c r="EV203">
        <v>7.302800000000001E-2</v>
      </c>
      <c r="EX203">
        <v>5.4082000000000012E-2</v>
      </c>
      <c r="FC203">
        <v>0.17557</v>
      </c>
      <c r="FF203">
        <v>2.2881416666666671E-2</v>
      </c>
      <c r="FI203">
        <v>5.3704000000000002E-2</v>
      </c>
      <c r="FJ203">
        <v>4.6737500000000001E-2</v>
      </c>
      <c r="FK203">
        <v>5.0836666666666683E-2</v>
      </c>
      <c r="FM203">
        <v>3.0707499999999999E-2</v>
      </c>
      <c r="FP203">
        <v>7.493000000000001E-2</v>
      </c>
      <c r="FR203">
        <v>7.17E-2</v>
      </c>
      <c r="FU203">
        <v>5.3038000000000009E-2</v>
      </c>
      <c r="FV203">
        <v>3.2745999999999997E-2</v>
      </c>
      <c r="FW203">
        <v>6.6364000000000006E-2</v>
      </c>
      <c r="FX203">
        <v>0.115046</v>
      </c>
      <c r="GD203">
        <v>6.3858000000000012E-2</v>
      </c>
      <c r="GG203">
        <v>0.11024100000000001</v>
      </c>
      <c r="GH203">
        <v>6.3746000000000011E-2</v>
      </c>
      <c r="GJ203">
        <v>6.5034000000000008E-2</v>
      </c>
      <c r="GN203">
        <v>0.104142</v>
      </c>
      <c r="GP203">
        <v>4.6918000000000008E-2</v>
      </c>
      <c r="GS203">
        <v>8.0246000000000012E-2</v>
      </c>
      <c r="GW203">
        <v>8.6470000000000005E-2</v>
      </c>
      <c r="GX203">
        <v>8.6470000000000005E-2</v>
      </c>
      <c r="GY203">
        <v>0.20077</v>
      </c>
      <c r="HA203">
        <v>0.10703600000000001</v>
      </c>
    </row>
    <row r="204" spans="1:213" x14ac:dyDescent="0.3">
      <c r="A204">
        <v>2016</v>
      </c>
      <c r="B204" t="s">
        <v>8347</v>
      </c>
      <c r="C204" s="1" t="s">
        <v>8372</v>
      </c>
      <c r="D204">
        <v>8.2810000000000009E-2</v>
      </c>
      <c r="E204">
        <v>0.11117200000000001</v>
      </c>
      <c r="G204">
        <v>0.10399</v>
      </c>
      <c r="AF204">
        <v>8.2294000000000006E-2</v>
      </c>
      <c r="AJ204">
        <v>0.101872</v>
      </c>
      <c r="AT204">
        <v>7.7614000000000002E-2</v>
      </c>
      <c r="BJ204">
        <v>6.2398000000000009E-2</v>
      </c>
      <c r="CB204">
        <v>7.7614000000000002E-2</v>
      </c>
      <c r="CJ204">
        <v>7.0104E-2</v>
      </c>
      <c r="CP204">
        <v>5.5780000000000003E-2</v>
      </c>
      <c r="CY204">
        <v>3.483E-2</v>
      </c>
      <c r="DC204">
        <v>9.2490000000000003E-2</v>
      </c>
      <c r="DN204">
        <v>8.2980000000000012E-2</v>
      </c>
      <c r="DP204">
        <v>7.7614000000000002E-2</v>
      </c>
      <c r="DX204">
        <v>0.105</v>
      </c>
      <c r="DY204">
        <v>1.38226</v>
      </c>
      <c r="EH204">
        <v>8.9076000000000016E-2</v>
      </c>
      <c r="ES204">
        <v>9.0920000000000001E-2</v>
      </c>
      <c r="FA204">
        <v>5.1929999999999997E-2</v>
      </c>
      <c r="GG204">
        <v>7.7614000000000002E-2</v>
      </c>
      <c r="GI204">
        <v>7.1024000000000004E-2</v>
      </c>
      <c r="GL204">
        <v>9.0920000000000001E-2</v>
      </c>
      <c r="GZ204">
        <v>8.4904000000000007E-2</v>
      </c>
    </row>
    <row r="205" spans="1:213" x14ac:dyDescent="0.3">
      <c r="A205">
        <v>2016</v>
      </c>
      <c r="B205" t="s">
        <v>8347</v>
      </c>
      <c r="C205" s="1" t="s">
        <v>8373</v>
      </c>
      <c r="D205">
        <v>8.1754000000000007E-2</v>
      </c>
      <c r="E205">
        <v>8.1620000000000012E-2</v>
      </c>
      <c r="N205">
        <v>6.1432E-2</v>
      </c>
      <c r="P205">
        <v>5.6514000000000002E-2</v>
      </c>
      <c r="AJ205">
        <v>0.10972</v>
      </c>
      <c r="AT205">
        <v>0.144098</v>
      </c>
      <c r="BJ205">
        <v>0.104008</v>
      </c>
      <c r="BL205">
        <v>6.1432E-2</v>
      </c>
      <c r="CB205">
        <v>0.144098</v>
      </c>
      <c r="CF205">
        <v>8.7627999999999998E-2</v>
      </c>
      <c r="CG205">
        <v>6.1190000000000008E-2</v>
      </c>
      <c r="CJ205">
        <v>0.14663000000000001</v>
      </c>
      <c r="CP205">
        <v>8.8344000000000006E-2</v>
      </c>
      <c r="CY205">
        <v>6.1550000000000007E-2</v>
      </c>
      <c r="DP205">
        <v>0.144098</v>
      </c>
      <c r="DX205">
        <v>0.13454199999999999</v>
      </c>
      <c r="ER205">
        <v>0.105074</v>
      </c>
      <c r="ES205">
        <v>0.14172199999999999</v>
      </c>
      <c r="EV205">
        <v>1.0742E-2</v>
      </c>
      <c r="FA205">
        <v>6.3070000000000001E-2</v>
      </c>
      <c r="FX205">
        <v>8.4068000000000004E-2</v>
      </c>
      <c r="GD205">
        <v>0.14619199999999999</v>
      </c>
      <c r="GG205">
        <v>0.144098</v>
      </c>
      <c r="GH205">
        <v>5.4308000000000009E-2</v>
      </c>
      <c r="GI205">
        <v>5.0203999999999999E-2</v>
      </c>
      <c r="GL205">
        <v>0.14172199999999999</v>
      </c>
      <c r="GN205">
        <v>6.5508000000000011E-2</v>
      </c>
      <c r="GY205">
        <v>8.7627999999999998E-2</v>
      </c>
    </row>
    <row r="206" spans="1:213" x14ac:dyDescent="0.3">
      <c r="A206">
        <v>2016</v>
      </c>
      <c r="B206" t="s">
        <v>8347</v>
      </c>
      <c r="C206" s="1" t="s">
        <v>299</v>
      </c>
      <c r="D206">
        <v>0.155858</v>
      </c>
      <c r="E206">
        <v>0.16917199999999999</v>
      </c>
      <c r="J206">
        <v>7.5672000000000003E-2</v>
      </c>
      <c r="N206">
        <v>0.121944</v>
      </c>
      <c r="P206">
        <v>0.23467199999999999</v>
      </c>
      <c r="AO206">
        <v>0.18218200000000001</v>
      </c>
      <c r="AT206">
        <v>0.290018</v>
      </c>
      <c r="BJ206">
        <v>0.13184000000000001</v>
      </c>
      <c r="BL206">
        <v>0.121944</v>
      </c>
      <c r="BP206">
        <v>0.13411799999999999</v>
      </c>
      <c r="BR206">
        <v>5.0229999999999997E-2</v>
      </c>
      <c r="CB206">
        <v>0.290018</v>
      </c>
      <c r="CN206">
        <v>0.208788</v>
      </c>
      <c r="CU206">
        <v>4.3304000000000002E-2</v>
      </c>
      <c r="DP206">
        <v>0.290018</v>
      </c>
      <c r="EK206">
        <v>0.25108599999999998</v>
      </c>
      <c r="ES206">
        <v>0.20778199999999999</v>
      </c>
      <c r="FA206">
        <v>0.13178599999999999</v>
      </c>
      <c r="GG206">
        <v>0.290018</v>
      </c>
      <c r="GI206">
        <v>9.2094000000000009E-2</v>
      </c>
      <c r="GL206">
        <v>0.20778199999999999</v>
      </c>
      <c r="GZ206">
        <v>0.116506</v>
      </c>
      <c r="HC206">
        <v>0.11334</v>
      </c>
    </row>
    <row r="207" spans="1:213" x14ac:dyDescent="0.3">
      <c r="A207">
        <v>2016</v>
      </c>
      <c r="B207" t="s">
        <v>8347</v>
      </c>
      <c r="C207" s="1" t="s">
        <v>8374</v>
      </c>
      <c r="D207">
        <v>5.8252400000000009</v>
      </c>
      <c r="E207">
        <v>7.3110000000000008</v>
      </c>
      <c r="G207">
        <v>1.0923419999999999</v>
      </c>
      <c r="J207">
        <v>2.4022559999999999</v>
      </c>
      <c r="K207">
        <v>1.5107600000000001</v>
      </c>
      <c r="L207">
        <v>2.0171039999999998</v>
      </c>
      <c r="Q207">
        <v>2.0171039999999998</v>
      </c>
      <c r="R207">
        <v>3.9134099999999998</v>
      </c>
      <c r="S207">
        <v>1.9794799999999999</v>
      </c>
      <c r="AC207">
        <v>2.0171039999999998</v>
      </c>
      <c r="AH207">
        <v>4.3216000000000001</v>
      </c>
      <c r="AJ207">
        <v>6.7809619999999997</v>
      </c>
      <c r="AO207">
        <v>7.6644940000000013</v>
      </c>
      <c r="AR207">
        <v>9.6744700000000012</v>
      </c>
      <c r="AT207">
        <v>5.3370360000000003</v>
      </c>
      <c r="AU207">
        <v>2.500988</v>
      </c>
      <c r="AY207">
        <v>2.0171039999999998</v>
      </c>
      <c r="BF207">
        <v>0.61338400000000004</v>
      </c>
      <c r="BG207">
        <v>5.0882500000000004</v>
      </c>
      <c r="BP207">
        <v>6.9607600000000014</v>
      </c>
      <c r="BR207">
        <v>1.8</v>
      </c>
      <c r="CB207">
        <v>5.3370360000000003</v>
      </c>
      <c r="CI207">
        <v>0.62999000000000005</v>
      </c>
      <c r="CJ207">
        <v>4.8075220000000014</v>
      </c>
      <c r="CN207">
        <v>6.0941000000000001</v>
      </c>
      <c r="CP207">
        <v>2.7183449999999998</v>
      </c>
      <c r="CY207">
        <v>2.3888579999999999</v>
      </c>
      <c r="DA207">
        <v>2.7457919999999998</v>
      </c>
      <c r="DG207">
        <v>6.1462440000000012</v>
      </c>
      <c r="DH207">
        <v>2.8130074999999999</v>
      </c>
      <c r="DL207">
        <v>2.9757579999999999</v>
      </c>
      <c r="DM207">
        <v>1.399602</v>
      </c>
      <c r="DP207">
        <v>5.3370360000000003</v>
      </c>
      <c r="DX207">
        <v>1.373588</v>
      </c>
      <c r="ER207">
        <v>2.1693340000000001</v>
      </c>
      <c r="ES207">
        <v>6.6630320000000003</v>
      </c>
      <c r="EV207">
        <v>3.3333300000000001</v>
      </c>
      <c r="FA207">
        <v>4.157686</v>
      </c>
      <c r="FR207">
        <v>4.244116</v>
      </c>
      <c r="GA207">
        <v>1.2675179999999999</v>
      </c>
      <c r="GB207">
        <v>5.7735519999999996</v>
      </c>
      <c r="GD207">
        <v>6.145022</v>
      </c>
      <c r="GG207">
        <v>5.3370360000000003</v>
      </c>
      <c r="GI207">
        <v>4.4068379999999996</v>
      </c>
      <c r="GL207">
        <v>6.6630320000000003</v>
      </c>
      <c r="GN207">
        <v>1.978734285714286</v>
      </c>
      <c r="GP207">
        <v>2.0171039999999998</v>
      </c>
      <c r="GW207">
        <v>6.1462440000000012</v>
      </c>
      <c r="GX207">
        <v>6.1462440000000012</v>
      </c>
      <c r="GZ207">
        <v>5.2211525000000014</v>
      </c>
    </row>
    <row r="208" spans="1:213" x14ac:dyDescent="0.3">
      <c r="A208">
        <v>2016</v>
      </c>
      <c r="B208" t="s">
        <v>8347</v>
      </c>
      <c r="C208" s="1" t="s">
        <v>8375</v>
      </c>
      <c r="D208">
        <v>7.0680040000000011</v>
      </c>
      <c r="E208">
        <v>8.1498940000000015</v>
      </c>
      <c r="G208">
        <v>2.0777600000000001</v>
      </c>
      <c r="L208">
        <v>6.2750280000000007</v>
      </c>
      <c r="M208">
        <v>3.8994080000000002</v>
      </c>
      <c r="N208">
        <v>5.3853020000000003</v>
      </c>
      <c r="O208">
        <v>4.1590500000000006</v>
      </c>
      <c r="P208">
        <v>8.0663020000000003</v>
      </c>
      <c r="Q208">
        <v>6.2750280000000007</v>
      </c>
      <c r="T208">
        <v>4.4059540000000004</v>
      </c>
      <c r="U208">
        <v>4.214048</v>
      </c>
      <c r="V208">
        <v>10.157548</v>
      </c>
      <c r="X208">
        <v>7.5815320000000002</v>
      </c>
      <c r="Y208">
        <v>3.480966</v>
      </c>
      <c r="AB208">
        <v>5.0461179999999999</v>
      </c>
      <c r="AC208">
        <v>6.2750280000000007</v>
      </c>
      <c r="AD208">
        <v>7.3932040000000008</v>
      </c>
      <c r="AE208">
        <v>2.498148</v>
      </c>
      <c r="AF208">
        <v>4.88246</v>
      </c>
      <c r="AI208">
        <v>4.3262240000000007</v>
      </c>
      <c r="AK208">
        <v>6.085966</v>
      </c>
      <c r="AL208">
        <v>4.5304580000000003</v>
      </c>
      <c r="AM208">
        <v>0.6103575</v>
      </c>
      <c r="AN208">
        <v>3.5804680000000002</v>
      </c>
      <c r="AP208">
        <v>7.6764720000000004</v>
      </c>
      <c r="AS208">
        <v>3.899016</v>
      </c>
      <c r="AT208">
        <v>7.1336959999999996</v>
      </c>
      <c r="AU208">
        <v>8.7942680000000006</v>
      </c>
      <c r="AV208">
        <v>6.8518819999999998</v>
      </c>
      <c r="AW208">
        <v>4.236726</v>
      </c>
      <c r="AX208">
        <v>2.1021899999999998</v>
      </c>
      <c r="AY208">
        <v>6.2750280000000007</v>
      </c>
      <c r="AZ208">
        <v>6.085966</v>
      </c>
      <c r="BC208">
        <v>1.990704</v>
      </c>
      <c r="BD208">
        <v>4.3049480000000004</v>
      </c>
      <c r="BF208">
        <v>7.9056075000000003</v>
      </c>
      <c r="BG208">
        <v>11.436226</v>
      </c>
      <c r="BJ208">
        <v>4.3022919999999996</v>
      </c>
      <c r="BK208">
        <v>4.1590500000000006</v>
      </c>
      <c r="BL208">
        <v>5.3853020000000003</v>
      </c>
      <c r="BO208">
        <v>6.1314580000000012</v>
      </c>
      <c r="BQ208">
        <v>4.4885800000000007</v>
      </c>
      <c r="BS208">
        <v>2.4834939999999999</v>
      </c>
      <c r="BU208">
        <v>5.3639400000000004</v>
      </c>
      <c r="BV208">
        <v>6.0474228571428572</v>
      </c>
      <c r="BX208">
        <v>11.239879999999999</v>
      </c>
      <c r="BY208">
        <v>4.1590500000000006</v>
      </c>
      <c r="BZ208">
        <v>2.6573639999999998</v>
      </c>
      <c r="CA208">
        <v>5.5187119999999998</v>
      </c>
      <c r="CB208">
        <v>7.1303140000000012</v>
      </c>
      <c r="CC208">
        <v>8.1688600000000005</v>
      </c>
      <c r="CD208">
        <v>6.2649940000000006</v>
      </c>
      <c r="CE208">
        <v>6.085966</v>
      </c>
      <c r="CG208">
        <v>7.0460680000000009</v>
      </c>
      <c r="CI208">
        <v>1.8392120000000001</v>
      </c>
      <c r="CJ208">
        <v>7.6488320000000014</v>
      </c>
      <c r="CL208">
        <v>5.4573940000000007</v>
      </c>
      <c r="CN208">
        <v>5.5149739999999996</v>
      </c>
      <c r="CO208">
        <v>8.1387520000000002</v>
      </c>
      <c r="CQ208">
        <v>3.036384</v>
      </c>
      <c r="CT208">
        <v>5.5815750000000008</v>
      </c>
      <c r="CX208">
        <v>5.4573940000000007</v>
      </c>
      <c r="CZ208">
        <v>5.5568740000000014</v>
      </c>
      <c r="DA208">
        <v>2.4102600000000001</v>
      </c>
      <c r="DC208">
        <v>4.6952125000000002</v>
      </c>
      <c r="DD208">
        <v>1.0188699999999999</v>
      </c>
      <c r="DG208">
        <v>4.5273500000000002</v>
      </c>
      <c r="DJ208">
        <v>3.1840959999999998</v>
      </c>
      <c r="DM208">
        <v>7.2893860000000004</v>
      </c>
      <c r="DN208">
        <v>6.2186600000000007</v>
      </c>
      <c r="DP208">
        <v>7.1303140000000012</v>
      </c>
      <c r="DQ208">
        <v>4.1590500000000006</v>
      </c>
      <c r="DR208">
        <v>6.4315857142857151</v>
      </c>
      <c r="DU208">
        <v>7.4876540000000009</v>
      </c>
      <c r="DW208">
        <v>10.746644999999999</v>
      </c>
      <c r="DX208">
        <v>7.3428840000000006</v>
      </c>
      <c r="DY208">
        <v>2.861856</v>
      </c>
      <c r="DZ208">
        <v>7.0982960000000004</v>
      </c>
      <c r="EC208">
        <v>4.2956460000000014</v>
      </c>
      <c r="ED208">
        <v>4.1590500000000006</v>
      </c>
      <c r="EE208">
        <v>1.7798020000000001</v>
      </c>
      <c r="EF208">
        <v>9.4391780000000018</v>
      </c>
      <c r="EH208">
        <v>4.5631275000000002</v>
      </c>
      <c r="EL208">
        <v>1.5987499999999999</v>
      </c>
      <c r="EM208">
        <v>6.425522</v>
      </c>
      <c r="EN208">
        <v>12.408899999999999</v>
      </c>
      <c r="EO208">
        <v>8.632086000000001</v>
      </c>
      <c r="EP208">
        <v>3.342852000000001</v>
      </c>
      <c r="EQ208">
        <v>5.6813680000000009</v>
      </c>
      <c r="ER208">
        <v>5.7543380000000006</v>
      </c>
      <c r="ES208">
        <v>7.9034400000000007</v>
      </c>
      <c r="ET208">
        <v>4.1590500000000006</v>
      </c>
      <c r="EU208">
        <v>2.1444433333333341</v>
      </c>
      <c r="EW208">
        <v>4.1590500000000006</v>
      </c>
      <c r="EX208">
        <v>4.9989059999999998</v>
      </c>
      <c r="EZ208">
        <v>7.3094614285714288</v>
      </c>
      <c r="FB208">
        <v>1.5176700000000001</v>
      </c>
      <c r="FF208">
        <v>9.5428993636363639</v>
      </c>
      <c r="FH208">
        <v>4.1590500000000006</v>
      </c>
      <c r="FI208">
        <v>6.9874840000000011</v>
      </c>
      <c r="FJ208">
        <v>11.392288000000001</v>
      </c>
      <c r="FK208">
        <v>3.5704859999999998</v>
      </c>
      <c r="FL208">
        <v>3.9941680000000002</v>
      </c>
      <c r="FP208">
        <v>8.7648180000000018</v>
      </c>
      <c r="FS208">
        <v>9.6883980000000012</v>
      </c>
      <c r="FU208">
        <v>10.221475999999999</v>
      </c>
      <c r="FW208">
        <v>7.2404700000000002</v>
      </c>
      <c r="GE208">
        <v>5.4015725000000003</v>
      </c>
      <c r="GG208">
        <v>6.8424980000000009</v>
      </c>
      <c r="GH208">
        <v>5.6404860000000001</v>
      </c>
      <c r="GJ208">
        <v>6.9338400000000009</v>
      </c>
      <c r="GL208">
        <v>7.9034400000000007</v>
      </c>
      <c r="GM208">
        <v>5.6817219999999997</v>
      </c>
      <c r="GP208">
        <v>6.2750280000000007</v>
      </c>
      <c r="GS208">
        <v>6.4201640000000006</v>
      </c>
      <c r="GU208">
        <v>4.1590500000000006</v>
      </c>
      <c r="GV208">
        <v>1.1958299999999999</v>
      </c>
      <c r="GW208">
        <v>4.5273500000000002</v>
      </c>
      <c r="GX208">
        <v>4.5273500000000002</v>
      </c>
      <c r="HC208">
        <v>6.508006</v>
      </c>
      <c r="HD208">
        <v>10.3486075</v>
      </c>
      <c r="HE208">
        <v>8.1122259999999997</v>
      </c>
    </row>
    <row r="209" spans="1:213" x14ac:dyDescent="0.3">
      <c r="A209">
        <v>2016</v>
      </c>
      <c r="B209" t="s">
        <v>8347</v>
      </c>
      <c r="C209" s="1" t="s">
        <v>8376</v>
      </c>
      <c r="D209">
        <v>1.4100705</v>
      </c>
      <c r="E209">
        <v>2.032314</v>
      </c>
      <c r="S209">
        <v>2.4887380000000001</v>
      </c>
      <c r="U209">
        <v>2.2178399999999998</v>
      </c>
      <c r="AK209">
        <v>0.27732200000000001</v>
      </c>
      <c r="AZ209">
        <v>0.27732200000000001</v>
      </c>
      <c r="BE209">
        <v>0.40425250000000001</v>
      </c>
      <c r="CD209">
        <v>2.2222659999999999</v>
      </c>
      <c r="CE209">
        <v>0.27732200000000001</v>
      </c>
      <c r="CF209">
        <v>2.5551999999999998E-2</v>
      </c>
      <c r="CY209">
        <v>2.9805459999999999</v>
      </c>
      <c r="DA209">
        <v>0.99232399999999998</v>
      </c>
      <c r="DG209">
        <v>0.21151600000000001</v>
      </c>
      <c r="DN209">
        <v>1.414326</v>
      </c>
      <c r="DX209">
        <v>0.11667</v>
      </c>
      <c r="EQ209">
        <v>0.88265000000000005</v>
      </c>
      <c r="EU209">
        <v>1.9632559999999999</v>
      </c>
      <c r="EY209">
        <v>0.9034660000000001</v>
      </c>
      <c r="FA209">
        <v>0.74426500000000007</v>
      </c>
      <c r="GB209">
        <v>0.20661399999999999</v>
      </c>
      <c r="GD209">
        <v>0.45924799999999999</v>
      </c>
      <c r="GI209">
        <v>1.169295</v>
      </c>
      <c r="GW209">
        <v>0.21151600000000001</v>
      </c>
      <c r="GX209">
        <v>0.21151600000000001</v>
      </c>
      <c r="GY209">
        <v>2.5551999999999998E-2</v>
      </c>
      <c r="GZ209">
        <v>3.3230439999999999</v>
      </c>
      <c r="HC209">
        <v>0.52068599999999998</v>
      </c>
    </row>
    <row r="210" spans="1:213" x14ac:dyDescent="0.3">
      <c r="A210">
        <v>2016</v>
      </c>
      <c r="B210" t="s">
        <v>8347</v>
      </c>
      <c r="C210" s="1" t="s">
        <v>302</v>
      </c>
      <c r="D210">
        <v>0.147955</v>
      </c>
      <c r="E210">
        <v>0.13237399999999999</v>
      </c>
      <c r="J210">
        <v>3.1412000000000002E-2</v>
      </c>
      <c r="N210">
        <v>0.15180399999999999</v>
      </c>
      <c r="P210">
        <v>7.8697000000000017E-2</v>
      </c>
      <c r="S210">
        <v>0.22941500000000001</v>
      </c>
      <c r="AH210">
        <v>0.235904</v>
      </c>
      <c r="AO210">
        <v>0.28326400000000002</v>
      </c>
      <c r="AR210">
        <v>0.18531</v>
      </c>
      <c r="BE210">
        <v>4.9878000000000013E-2</v>
      </c>
      <c r="BF210">
        <v>7.2128000000000012E-2</v>
      </c>
      <c r="BG210">
        <v>0.23823525000000001</v>
      </c>
      <c r="BI210">
        <v>6.9616000000000011E-2</v>
      </c>
      <c r="BJ210">
        <v>0.18504200000000001</v>
      </c>
      <c r="BL210">
        <v>0.15180399999999999</v>
      </c>
      <c r="CI210">
        <v>7.0428000000000004E-2</v>
      </c>
      <c r="CM210">
        <v>1.4334E-2</v>
      </c>
      <c r="DA210">
        <v>0.19003600000000001</v>
      </c>
      <c r="DG210">
        <v>0.18012800000000001</v>
      </c>
      <c r="DH210">
        <v>0.117605</v>
      </c>
      <c r="DL210">
        <v>0.148642</v>
      </c>
      <c r="DX210">
        <v>1.3290979999999999</v>
      </c>
      <c r="EN210">
        <v>0.12618399999999999</v>
      </c>
      <c r="EV210">
        <v>0.20229</v>
      </c>
      <c r="FA210">
        <v>0.15585399999999999</v>
      </c>
      <c r="FR210">
        <v>0.103352</v>
      </c>
      <c r="GB210">
        <v>0.22764000000000001</v>
      </c>
      <c r="GD210">
        <v>0.117522</v>
      </c>
      <c r="GI210">
        <v>0.17746000000000001</v>
      </c>
      <c r="GW210">
        <v>0.18012800000000001</v>
      </c>
      <c r="GX210">
        <v>0.18012800000000001</v>
      </c>
      <c r="GZ210">
        <v>0.32955250000000003</v>
      </c>
      <c r="HC210">
        <v>9.6037999999999998E-2</v>
      </c>
    </row>
    <row r="211" spans="1:213" x14ac:dyDescent="0.3">
      <c r="A211">
        <v>2016</v>
      </c>
      <c r="B211" t="s">
        <v>8347</v>
      </c>
      <c r="C211" s="1" t="s">
        <v>8377</v>
      </c>
      <c r="D211">
        <v>4.4442000000000002E-2</v>
      </c>
      <c r="L211">
        <v>3.7625000000000013E-2</v>
      </c>
      <c r="M211">
        <v>1.5744000000000001E-2</v>
      </c>
      <c r="O211">
        <v>1.8414E-2</v>
      </c>
      <c r="Q211">
        <v>3.7625000000000013E-2</v>
      </c>
      <c r="AB211">
        <v>5.5323999999999998E-2</v>
      </c>
      <c r="AC211">
        <v>3.7625000000000013E-2</v>
      </c>
      <c r="AD211">
        <v>3.6470000000000002E-2</v>
      </c>
      <c r="AI211">
        <v>1.9302E-2</v>
      </c>
      <c r="AK211">
        <v>3.9374000000000013E-2</v>
      </c>
      <c r="AL211">
        <v>3.3707500000000001E-2</v>
      </c>
      <c r="AM211">
        <v>5.0360000000000014E-3</v>
      </c>
      <c r="AN211">
        <v>2.767E-2</v>
      </c>
      <c r="AP211">
        <v>5.2754000000000002E-2</v>
      </c>
      <c r="AS211">
        <v>3.9815000000000003E-2</v>
      </c>
      <c r="AU211">
        <v>3.4757999999999997E-2</v>
      </c>
      <c r="AV211">
        <v>1.4878000000000001E-2</v>
      </c>
      <c r="AW211">
        <v>4.4058000000000007E-2</v>
      </c>
      <c r="AY211">
        <v>3.7625000000000013E-2</v>
      </c>
      <c r="AZ211">
        <v>3.9374000000000013E-2</v>
      </c>
      <c r="BC211">
        <v>9.3240000000000007E-3</v>
      </c>
      <c r="BD211">
        <v>4.8616000000000013E-2</v>
      </c>
      <c r="BF211">
        <v>3.7760000000000002E-2</v>
      </c>
      <c r="BK211">
        <v>1.8414E-2</v>
      </c>
      <c r="BM211">
        <v>3.8848000000000008E-2</v>
      </c>
      <c r="BO211">
        <v>5.9875000000000006E-3</v>
      </c>
      <c r="BQ211">
        <v>6.7074000000000009E-2</v>
      </c>
      <c r="BS211">
        <v>5.2032000000000002E-2</v>
      </c>
      <c r="BU211">
        <v>4.0467999999999997E-2</v>
      </c>
      <c r="BW211">
        <v>1.0102E-2</v>
      </c>
      <c r="BX211">
        <v>0.27284999999999998</v>
      </c>
      <c r="BY211">
        <v>1.8414E-2</v>
      </c>
      <c r="CA211">
        <v>4.0758000000000003E-2</v>
      </c>
      <c r="CC211">
        <v>4.3111999999999998E-2</v>
      </c>
      <c r="CD211">
        <v>4.8753999999999999E-2</v>
      </c>
      <c r="CE211">
        <v>3.9374000000000013E-2</v>
      </c>
      <c r="CG211">
        <v>2.0591999999999999E-2</v>
      </c>
      <c r="CL211">
        <v>3.0706000000000001E-2</v>
      </c>
      <c r="CS211">
        <v>3.3518000000000013E-2</v>
      </c>
      <c r="CX211">
        <v>3.0706000000000001E-2</v>
      </c>
      <c r="DB211">
        <v>0.202434</v>
      </c>
      <c r="DC211">
        <v>7.4464000000000002E-2</v>
      </c>
      <c r="DD211">
        <v>1.5414000000000001E-2</v>
      </c>
      <c r="DJ211">
        <v>8.8412000000000018E-2</v>
      </c>
      <c r="DQ211">
        <v>1.8414E-2</v>
      </c>
      <c r="DX211">
        <v>4.8613999999999997E-2</v>
      </c>
      <c r="DY211">
        <v>1.7545999999999999E-2</v>
      </c>
      <c r="ED211">
        <v>1.8414E-2</v>
      </c>
      <c r="EE211">
        <v>2.913E-2</v>
      </c>
      <c r="EF211">
        <v>4.9202000000000003E-2</v>
      </c>
      <c r="EM211">
        <v>1.2163999999999999E-2</v>
      </c>
      <c r="EN211">
        <v>7.7342000000000008E-2</v>
      </c>
      <c r="EP211">
        <v>4.0759999999999998E-2</v>
      </c>
      <c r="EQ211">
        <v>4.6820000000000001E-2</v>
      </c>
      <c r="ET211">
        <v>1.8414E-2</v>
      </c>
      <c r="EW211">
        <v>1.8414E-2</v>
      </c>
      <c r="FD211">
        <v>3.9287999999999997E-2</v>
      </c>
      <c r="FH211">
        <v>1.8414E-2</v>
      </c>
      <c r="FI211">
        <v>3.8342000000000001E-2</v>
      </c>
      <c r="FL211">
        <v>3.1020000000000002E-3</v>
      </c>
      <c r="FN211">
        <v>1.0662E-2</v>
      </c>
      <c r="FP211">
        <v>3.4652500000000003E-2</v>
      </c>
      <c r="FV211">
        <v>8.8482000000000019E-2</v>
      </c>
      <c r="FW211">
        <v>0.27035199999999998</v>
      </c>
      <c r="FZ211">
        <v>9.7675000000000001E-3</v>
      </c>
      <c r="GE211">
        <v>8.4974999999999998E-3</v>
      </c>
      <c r="GH211">
        <v>7.0933999999999997E-2</v>
      </c>
      <c r="GJ211">
        <v>4.3010000000000007E-2</v>
      </c>
      <c r="GO211">
        <v>2.7854E-2</v>
      </c>
      <c r="GP211">
        <v>3.7625000000000013E-2</v>
      </c>
      <c r="GS211">
        <v>4.7876666666666672E-2</v>
      </c>
      <c r="GT211">
        <v>5.1451999999999998E-2</v>
      </c>
      <c r="GU211">
        <v>1.8414E-2</v>
      </c>
      <c r="GV211">
        <v>1.8786000000000001E-2</v>
      </c>
    </row>
    <row r="212" spans="1:213" x14ac:dyDescent="0.3">
      <c r="A212">
        <v>2016</v>
      </c>
      <c r="B212" t="s">
        <v>8347</v>
      </c>
      <c r="C212" s="1" t="s">
        <v>466</v>
      </c>
      <c r="D212">
        <v>0.11876200000000001</v>
      </c>
      <c r="U212">
        <v>1.00175E-2</v>
      </c>
      <c r="AA212">
        <v>6.3179999999999998E-3</v>
      </c>
      <c r="AB212">
        <v>0.25584400000000002</v>
      </c>
      <c r="AD212">
        <v>0.130962</v>
      </c>
      <c r="AK212">
        <v>8.7814000000000003E-2</v>
      </c>
      <c r="AL212">
        <v>2.3074000000000001E-2</v>
      </c>
      <c r="AM212">
        <v>0.10355</v>
      </c>
      <c r="AN212">
        <v>8.9582000000000009E-2</v>
      </c>
      <c r="AP212">
        <v>0.163656</v>
      </c>
      <c r="AS212">
        <v>9.5186000000000007E-2</v>
      </c>
      <c r="AT212">
        <v>0.12074</v>
      </c>
      <c r="AU212">
        <v>0.16282250000000001</v>
      </c>
      <c r="AZ212">
        <v>8.7814000000000003E-2</v>
      </c>
      <c r="BD212">
        <v>0.13893</v>
      </c>
      <c r="BF212">
        <v>0.14719199999999999</v>
      </c>
      <c r="BO212">
        <v>0.14685400000000001</v>
      </c>
      <c r="BS212">
        <v>8.0738000000000004E-2</v>
      </c>
      <c r="BU212">
        <v>0.13078200000000001</v>
      </c>
      <c r="BX212">
        <v>0.33974599999999999</v>
      </c>
      <c r="CB212">
        <v>0.12074</v>
      </c>
      <c r="CE212">
        <v>8.7814000000000003E-2</v>
      </c>
      <c r="CG212">
        <v>0.20503199999999999</v>
      </c>
      <c r="CQ212">
        <v>0.112132</v>
      </c>
      <c r="CZ212">
        <v>8.403250000000001E-2</v>
      </c>
      <c r="DC212">
        <v>8.7630000000000013E-2</v>
      </c>
      <c r="DD212">
        <v>7.9995000000000011E-2</v>
      </c>
      <c r="DN212">
        <v>7.5223999999999999E-2</v>
      </c>
      <c r="DP212">
        <v>0.12074</v>
      </c>
      <c r="DX212">
        <v>0.27610600000000002</v>
      </c>
      <c r="DY212">
        <v>7.1851999999999999E-2</v>
      </c>
      <c r="EE212">
        <v>4.1194000000000001E-2</v>
      </c>
      <c r="EP212">
        <v>5.7029999999999997E-2</v>
      </c>
      <c r="EQ212">
        <v>0.20811399999999999</v>
      </c>
      <c r="FW212">
        <v>0.156142</v>
      </c>
      <c r="GG212">
        <v>0.12074</v>
      </c>
      <c r="GS212">
        <v>0.16972599999999999</v>
      </c>
    </row>
    <row r="213" spans="1:213" x14ac:dyDescent="0.3">
      <c r="A213">
        <v>2016</v>
      </c>
      <c r="B213" t="s">
        <v>8347</v>
      </c>
      <c r="C213" s="1" t="s">
        <v>595</v>
      </c>
      <c r="D213">
        <v>1.4999999999999999E-2</v>
      </c>
    </row>
    <row r="214" spans="1:213" x14ac:dyDescent="0.3">
      <c r="A214">
        <v>2016</v>
      </c>
      <c r="B214" t="s">
        <v>8347</v>
      </c>
      <c r="C214" s="1" t="s">
        <v>8378</v>
      </c>
      <c r="D214">
        <v>7.7749000000000013E-2</v>
      </c>
      <c r="E214">
        <v>0.10257239999999999</v>
      </c>
      <c r="G214">
        <v>4.0868799999999997E-2</v>
      </c>
      <c r="H214">
        <v>6.0669000000000001E-3</v>
      </c>
      <c r="I214">
        <v>6.0669000000000001E-3</v>
      </c>
      <c r="J214">
        <v>3.8158400000000002E-2</v>
      </c>
      <c r="L214">
        <v>4.0992700000000007E-2</v>
      </c>
      <c r="M214">
        <v>4.7133099999999997E-2</v>
      </c>
      <c r="N214">
        <v>5.8652299999999997E-2</v>
      </c>
      <c r="P214">
        <v>0.18709424999999999</v>
      </c>
      <c r="Q214">
        <v>4.0992700000000007E-2</v>
      </c>
      <c r="R214">
        <v>6.51973E-2</v>
      </c>
      <c r="U214">
        <v>0.1157681</v>
      </c>
      <c r="V214">
        <v>4.4174900000000003E-2</v>
      </c>
      <c r="X214">
        <v>2.8545999999999998E-2</v>
      </c>
      <c r="Y214">
        <v>3.3089E-2</v>
      </c>
      <c r="Z214">
        <v>6.0669000000000001E-3</v>
      </c>
      <c r="AB214">
        <v>4.8358100000000001E-2</v>
      </c>
      <c r="AC214">
        <v>4.0992700000000007E-2</v>
      </c>
      <c r="AD214">
        <v>0.128275</v>
      </c>
      <c r="AG214">
        <v>7.2449299999999994E-2</v>
      </c>
      <c r="AK214">
        <v>7.7644000000000003E-3</v>
      </c>
      <c r="AL214">
        <v>1.5023399999999999E-2</v>
      </c>
      <c r="AM214">
        <v>1.7453799999999998E-2</v>
      </c>
      <c r="AP214">
        <v>3.4181875E-2</v>
      </c>
      <c r="AS214">
        <v>4.6001200000000013E-2</v>
      </c>
      <c r="AT214">
        <v>0.15637019999999999</v>
      </c>
      <c r="AU214">
        <v>8.7889375000000006E-2</v>
      </c>
      <c r="AV214">
        <v>2.69346E-2</v>
      </c>
      <c r="AY214">
        <v>4.0992700000000007E-2</v>
      </c>
      <c r="AZ214">
        <v>7.7644000000000003E-3</v>
      </c>
      <c r="BE214">
        <v>1.06617E-2</v>
      </c>
      <c r="BF214">
        <v>4.5325699999999997E-2</v>
      </c>
      <c r="BG214">
        <v>7.7021875000000004E-2</v>
      </c>
      <c r="BJ214">
        <v>3.6981700000000013E-2</v>
      </c>
      <c r="BL214">
        <v>5.8652299999999997E-2</v>
      </c>
      <c r="BQ214">
        <v>1.14065E-2</v>
      </c>
      <c r="BS214">
        <v>3.3931799999999998E-2</v>
      </c>
      <c r="BT214">
        <v>1.25405E-2</v>
      </c>
      <c r="BU214">
        <v>3.3963299999999988E-2</v>
      </c>
      <c r="BX214">
        <v>9.7164899999999998E-2</v>
      </c>
      <c r="BZ214">
        <v>3.7236499999999999E-2</v>
      </c>
      <c r="CB214">
        <v>0.15637019999999999</v>
      </c>
      <c r="CC214">
        <v>6.3636299999999993E-2</v>
      </c>
      <c r="CD214">
        <v>1.72368E-2</v>
      </c>
      <c r="CE214">
        <v>7.7644000000000003E-3</v>
      </c>
      <c r="CF214">
        <v>0.16206470000000001</v>
      </c>
      <c r="CG214">
        <v>5.24279E-2</v>
      </c>
      <c r="CI214">
        <v>5.45671E-2</v>
      </c>
      <c r="CJ214">
        <v>8.077825000000001E-2</v>
      </c>
      <c r="CO214">
        <v>1.7310300000000001E-2</v>
      </c>
      <c r="CP214">
        <v>0.1040039</v>
      </c>
      <c r="CQ214">
        <v>4.6215399999999997E-2</v>
      </c>
      <c r="CT214">
        <v>1.11755E-2</v>
      </c>
      <c r="CU214">
        <v>7.0314299999999996E-2</v>
      </c>
      <c r="CV214">
        <v>3.4166416666666671E-2</v>
      </c>
      <c r="CY214">
        <v>9.3709000000000001E-2</v>
      </c>
      <c r="CZ214">
        <v>9.8970200000000008E-2</v>
      </c>
      <c r="DG214">
        <v>7.2101399999999996E-2</v>
      </c>
      <c r="DJ214">
        <v>3.7707600000000001E-2</v>
      </c>
      <c r="DM214">
        <v>3.3129600000000002E-2</v>
      </c>
      <c r="DN214">
        <v>7.3269000000000001E-2</v>
      </c>
      <c r="DP214">
        <v>0.15637019999999999</v>
      </c>
      <c r="DT214">
        <v>6.0669000000000001E-3</v>
      </c>
      <c r="DW214">
        <v>2.9402625000000002E-2</v>
      </c>
      <c r="DX214">
        <v>0.16009909999999999</v>
      </c>
      <c r="DZ214">
        <v>1.69015E-2</v>
      </c>
      <c r="EA214">
        <v>4.1506500000000002E-2</v>
      </c>
      <c r="EC214">
        <v>3.4256250000000002E-2</v>
      </c>
      <c r="EE214">
        <v>2.6415899999999999E-2</v>
      </c>
      <c r="EF214">
        <v>7.2804900000000006E-2</v>
      </c>
      <c r="EH214">
        <v>3.4281100000000002E-2</v>
      </c>
      <c r="EN214">
        <v>9.0225100000000003E-2</v>
      </c>
      <c r="EQ214">
        <v>8.5714299999999993E-2</v>
      </c>
      <c r="ER214">
        <v>7.3982300000000001E-2</v>
      </c>
      <c r="ES214">
        <v>9.1165900000000008E-2</v>
      </c>
      <c r="EX214">
        <v>3.5925400000000003E-2</v>
      </c>
      <c r="FF214">
        <v>4.8641281818181822E-2</v>
      </c>
      <c r="FJ214">
        <v>3.2833500000000002E-2</v>
      </c>
      <c r="FK214">
        <v>1.40742E-2</v>
      </c>
      <c r="FP214">
        <v>6.09385E-2</v>
      </c>
      <c r="FQ214">
        <v>6.0669000000000001E-3</v>
      </c>
      <c r="FR214">
        <v>0.10640087500000001</v>
      </c>
      <c r="FS214">
        <v>2.12695E-2</v>
      </c>
      <c r="FT214">
        <v>6.0669000000000001E-3</v>
      </c>
      <c r="FU214">
        <v>2.0176800000000002E-2</v>
      </c>
      <c r="FV214">
        <v>2.69269E-2</v>
      </c>
      <c r="FW214">
        <v>5.5999999999999987E-2</v>
      </c>
      <c r="FX214">
        <v>6.7872000000000002E-2</v>
      </c>
      <c r="GA214">
        <v>4.8942600000000003E-2</v>
      </c>
      <c r="GB214">
        <v>7.2827299999999998E-2</v>
      </c>
      <c r="GD214">
        <v>0.1718143</v>
      </c>
      <c r="GG214">
        <v>0.15637019999999999</v>
      </c>
      <c r="GH214">
        <v>2.2416800000000001E-2</v>
      </c>
      <c r="GJ214">
        <v>3.5296800000000003E-2</v>
      </c>
      <c r="GL214">
        <v>9.1165900000000008E-2</v>
      </c>
      <c r="GN214">
        <v>8.9256299999999997E-2</v>
      </c>
      <c r="GP214">
        <v>4.0992700000000007E-2</v>
      </c>
      <c r="GQ214">
        <v>6.0669000000000001E-3</v>
      </c>
      <c r="GR214">
        <v>6.0669000000000001E-3</v>
      </c>
      <c r="GS214">
        <v>4.1907600000000003E-2</v>
      </c>
      <c r="GW214">
        <v>7.2101399999999996E-2</v>
      </c>
      <c r="GX214">
        <v>7.2101399999999996E-2</v>
      </c>
      <c r="GY214">
        <v>0.16206470000000001</v>
      </c>
      <c r="HA214">
        <v>3.9727100000000001E-2</v>
      </c>
      <c r="HC214">
        <v>0.111055</v>
      </c>
      <c r="HD214">
        <v>3.0196600000000001E-2</v>
      </c>
      <c r="HE214">
        <v>2.70116E-2</v>
      </c>
    </row>
    <row r="215" spans="1:213" x14ac:dyDescent="0.3">
      <c r="A215">
        <v>2016</v>
      </c>
      <c r="B215" t="s">
        <v>8347</v>
      </c>
      <c r="C215" s="1" t="s">
        <v>844</v>
      </c>
      <c r="D215">
        <v>0.1276873081818182</v>
      </c>
      <c r="N215">
        <v>8.8032479999999996E-2</v>
      </c>
      <c r="AH215">
        <v>9.5085200000000009E-2</v>
      </c>
      <c r="AR215">
        <v>0.11115294000000001</v>
      </c>
      <c r="AT215">
        <v>0.49695998000000008</v>
      </c>
      <c r="BG215">
        <v>8.6856160000000002E-2</v>
      </c>
      <c r="BL215">
        <v>8.8032479999999996E-2</v>
      </c>
      <c r="BP215">
        <v>0.14532407999999999</v>
      </c>
      <c r="FA215">
        <v>9.0400060000000004E-2</v>
      </c>
      <c r="GD215">
        <v>6.7489275000000015E-2</v>
      </c>
      <c r="GG215">
        <v>5.5740375000000009E-2</v>
      </c>
      <c r="GI215">
        <v>7.9487360000000007E-2</v>
      </c>
    </row>
    <row r="216" spans="1:213" x14ac:dyDescent="0.3">
      <c r="A216">
        <v>2016</v>
      </c>
      <c r="B216" t="s">
        <v>8347</v>
      </c>
      <c r="C216" s="1" t="s">
        <v>848</v>
      </c>
      <c r="D216">
        <v>0.207124</v>
      </c>
      <c r="E216">
        <v>0.38380999999999998</v>
      </c>
      <c r="AR216">
        <v>9.4787500000000011E-2</v>
      </c>
      <c r="AT216">
        <v>0.39045000000000002</v>
      </c>
      <c r="CB216">
        <v>0.39045000000000002</v>
      </c>
      <c r="CN216">
        <v>8.8076666666666664E-2</v>
      </c>
      <c r="CU216">
        <v>6.992000000000001E-2</v>
      </c>
      <c r="CV216">
        <v>0.164855</v>
      </c>
      <c r="DP216">
        <v>0.39045000000000002</v>
      </c>
      <c r="ES216">
        <v>0.29369000000000001</v>
      </c>
      <c r="FA216">
        <v>3.7424000000000013E-2</v>
      </c>
      <c r="GD216">
        <v>0.1</v>
      </c>
      <c r="GG216">
        <v>0.39045000000000002</v>
      </c>
      <c r="GI216">
        <v>4.9464000000000001E-2</v>
      </c>
      <c r="GL216">
        <v>0.29369000000000001</v>
      </c>
    </row>
    <row r="217" spans="1:213" x14ac:dyDescent="0.3">
      <c r="A217">
        <v>2016</v>
      </c>
      <c r="B217" t="s">
        <v>8347</v>
      </c>
      <c r="C217" s="1" t="s">
        <v>852</v>
      </c>
      <c r="D217">
        <v>0.18681800000000001</v>
      </c>
      <c r="M217">
        <v>7.1676000000000004E-2</v>
      </c>
      <c r="U217">
        <v>0.45666024999999999</v>
      </c>
      <c r="AD217">
        <v>0.13394066666666671</v>
      </c>
      <c r="AF217">
        <v>0.39845000000000003</v>
      </c>
      <c r="AK217">
        <v>0.118516</v>
      </c>
      <c r="AL217">
        <v>7.8498000000000012E-2</v>
      </c>
      <c r="AM217">
        <v>2.1578E-2</v>
      </c>
      <c r="AR217">
        <v>8.5893999999999998E-2</v>
      </c>
      <c r="AS217">
        <v>3.7514000000000013E-2</v>
      </c>
      <c r="AT217">
        <v>0.43720600000000009</v>
      </c>
      <c r="AW217">
        <v>0.63110000000000011</v>
      </c>
      <c r="AZ217">
        <v>0.118516</v>
      </c>
      <c r="BG217">
        <v>0.24597250000000001</v>
      </c>
      <c r="BJ217">
        <v>2.7848000000000001E-2</v>
      </c>
      <c r="BX217">
        <v>6.7643999999999996E-2</v>
      </c>
      <c r="CB217">
        <v>0.43720600000000009</v>
      </c>
      <c r="CE217">
        <v>0.118516</v>
      </c>
      <c r="CG217">
        <v>0.182342</v>
      </c>
      <c r="CQ217">
        <v>9.1666000000000011E-2</v>
      </c>
      <c r="DJ217">
        <v>5.2516000000000007E-2</v>
      </c>
      <c r="DM217">
        <v>5.7142000000000012E-2</v>
      </c>
      <c r="DN217">
        <v>8.2816250000000008E-2</v>
      </c>
      <c r="DP217">
        <v>0.43720600000000009</v>
      </c>
      <c r="DY217">
        <v>0.35689399999999999</v>
      </c>
      <c r="DZ217">
        <v>5.4162000000000002E-2</v>
      </c>
      <c r="EE217">
        <v>0.14194799999999999</v>
      </c>
      <c r="EH217">
        <v>0.139124</v>
      </c>
      <c r="EN217">
        <v>0.14929000000000001</v>
      </c>
      <c r="ER217">
        <v>8.6206000000000005E-2</v>
      </c>
      <c r="FA217">
        <v>0.38318999999999998</v>
      </c>
      <c r="FM217">
        <v>0.247252</v>
      </c>
      <c r="FP217">
        <v>0.11772299999999999</v>
      </c>
      <c r="FW217">
        <v>0.16761000000000001</v>
      </c>
      <c r="GG217">
        <v>0.43720600000000009</v>
      </c>
      <c r="GN217">
        <v>1.0814999999999999</v>
      </c>
      <c r="GS217">
        <v>0.35116999999999998</v>
      </c>
      <c r="HC217">
        <v>7.2586000000000012E-2</v>
      </c>
      <c r="HE217">
        <v>6.0353999999999998E-2</v>
      </c>
    </row>
    <row r="218" spans="1:213" x14ac:dyDescent="0.3">
      <c r="A218">
        <v>2017</v>
      </c>
      <c r="B218" t="s">
        <v>8345</v>
      </c>
      <c r="C218" s="1">
        <v>254</v>
      </c>
      <c r="D218">
        <v>1.473122</v>
      </c>
      <c r="L218">
        <v>1.0939779999999999</v>
      </c>
      <c r="M218">
        <v>1.2122839999999999</v>
      </c>
      <c r="Q218">
        <v>1.0939779999999999</v>
      </c>
      <c r="X218">
        <v>0.98616200000000009</v>
      </c>
      <c r="Y218">
        <v>1.65273</v>
      </c>
      <c r="AC218">
        <v>1.0939779999999999</v>
      </c>
      <c r="AD218">
        <v>1.208426</v>
      </c>
      <c r="AK218">
        <v>1.719336</v>
      </c>
      <c r="AL218">
        <v>0.65823399999999999</v>
      </c>
      <c r="AM218">
        <v>0.89967200000000003</v>
      </c>
      <c r="AN218">
        <v>1.247995</v>
      </c>
      <c r="AP218">
        <v>0.64214400000000005</v>
      </c>
      <c r="AS218">
        <v>1.4236740000000001</v>
      </c>
      <c r="AT218">
        <v>1.3438140000000001</v>
      </c>
      <c r="AU218">
        <v>1.8738539999999999</v>
      </c>
      <c r="AV218">
        <v>1.463665</v>
      </c>
      <c r="AY218">
        <v>1.0939779999999999</v>
      </c>
      <c r="AZ218">
        <v>1.719336</v>
      </c>
      <c r="BD218">
        <v>1.4020300000000001</v>
      </c>
      <c r="BF218">
        <v>1.2429399999999999</v>
      </c>
      <c r="BO218">
        <v>0.52866000000000002</v>
      </c>
      <c r="BS218">
        <v>0.7036380000000001</v>
      </c>
      <c r="BT218">
        <v>0.99941400000000002</v>
      </c>
      <c r="BU218">
        <v>0.26799200000000001</v>
      </c>
      <c r="BW218">
        <v>1.0187360000000001</v>
      </c>
      <c r="BX218">
        <v>1.5473075000000001</v>
      </c>
      <c r="BZ218">
        <v>0.84631400000000001</v>
      </c>
      <c r="CB218">
        <v>1.3438140000000001</v>
      </c>
      <c r="CC218">
        <v>1.3483780000000001</v>
      </c>
      <c r="CE218">
        <v>1.719336</v>
      </c>
      <c r="CQ218">
        <v>1.111318</v>
      </c>
      <c r="DD218">
        <v>1.00248</v>
      </c>
      <c r="DJ218">
        <v>1.1653374999999999</v>
      </c>
      <c r="DP218">
        <v>1.3438140000000001</v>
      </c>
      <c r="DX218">
        <v>1.2804439999999999</v>
      </c>
      <c r="DY218">
        <v>1.9178980000000001</v>
      </c>
      <c r="EE218">
        <v>0.26005</v>
      </c>
      <c r="EF218">
        <v>1.305302</v>
      </c>
      <c r="EM218">
        <v>1.0101579999999999</v>
      </c>
      <c r="EN218">
        <v>1.462188</v>
      </c>
      <c r="EP218">
        <v>1.362822</v>
      </c>
      <c r="EQ218">
        <v>0.78382200000000002</v>
      </c>
      <c r="EX218">
        <v>0.94735000000000003</v>
      </c>
      <c r="FD218">
        <v>1.47638</v>
      </c>
      <c r="FI218">
        <v>0.770702</v>
      </c>
      <c r="FJ218">
        <v>1.0942719999999999</v>
      </c>
      <c r="FL218">
        <v>0.19991600000000001</v>
      </c>
      <c r="FN218">
        <v>0.95148200000000005</v>
      </c>
      <c r="FV218">
        <v>0.89816800000000008</v>
      </c>
      <c r="FW218">
        <v>1.864582</v>
      </c>
      <c r="GG218">
        <v>1.3438140000000001</v>
      </c>
      <c r="GH218">
        <v>1.3918759999999999</v>
      </c>
      <c r="GP218">
        <v>1.0939779999999999</v>
      </c>
    </row>
    <row r="219" spans="1:213" x14ac:dyDescent="0.3">
      <c r="A219">
        <v>2017</v>
      </c>
      <c r="B219" t="s">
        <v>8345</v>
      </c>
      <c r="C219" s="1">
        <v>260</v>
      </c>
      <c r="D219">
        <v>0.20872499999999999</v>
      </c>
      <c r="E219">
        <v>0.271175</v>
      </c>
      <c r="G219">
        <v>0.33186399999999999</v>
      </c>
      <c r="J219">
        <v>0.242228</v>
      </c>
      <c r="N219">
        <v>0.28154400000000002</v>
      </c>
      <c r="P219">
        <v>0.22853599999999999</v>
      </c>
      <c r="R219">
        <v>5.4862000000000001E-2</v>
      </c>
      <c r="S219">
        <v>0.14523800000000001</v>
      </c>
      <c r="AD219">
        <v>0.151534</v>
      </c>
      <c r="AR219">
        <v>0.5533880000000001</v>
      </c>
      <c r="BE219">
        <v>0.15508</v>
      </c>
      <c r="BG219">
        <v>1.022062</v>
      </c>
      <c r="BL219">
        <v>0.28154400000000002</v>
      </c>
      <c r="CB219">
        <v>0.83099400000000001</v>
      </c>
      <c r="CF219">
        <v>0.26290799999999998</v>
      </c>
      <c r="CI219">
        <v>0.39960000000000001</v>
      </c>
      <c r="CJ219">
        <v>0.19853499999999999</v>
      </c>
      <c r="CM219">
        <v>0.24162400000000001</v>
      </c>
      <c r="CW219">
        <v>0.188662</v>
      </c>
      <c r="DA219">
        <v>0.22436600000000001</v>
      </c>
      <c r="DF219">
        <v>7.2326000000000015E-2</v>
      </c>
      <c r="DG219">
        <v>0.130048</v>
      </c>
      <c r="DI219">
        <v>0.30133599999999999</v>
      </c>
      <c r="DL219">
        <v>0.22223599999999999</v>
      </c>
      <c r="DP219">
        <v>0.83099400000000001</v>
      </c>
      <c r="DX219">
        <v>0.39137800000000011</v>
      </c>
      <c r="EN219">
        <v>0.43502600000000002</v>
      </c>
      <c r="ES219">
        <v>0.93945200000000006</v>
      </c>
      <c r="EV219">
        <v>0.14488200000000001</v>
      </c>
      <c r="FC219">
        <v>0.96952000000000005</v>
      </c>
      <c r="FP219">
        <v>0.20326</v>
      </c>
      <c r="FR219">
        <v>0.105562</v>
      </c>
      <c r="GB219">
        <v>4.4872500000000003E-2</v>
      </c>
      <c r="GD219">
        <v>0.21457999999999999</v>
      </c>
      <c r="GG219">
        <v>0.83099400000000001</v>
      </c>
      <c r="GL219">
        <v>0.93945200000000006</v>
      </c>
      <c r="GM219">
        <v>0.18695000000000001</v>
      </c>
      <c r="GN219">
        <v>8.7732000000000018E-2</v>
      </c>
      <c r="GW219">
        <v>0.130048</v>
      </c>
      <c r="GX219">
        <v>0.130048</v>
      </c>
      <c r="GY219">
        <v>0.26290799999999998</v>
      </c>
    </row>
    <row r="220" spans="1:213" x14ac:dyDescent="0.3">
      <c r="A220">
        <v>2017</v>
      </c>
      <c r="B220" t="s">
        <v>8345</v>
      </c>
      <c r="C220" s="1">
        <v>27</v>
      </c>
      <c r="D220">
        <v>0.45523599999999997</v>
      </c>
      <c r="E220">
        <v>0.68310400000000004</v>
      </c>
      <c r="G220">
        <v>0.40377600000000002</v>
      </c>
      <c r="L220">
        <v>0.44674399999999997</v>
      </c>
      <c r="M220">
        <v>0.13161800000000001</v>
      </c>
      <c r="N220">
        <v>0.66386600000000007</v>
      </c>
      <c r="O220">
        <v>0.30491750000000001</v>
      </c>
      <c r="P220">
        <v>1.018408</v>
      </c>
      <c r="Q220">
        <v>0.44674399999999997</v>
      </c>
      <c r="R220">
        <v>0.247754</v>
      </c>
      <c r="U220">
        <v>0.45739800000000008</v>
      </c>
      <c r="V220">
        <v>0.222384</v>
      </c>
      <c r="X220">
        <v>0.22090499999999999</v>
      </c>
      <c r="Y220">
        <v>0.33021400000000012</v>
      </c>
      <c r="AA220">
        <v>0.1789</v>
      </c>
      <c r="AB220">
        <v>0.27705000000000002</v>
      </c>
      <c r="AC220">
        <v>0.44674399999999997</v>
      </c>
      <c r="AD220">
        <v>0.55276599999999998</v>
      </c>
      <c r="AF220">
        <v>0.388706</v>
      </c>
      <c r="AI220">
        <v>0.47183999999999998</v>
      </c>
      <c r="AK220">
        <v>0.51679200000000003</v>
      </c>
      <c r="AL220">
        <v>7.8644000000000006E-2</v>
      </c>
      <c r="AM220">
        <v>0.13920399999999999</v>
      </c>
      <c r="AN220">
        <v>5.9608000000000008E-2</v>
      </c>
      <c r="AP220">
        <v>0.25631999999999999</v>
      </c>
      <c r="AR220">
        <v>0.6357600000000001</v>
      </c>
      <c r="AS220">
        <v>0.15637599999999999</v>
      </c>
      <c r="AT220">
        <v>0.68408800000000014</v>
      </c>
      <c r="AU220">
        <v>0.40811799999999998</v>
      </c>
      <c r="AV220">
        <v>0.40982200000000002</v>
      </c>
      <c r="AW220">
        <v>0.35617800000000011</v>
      </c>
      <c r="AY220">
        <v>0.44674399999999997</v>
      </c>
      <c r="AZ220">
        <v>0.51679200000000003</v>
      </c>
      <c r="BD220">
        <v>0.54278800000000005</v>
      </c>
      <c r="BE220">
        <v>0.17852199999999999</v>
      </c>
      <c r="BF220">
        <v>0.33611600000000003</v>
      </c>
      <c r="BG220">
        <v>0.93815000000000004</v>
      </c>
      <c r="BH220">
        <v>0.49998599999999999</v>
      </c>
      <c r="BJ220">
        <v>0.285472</v>
      </c>
      <c r="BK220">
        <v>0.30491750000000001</v>
      </c>
      <c r="BL220">
        <v>0.66386600000000007</v>
      </c>
      <c r="BM220">
        <v>0.17800199999999999</v>
      </c>
      <c r="BO220">
        <v>0.28015800000000002</v>
      </c>
      <c r="BS220">
        <v>0.27429199999999998</v>
      </c>
      <c r="BT220">
        <v>7.5500000000000012E-2</v>
      </c>
      <c r="BU220">
        <v>0.121966</v>
      </c>
      <c r="BX220">
        <v>0.29671999999999998</v>
      </c>
      <c r="BY220">
        <v>0.30491750000000001</v>
      </c>
      <c r="BZ220">
        <v>0.155804</v>
      </c>
      <c r="CA220">
        <v>0.53756999999999999</v>
      </c>
      <c r="CB220">
        <v>0.44481500000000013</v>
      </c>
      <c r="CC220">
        <v>0.41576999999999997</v>
      </c>
      <c r="CD220">
        <v>0.28372000000000003</v>
      </c>
      <c r="CE220">
        <v>0.51679200000000003</v>
      </c>
      <c r="CG220">
        <v>0.36830600000000002</v>
      </c>
      <c r="CI220">
        <v>0.48003600000000002</v>
      </c>
      <c r="CJ220">
        <v>0.45900800000000008</v>
      </c>
      <c r="CL220">
        <v>0.35799999999999998</v>
      </c>
      <c r="CN220">
        <v>0.69345800000000013</v>
      </c>
      <c r="CO220">
        <v>0.36076399999999997</v>
      </c>
      <c r="CP220">
        <v>0.35077799999999998</v>
      </c>
      <c r="CQ220">
        <v>0.316666</v>
      </c>
      <c r="CS220">
        <v>2.9881999999999999E-2</v>
      </c>
      <c r="CU220">
        <v>0.49832399999999999</v>
      </c>
      <c r="CV220">
        <v>0.70245600000000008</v>
      </c>
      <c r="CX220">
        <v>0.35799999999999998</v>
      </c>
      <c r="CY220">
        <v>0.43030000000000002</v>
      </c>
      <c r="CZ220">
        <v>0.41495599999999999</v>
      </c>
      <c r="DC220">
        <v>0.37179800000000007</v>
      </c>
      <c r="DD220">
        <v>0.113678</v>
      </c>
      <c r="DG220">
        <v>0.73898399999999997</v>
      </c>
      <c r="DJ220">
        <v>0.32019999999999998</v>
      </c>
      <c r="DL220">
        <v>0.56292400000000009</v>
      </c>
      <c r="DM220">
        <v>0.32168600000000003</v>
      </c>
      <c r="DN220">
        <v>0.38870399999999999</v>
      </c>
      <c r="DP220">
        <v>0.68348600000000015</v>
      </c>
      <c r="DQ220">
        <v>0.30491750000000001</v>
      </c>
      <c r="DS220">
        <v>0.49998599999999999</v>
      </c>
      <c r="DU220">
        <v>0.239588</v>
      </c>
      <c r="DW220">
        <v>0.17994199999999999</v>
      </c>
      <c r="DX220">
        <v>0.58939800000000009</v>
      </c>
      <c r="DY220">
        <v>0.39064250000000011</v>
      </c>
      <c r="DZ220">
        <v>0.10518</v>
      </c>
      <c r="EC220">
        <v>0.43202000000000002</v>
      </c>
      <c r="ED220">
        <v>0.30491750000000001</v>
      </c>
      <c r="EE220">
        <v>0.22216</v>
      </c>
      <c r="EF220">
        <v>0.59421000000000002</v>
      </c>
      <c r="EH220">
        <v>0.33565800000000012</v>
      </c>
      <c r="EM220">
        <v>0.32640799999999998</v>
      </c>
      <c r="EN220">
        <v>0.76408399999999999</v>
      </c>
      <c r="EP220">
        <v>0.206674</v>
      </c>
      <c r="EQ220">
        <v>0.39320400000000011</v>
      </c>
      <c r="ER220">
        <v>0.37469800000000009</v>
      </c>
      <c r="ES220">
        <v>0.84028200000000008</v>
      </c>
      <c r="ET220">
        <v>0.30491750000000001</v>
      </c>
      <c r="EU220">
        <v>0.28617333333333328</v>
      </c>
      <c r="EW220">
        <v>0.30491750000000001</v>
      </c>
      <c r="EX220">
        <v>0.65802600000000011</v>
      </c>
      <c r="EZ220">
        <v>0.32149571428571427</v>
      </c>
      <c r="FA220">
        <v>0.53012800000000004</v>
      </c>
      <c r="FB220">
        <v>0.367562</v>
      </c>
      <c r="FC220">
        <v>9.6800000000000011E-3</v>
      </c>
      <c r="FD220">
        <v>0.19284399999999999</v>
      </c>
      <c r="FF220">
        <v>0.42346416666666681</v>
      </c>
      <c r="FH220">
        <v>0.30491750000000001</v>
      </c>
      <c r="FI220">
        <v>0.14454600000000001</v>
      </c>
      <c r="FJ220">
        <v>0.37276799999999999</v>
      </c>
      <c r="FK220">
        <v>0.17566000000000001</v>
      </c>
      <c r="FL220">
        <v>0.45552199999999998</v>
      </c>
      <c r="FM220">
        <v>8.9053333333333345E-2</v>
      </c>
      <c r="FP220">
        <v>0.63989200000000002</v>
      </c>
      <c r="FS220">
        <v>0.32837000000000011</v>
      </c>
      <c r="FU220">
        <v>0.14444750000000001</v>
      </c>
      <c r="FV220">
        <v>0.17022999999999999</v>
      </c>
      <c r="FW220">
        <v>0.30197000000000002</v>
      </c>
      <c r="FX220">
        <v>0.72007399999999999</v>
      </c>
      <c r="FZ220">
        <v>0.30336600000000002</v>
      </c>
      <c r="GA220">
        <v>0.36304799999999998</v>
      </c>
      <c r="GD220">
        <v>0.79421000000000008</v>
      </c>
      <c r="GE220">
        <v>9.2146000000000006E-2</v>
      </c>
      <c r="GG220">
        <v>0.64912900000000007</v>
      </c>
      <c r="GH220">
        <v>0.25375399999999998</v>
      </c>
      <c r="GI220">
        <v>0.53502000000000005</v>
      </c>
      <c r="GJ220">
        <v>0.249974</v>
      </c>
      <c r="GL220">
        <v>0.84028200000000008</v>
      </c>
      <c r="GM220">
        <v>0.825762</v>
      </c>
      <c r="GN220">
        <v>0.65511200000000003</v>
      </c>
      <c r="GP220">
        <v>0.44674399999999997</v>
      </c>
      <c r="GS220">
        <v>0.56415000000000004</v>
      </c>
      <c r="GU220">
        <v>0.30491750000000001</v>
      </c>
      <c r="GW220">
        <v>0.73898399999999997</v>
      </c>
      <c r="GX220">
        <v>0.73898399999999997</v>
      </c>
      <c r="HC220">
        <v>0.27006400000000003</v>
      </c>
      <c r="HD220">
        <v>0.13683400000000001</v>
      </c>
      <c r="HE220">
        <v>3.5326000000000003E-2</v>
      </c>
    </row>
    <row r="221" spans="1:213" x14ac:dyDescent="0.3">
      <c r="A221">
        <v>2017</v>
      </c>
      <c r="B221" t="s">
        <v>8345</v>
      </c>
      <c r="C221" s="1" t="s">
        <v>8346</v>
      </c>
      <c r="D221">
        <v>42.189709999999998</v>
      </c>
    </row>
    <row r="222" spans="1:213" x14ac:dyDescent="0.3">
      <c r="A222">
        <v>2017</v>
      </c>
      <c r="B222" t="s">
        <v>8345</v>
      </c>
      <c r="C222" s="1">
        <v>689</v>
      </c>
      <c r="D222">
        <v>0.226072</v>
      </c>
      <c r="E222">
        <v>0.129442</v>
      </c>
      <c r="N222">
        <v>0.113706</v>
      </c>
      <c r="S222">
        <v>0.88473200000000007</v>
      </c>
      <c r="U222">
        <v>0.125086</v>
      </c>
      <c r="Y222">
        <v>0.27651399999999998</v>
      </c>
      <c r="AF222">
        <v>8.969400000000001E-2</v>
      </c>
      <c r="AL222">
        <v>0.35399799999999998</v>
      </c>
      <c r="AM222">
        <v>0.14094799999999999</v>
      </c>
      <c r="AP222">
        <v>0.49981199999999998</v>
      </c>
      <c r="AS222">
        <v>0.25542799999999999</v>
      </c>
      <c r="AT222">
        <v>0.67083199999999998</v>
      </c>
      <c r="AX222">
        <v>1.2883899999999999</v>
      </c>
      <c r="BB222">
        <v>0.17811199999999999</v>
      </c>
      <c r="BE222">
        <v>0.35893599999999998</v>
      </c>
      <c r="BG222">
        <v>0.35505799999999998</v>
      </c>
      <c r="BJ222">
        <v>0.18162</v>
      </c>
      <c r="BL222">
        <v>0.113706</v>
      </c>
      <c r="BQ222">
        <v>0.60072000000000003</v>
      </c>
      <c r="BS222">
        <v>0.74501600000000012</v>
      </c>
      <c r="CB222">
        <v>0.67083199999999998</v>
      </c>
      <c r="CG222">
        <v>0.20658199999999999</v>
      </c>
      <c r="CH222">
        <v>9.7700000000000009E-2</v>
      </c>
      <c r="CJ222">
        <v>0.24483199999999999</v>
      </c>
      <c r="CL222">
        <v>1.3659840000000001</v>
      </c>
      <c r="CO222">
        <v>0.12071</v>
      </c>
      <c r="CP222">
        <v>0.245644</v>
      </c>
      <c r="CQ222">
        <v>9.2376000000000014E-2</v>
      </c>
      <c r="CX222">
        <v>1.3659840000000001</v>
      </c>
      <c r="CY222">
        <v>0.21224399999999999</v>
      </c>
      <c r="CZ222">
        <v>0.38706800000000008</v>
      </c>
      <c r="DG222">
        <v>1.811912</v>
      </c>
      <c r="DJ222">
        <v>0.105408</v>
      </c>
      <c r="DL222">
        <v>0.46850000000000003</v>
      </c>
      <c r="DM222">
        <v>8.022E-2</v>
      </c>
      <c r="DN222">
        <v>0.113342</v>
      </c>
      <c r="DP222">
        <v>0.67083199999999998</v>
      </c>
      <c r="DR222">
        <v>0.51889571428571435</v>
      </c>
      <c r="DV222">
        <v>9.7700000000000009E-2</v>
      </c>
      <c r="DW222">
        <v>6.3434000000000004E-2</v>
      </c>
      <c r="DX222">
        <v>0.18653600000000001</v>
      </c>
      <c r="DY222">
        <v>7.5274000000000008E-2</v>
      </c>
      <c r="EC222">
        <v>0.88351400000000002</v>
      </c>
      <c r="EE222">
        <v>0.17105999999999999</v>
      </c>
      <c r="EH222">
        <v>0.45967200000000003</v>
      </c>
      <c r="EN222">
        <v>0.61995400000000012</v>
      </c>
      <c r="EP222">
        <v>0.21848500000000001</v>
      </c>
      <c r="ER222">
        <v>0.223824</v>
      </c>
      <c r="EZ222">
        <v>1.219368571428572</v>
      </c>
      <c r="FF222">
        <v>0.2144754166666667</v>
      </c>
      <c r="FI222">
        <v>0.41202000000000011</v>
      </c>
      <c r="FJ222">
        <v>0.73108200000000001</v>
      </c>
      <c r="FM222">
        <v>0.17496</v>
      </c>
      <c r="FR222">
        <v>0.12249</v>
      </c>
      <c r="FV222">
        <v>4.1886000000000007E-2</v>
      </c>
      <c r="FW222">
        <v>0.35843199999999997</v>
      </c>
      <c r="GB222">
        <v>0.25229000000000001</v>
      </c>
      <c r="GD222">
        <v>0.23644200000000001</v>
      </c>
      <c r="GG222">
        <v>0.67083199999999998</v>
      </c>
      <c r="GH222">
        <v>0.22917599999999999</v>
      </c>
      <c r="GJ222">
        <v>9.8767999999999995E-2</v>
      </c>
      <c r="GN222">
        <v>0.38597399999999998</v>
      </c>
      <c r="GS222">
        <v>0.144956</v>
      </c>
      <c r="GW222">
        <v>1.811912</v>
      </c>
      <c r="GX222">
        <v>1.811912</v>
      </c>
      <c r="GZ222">
        <v>0.23120599999999999</v>
      </c>
      <c r="HC222">
        <v>0.194828</v>
      </c>
      <c r="HD222">
        <v>0.104508</v>
      </c>
      <c r="HE222">
        <v>4.8858000000000013E-2</v>
      </c>
    </row>
    <row r="223" spans="1:213" x14ac:dyDescent="0.3">
      <c r="A223">
        <v>2017</v>
      </c>
      <c r="B223" t="s">
        <v>8345</v>
      </c>
      <c r="C223" s="1">
        <v>826</v>
      </c>
      <c r="D223">
        <v>0.181258</v>
      </c>
      <c r="E223">
        <v>0.2287525</v>
      </c>
      <c r="F223">
        <v>1.5275920000000001</v>
      </c>
      <c r="J223">
        <v>0.18640200000000001</v>
      </c>
      <c r="K223">
        <v>0.25852799999999998</v>
      </c>
      <c r="L223">
        <v>0.18288199999999999</v>
      </c>
      <c r="M223">
        <v>0.102372</v>
      </c>
      <c r="N223">
        <v>0.19336500000000001</v>
      </c>
      <c r="O223">
        <v>7.4870000000000006E-2</v>
      </c>
      <c r="P223">
        <v>0.28307599999999999</v>
      </c>
      <c r="Q223">
        <v>0.18288199999999999</v>
      </c>
      <c r="R223">
        <v>0.24045</v>
      </c>
      <c r="S223">
        <v>0.12907199999999999</v>
      </c>
      <c r="U223">
        <v>0.18073400000000001</v>
      </c>
      <c r="V223">
        <v>8.022E-2</v>
      </c>
      <c r="X223">
        <v>8.4110000000000004E-2</v>
      </c>
      <c r="Y223">
        <v>6.8320000000000006E-2</v>
      </c>
      <c r="AB223">
        <v>9.4992000000000021E-2</v>
      </c>
      <c r="AC223">
        <v>0.18288199999999999</v>
      </c>
      <c r="AD223">
        <v>0.20644399999999999</v>
      </c>
      <c r="AF223">
        <v>0.14899399999999999</v>
      </c>
      <c r="AJ223">
        <v>0.28228199999999998</v>
      </c>
      <c r="AK223">
        <v>9.0737999999999999E-2</v>
      </c>
      <c r="AL223">
        <v>4.8952500000000003E-2</v>
      </c>
      <c r="AM223">
        <v>8.750200000000001E-2</v>
      </c>
      <c r="AN223">
        <v>4.3600000000000007E-2</v>
      </c>
      <c r="AO223">
        <v>0.21071599999999999</v>
      </c>
      <c r="AP223">
        <v>5.1226000000000008E-2</v>
      </c>
      <c r="AR223">
        <v>0.31167750000000011</v>
      </c>
      <c r="AS223">
        <v>0.153506</v>
      </c>
      <c r="AT223">
        <v>0.21613599999999999</v>
      </c>
      <c r="AU223">
        <v>0.182726</v>
      </c>
      <c r="AV223">
        <v>0.185</v>
      </c>
      <c r="AW223">
        <v>0.16405600000000001</v>
      </c>
      <c r="AY223">
        <v>0.18288199999999999</v>
      </c>
      <c r="AZ223">
        <v>9.0737999999999999E-2</v>
      </c>
      <c r="BD223">
        <v>0.14180000000000001</v>
      </c>
      <c r="BE223">
        <v>0.20127400000000001</v>
      </c>
      <c r="BF223">
        <v>0.149702</v>
      </c>
      <c r="BJ223">
        <v>6.7480000000000012E-2</v>
      </c>
      <c r="BK223">
        <v>7.4870000000000006E-2</v>
      </c>
      <c r="BL223">
        <v>0.19336500000000001</v>
      </c>
      <c r="BR223">
        <v>2.1436E-2</v>
      </c>
      <c r="BS223">
        <v>4.0522000000000002E-2</v>
      </c>
      <c r="BU223">
        <v>0.120338</v>
      </c>
      <c r="BX223">
        <v>0.20514199999999999</v>
      </c>
      <c r="BY223">
        <v>7.4870000000000006E-2</v>
      </c>
      <c r="CA223">
        <v>8.1238000000000005E-2</v>
      </c>
      <c r="CB223">
        <v>0.21614800000000001</v>
      </c>
      <c r="CC223">
        <v>0.16963400000000001</v>
      </c>
      <c r="CD223">
        <v>0.12370399999999999</v>
      </c>
      <c r="CE223">
        <v>9.0737999999999999E-2</v>
      </c>
      <c r="CF223">
        <v>3.3497499999999999E-2</v>
      </c>
      <c r="CG223">
        <v>0.171294</v>
      </c>
      <c r="CI223">
        <v>9.0646000000000004E-2</v>
      </c>
      <c r="CJ223">
        <v>0.20213999999999999</v>
      </c>
      <c r="CL223">
        <v>0.20745</v>
      </c>
      <c r="CM223">
        <v>0.1102675</v>
      </c>
      <c r="CN223">
        <v>0.231322</v>
      </c>
      <c r="CO223">
        <v>7.1171999999999999E-2</v>
      </c>
      <c r="CP223">
        <v>0.23694000000000001</v>
      </c>
      <c r="CQ223">
        <v>0.119076</v>
      </c>
      <c r="CU223">
        <v>0.14917</v>
      </c>
      <c r="CV223">
        <v>0.24223</v>
      </c>
      <c r="CX223">
        <v>0.20745</v>
      </c>
      <c r="CY223">
        <v>0.29059800000000002</v>
      </c>
      <c r="CZ223">
        <v>0.93908200000000008</v>
      </c>
      <c r="DA223">
        <v>0.11891599999999999</v>
      </c>
      <c r="DC223">
        <v>0.31973200000000002</v>
      </c>
      <c r="DF223">
        <v>0.206654</v>
      </c>
      <c r="DG223">
        <v>0.27707599999999999</v>
      </c>
      <c r="DH223">
        <v>0.15694</v>
      </c>
      <c r="DI223">
        <v>0.20083400000000001</v>
      </c>
      <c r="DJ223">
        <v>7.4262000000000009E-2</v>
      </c>
      <c r="DL223">
        <v>0.14992800000000001</v>
      </c>
      <c r="DM223">
        <v>0.28140199999999999</v>
      </c>
      <c r="DN223">
        <v>0.17930199999999999</v>
      </c>
      <c r="DP223">
        <v>0.21614800000000001</v>
      </c>
      <c r="DQ223">
        <v>7.4870000000000006E-2</v>
      </c>
      <c r="DU223">
        <v>0.15948999999999999</v>
      </c>
      <c r="DW223">
        <v>0.102176</v>
      </c>
      <c r="DX223">
        <v>0.212116</v>
      </c>
      <c r="DY223">
        <v>0.16630500000000001</v>
      </c>
      <c r="DZ223">
        <v>0.119736</v>
      </c>
      <c r="EC223">
        <v>0.26209199999999999</v>
      </c>
      <c r="ED223">
        <v>7.4870000000000006E-2</v>
      </c>
      <c r="EE223">
        <v>5.8276000000000008E-2</v>
      </c>
      <c r="EF223">
        <v>0.16323499999999999</v>
      </c>
      <c r="EH223">
        <v>0.12347</v>
      </c>
      <c r="EL223">
        <v>0.44901000000000002</v>
      </c>
      <c r="EM223">
        <v>0.18406800000000001</v>
      </c>
      <c r="EN223">
        <v>0.71069000000000004</v>
      </c>
      <c r="EQ223">
        <v>0.16705200000000001</v>
      </c>
      <c r="ER223">
        <v>0.227296</v>
      </c>
      <c r="ES223">
        <v>0.24019199999999999</v>
      </c>
      <c r="ET223">
        <v>7.4870000000000006E-2</v>
      </c>
      <c r="EU223">
        <v>9.9673999999999999E-2</v>
      </c>
      <c r="EV223">
        <v>6.8926000000000015E-2</v>
      </c>
      <c r="EW223">
        <v>7.4870000000000006E-2</v>
      </c>
      <c r="EX223">
        <v>0.203236</v>
      </c>
      <c r="EZ223">
        <v>0.1</v>
      </c>
      <c r="FA223">
        <v>3.0556666666666669E-2</v>
      </c>
      <c r="FB223">
        <v>0.11819200000000001</v>
      </c>
      <c r="FD223">
        <v>8.8550000000000004E-2</v>
      </c>
      <c r="FH223">
        <v>7.4870000000000006E-2</v>
      </c>
      <c r="FI223">
        <v>4.8953999999999998E-2</v>
      </c>
      <c r="FK223">
        <v>4.1672000000000001E-2</v>
      </c>
      <c r="FP223">
        <v>0.20757600000000001</v>
      </c>
      <c r="FR223">
        <v>0.14129</v>
      </c>
      <c r="FS223">
        <v>4.6688000000000007E-2</v>
      </c>
      <c r="FU223">
        <v>0.123222</v>
      </c>
      <c r="FV223">
        <v>4.4206000000000009E-2</v>
      </c>
      <c r="FW223">
        <v>0.31822400000000012</v>
      </c>
      <c r="FX223">
        <v>0.17336199999999999</v>
      </c>
      <c r="GA223">
        <v>0.210586</v>
      </c>
      <c r="GB223">
        <v>0.14779200000000001</v>
      </c>
      <c r="GD223">
        <v>7.8092000000000009E-2</v>
      </c>
      <c r="GE223">
        <v>0.17349200000000001</v>
      </c>
      <c r="GG223">
        <v>0.22614300000000001</v>
      </c>
      <c r="GH223">
        <v>7.7966000000000008E-2</v>
      </c>
      <c r="GI223">
        <v>0.16320000000000001</v>
      </c>
      <c r="GJ223">
        <v>0.143648</v>
      </c>
      <c r="GL223">
        <v>0.24019199999999999</v>
      </c>
      <c r="GM223">
        <v>0.387486</v>
      </c>
      <c r="GN223">
        <v>0.17727599999999999</v>
      </c>
      <c r="GO223">
        <v>0.15708</v>
      </c>
      <c r="GP223">
        <v>0.18288199999999999</v>
      </c>
      <c r="GS223">
        <v>0.20888200000000001</v>
      </c>
      <c r="GU223">
        <v>7.4870000000000006E-2</v>
      </c>
      <c r="GV223">
        <v>0.48333599999999999</v>
      </c>
      <c r="GW223">
        <v>0.27707599999999999</v>
      </c>
      <c r="GX223">
        <v>0.27707599999999999</v>
      </c>
      <c r="GY223">
        <v>3.3497499999999999E-2</v>
      </c>
      <c r="GZ223">
        <v>0.16347200000000001</v>
      </c>
      <c r="HA223">
        <v>0.210096</v>
      </c>
      <c r="HC223">
        <v>0.29640400000000011</v>
      </c>
      <c r="HD223">
        <v>0.16473599999999999</v>
      </c>
      <c r="HE223">
        <v>0.12948200000000001</v>
      </c>
    </row>
    <row r="224" spans="1:213" x14ac:dyDescent="0.3">
      <c r="A224">
        <v>2017</v>
      </c>
      <c r="B224" t="s">
        <v>8347</v>
      </c>
      <c r="C224" s="1" t="s">
        <v>120</v>
      </c>
      <c r="D224">
        <v>2.0410240000000002</v>
      </c>
      <c r="E224">
        <v>3.2569720000000002</v>
      </c>
      <c r="F224">
        <v>2.5017200000000002</v>
      </c>
      <c r="G224">
        <v>1.3571580000000001</v>
      </c>
      <c r="J224">
        <v>2.4993759999999998</v>
      </c>
      <c r="K224">
        <v>2.1849099999999999</v>
      </c>
      <c r="L224">
        <v>1.928296</v>
      </c>
      <c r="M224">
        <v>0.6484080000000001</v>
      </c>
      <c r="N224">
        <v>3.1638280000000001</v>
      </c>
      <c r="O224">
        <v>0.97883000000000009</v>
      </c>
      <c r="P224">
        <v>3.9370699999999998</v>
      </c>
      <c r="Q224">
        <v>1.928296</v>
      </c>
      <c r="R224">
        <v>1.443646</v>
      </c>
      <c r="S224">
        <v>1.015096</v>
      </c>
      <c r="U224">
        <v>1.9755860000000001</v>
      </c>
      <c r="V224">
        <v>0.19533800000000001</v>
      </c>
      <c r="W224">
        <v>2.7372040000000011</v>
      </c>
      <c r="X224">
        <v>0.88416400000000006</v>
      </c>
      <c r="Y224">
        <v>1.137276</v>
      </c>
      <c r="AB224">
        <v>0.58620000000000005</v>
      </c>
      <c r="AC224">
        <v>1.928296</v>
      </c>
      <c r="AD224">
        <v>2.9122379999999999</v>
      </c>
      <c r="AF224">
        <v>1.0074780000000001</v>
      </c>
      <c r="AG224">
        <v>1.5431299999999999</v>
      </c>
      <c r="AH224">
        <v>2.0534439999999998</v>
      </c>
      <c r="AI224">
        <v>1.1720925</v>
      </c>
      <c r="AJ224">
        <v>4.0662000000000003</v>
      </c>
      <c r="AK224">
        <v>1.710944</v>
      </c>
      <c r="AL224">
        <v>0.45929599999999998</v>
      </c>
      <c r="AM224">
        <v>0.10738200000000001</v>
      </c>
      <c r="AN224">
        <v>0.86106400000000005</v>
      </c>
      <c r="AO224">
        <v>3.750620000000001</v>
      </c>
      <c r="AR224">
        <v>2.2447840000000001</v>
      </c>
      <c r="AS224">
        <v>1.3161320000000001</v>
      </c>
      <c r="AT224">
        <v>1.748502</v>
      </c>
      <c r="AU224">
        <v>1.9948300000000001</v>
      </c>
      <c r="AV224">
        <v>2.4219400000000002</v>
      </c>
      <c r="AW224">
        <v>2.1707260000000002</v>
      </c>
      <c r="AX224">
        <v>1.41476</v>
      </c>
      <c r="AY224">
        <v>1.928296</v>
      </c>
      <c r="AZ224">
        <v>1.710944</v>
      </c>
      <c r="BC224">
        <v>1.3839520000000001</v>
      </c>
      <c r="BD224">
        <v>2.6495799999999998</v>
      </c>
      <c r="BE224">
        <v>3.025188</v>
      </c>
      <c r="BF224">
        <v>1.2081900000000001</v>
      </c>
      <c r="BG224">
        <v>2.6833179999999999</v>
      </c>
      <c r="BH224">
        <v>0.60005000000000008</v>
      </c>
      <c r="BI224">
        <v>9.043000000000001E-2</v>
      </c>
      <c r="BJ224">
        <v>1.359186</v>
      </c>
      <c r="BK224">
        <v>0.97883000000000009</v>
      </c>
      <c r="BL224">
        <v>3.1638280000000001</v>
      </c>
      <c r="BN224">
        <v>1.4706239999999999</v>
      </c>
      <c r="BP224">
        <v>4.1595020000000007</v>
      </c>
      <c r="BR224">
        <v>1.069876</v>
      </c>
      <c r="BU224">
        <v>1.2335449999999999</v>
      </c>
      <c r="BX224">
        <v>2.525674</v>
      </c>
      <c r="BY224">
        <v>0.97883000000000009</v>
      </c>
      <c r="CB224">
        <v>1.7487999999999999</v>
      </c>
      <c r="CC224">
        <v>1.474998</v>
      </c>
      <c r="CD224">
        <v>1.2707139999999999</v>
      </c>
      <c r="CE224">
        <v>1.710944</v>
      </c>
      <c r="CF224">
        <v>3.4124059999999998</v>
      </c>
      <c r="CG224">
        <v>2.2324700000000002</v>
      </c>
      <c r="CI224">
        <v>2.2315580000000002</v>
      </c>
      <c r="CJ224">
        <v>3.1487219999999998</v>
      </c>
      <c r="CK224">
        <v>1.4493320000000001</v>
      </c>
      <c r="CL224">
        <v>1.66445</v>
      </c>
      <c r="CM224">
        <v>3.3421500000000002</v>
      </c>
      <c r="CN224">
        <v>3.052852000000001</v>
      </c>
      <c r="CO224">
        <v>1.2306760000000001</v>
      </c>
      <c r="CP224">
        <v>1.68007</v>
      </c>
      <c r="CS224">
        <v>1.491188</v>
      </c>
      <c r="CT224">
        <v>2.3550399999999998</v>
      </c>
      <c r="CU224">
        <v>0.71537800000000007</v>
      </c>
      <c r="CV224">
        <v>2.562198</v>
      </c>
      <c r="CW224">
        <v>3.9509224999999999</v>
      </c>
      <c r="CX224">
        <v>1.66445</v>
      </c>
      <c r="CY224">
        <v>1.8716299999999999</v>
      </c>
      <c r="CZ224">
        <v>2.8583799999999999</v>
      </c>
      <c r="DA224">
        <v>2.7046079999999999</v>
      </c>
      <c r="DC224">
        <v>1.5752060000000001</v>
      </c>
      <c r="DE224">
        <v>1.7410680000000001</v>
      </c>
      <c r="DF224">
        <v>1.978812</v>
      </c>
      <c r="DG224">
        <v>2.9955525000000001</v>
      </c>
      <c r="DH224">
        <v>0.98846400000000001</v>
      </c>
      <c r="DI224">
        <v>1.641518</v>
      </c>
      <c r="DJ224">
        <v>0.59610000000000007</v>
      </c>
      <c r="DL224">
        <v>1.417322</v>
      </c>
      <c r="DM224">
        <v>1.9620040000000001</v>
      </c>
      <c r="DN224">
        <v>1.5078480000000001</v>
      </c>
      <c r="DO224">
        <v>1.153618</v>
      </c>
      <c r="DP224">
        <v>1.7487999999999999</v>
      </c>
      <c r="DQ224">
        <v>0.97883000000000009</v>
      </c>
      <c r="DS224">
        <v>0.60005000000000008</v>
      </c>
      <c r="DU224">
        <v>2.234124</v>
      </c>
      <c r="DW224">
        <v>1.7453620000000001</v>
      </c>
      <c r="DX224">
        <v>2.7626719999999998</v>
      </c>
      <c r="DZ224">
        <v>0.73741800000000013</v>
      </c>
      <c r="EA224">
        <v>1.207738</v>
      </c>
      <c r="EB224">
        <v>0.84932399999999997</v>
      </c>
      <c r="EC224">
        <v>2.801024</v>
      </c>
      <c r="ED224">
        <v>0.97883000000000009</v>
      </c>
      <c r="EE224">
        <v>0.37563000000000002</v>
      </c>
      <c r="EF224">
        <v>1.74146</v>
      </c>
      <c r="EG224">
        <v>2.7221000000000002</v>
      </c>
      <c r="EH224">
        <v>1.3671040000000001</v>
      </c>
      <c r="EK224">
        <v>4.9214280000000006</v>
      </c>
      <c r="EL224">
        <v>2.6635800000000001</v>
      </c>
      <c r="EM224">
        <v>2.474866</v>
      </c>
      <c r="EN224">
        <v>1.5152620000000001</v>
      </c>
      <c r="EO224">
        <v>0.94824000000000008</v>
      </c>
      <c r="EP224">
        <v>0.60011199999999998</v>
      </c>
      <c r="EQ224">
        <v>1.5069220000000001</v>
      </c>
      <c r="ER224">
        <v>2.1457060000000001</v>
      </c>
      <c r="ES224">
        <v>4.7487579999999996</v>
      </c>
      <c r="ET224">
        <v>0.97883000000000009</v>
      </c>
      <c r="EV224">
        <v>3.3154925</v>
      </c>
      <c r="EW224">
        <v>0.97883000000000009</v>
      </c>
      <c r="EX224">
        <v>1.4635959999999999</v>
      </c>
      <c r="EY224">
        <v>1.006982</v>
      </c>
      <c r="EZ224">
        <v>1.953162857142857</v>
      </c>
      <c r="FA224">
        <v>1.5479879999999999</v>
      </c>
      <c r="FB224">
        <v>0.90277000000000007</v>
      </c>
      <c r="FC224">
        <v>2.5692275000000002</v>
      </c>
      <c r="FF224">
        <v>1.591286181818182</v>
      </c>
      <c r="FH224">
        <v>0.97883000000000009</v>
      </c>
      <c r="FJ224">
        <v>2.205972</v>
      </c>
      <c r="FP224">
        <v>2.6755049999999998</v>
      </c>
      <c r="FR224">
        <v>2.1117400000000002</v>
      </c>
      <c r="FS224">
        <v>0.20995749999999999</v>
      </c>
      <c r="FU224">
        <v>0.95120000000000005</v>
      </c>
      <c r="FW224">
        <v>1.6537759999999999</v>
      </c>
      <c r="FX224">
        <v>2.246874</v>
      </c>
      <c r="FZ224">
        <v>0.114352</v>
      </c>
      <c r="GA224">
        <v>1.443208</v>
      </c>
      <c r="GB224">
        <v>1.678966</v>
      </c>
      <c r="GD224">
        <v>3.2271179999999999</v>
      </c>
      <c r="GG224">
        <v>2.060467</v>
      </c>
      <c r="GH224">
        <v>0.84335500000000008</v>
      </c>
      <c r="GI224">
        <v>1.662396</v>
      </c>
      <c r="GJ224">
        <v>0.5304080000000001</v>
      </c>
      <c r="GL224">
        <v>4.7487579999999996</v>
      </c>
      <c r="GM224">
        <v>1.9998339999999999</v>
      </c>
      <c r="GN224">
        <v>3.2286679999999999</v>
      </c>
      <c r="GP224">
        <v>1.928296</v>
      </c>
      <c r="GS224">
        <v>1.428026</v>
      </c>
      <c r="GU224">
        <v>0.97883000000000009</v>
      </c>
      <c r="GW224">
        <v>2.9955525000000001</v>
      </c>
      <c r="GX224">
        <v>2.9955525000000001</v>
      </c>
      <c r="GY224">
        <v>3.4124059999999998</v>
      </c>
      <c r="GZ224">
        <v>1.499566</v>
      </c>
      <c r="HA224">
        <v>1.4438599999999999</v>
      </c>
      <c r="HC224">
        <v>3.569302</v>
      </c>
      <c r="HD224">
        <v>1.6666350000000001</v>
      </c>
      <c r="HE224">
        <v>0.6706160000000001</v>
      </c>
    </row>
    <row r="225" spans="1:213" x14ac:dyDescent="0.3">
      <c r="A225">
        <v>2017</v>
      </c>
      <c r="B225" t="s">
        <v>8347</v>
      </c>
      <c r="C225" s="1" t="s">
        <v>8348</v>
      </c>
      <c r="D225">
        <v>3.5714000000000001</v>
      </c>
      <c r="E225">
        <v>6.4418800000000003</v>
      </c>
      <c r="F225">
        <v>4.8542840000000007</v>
      </c>
      <c r="H225">
        <v>0.95700000000000007</v>
      </c>
      <c r="I225">
        <v>0.95700000000000007</v>
      </c>
      <c r="J225">
        <v>4.0535480000000002</v>
      </c>
      <c r="K225">
        <v>4.1978920000000004</v>
      </c>
      <c r="L225">
        <v>2.1447949999999998</v>
      </c>
      <c r="M225">
        <v>1.0278274999999999</v>
      </c>
      <c r="N225">
        <v>5.8083559999999999</v>
      </c>
      <c r="O225">
        <v>1.235036</v>
      </c>
      <c r="P225">
        <v>6.8882560000000002</v>
      </c>
      <c r="Q225">
        <v>2.1447949999999998</v>
      </c>
      <c r="R225">
        <v>2.1697139999999999</v>
      </c>
      <c r="S225">
        <v>1.2161949999999999</v>
      </c>
      <c r="T225">
        <v>1.8842559999999999</v>
      </c>
      <c r="U225">
        <v>1.277042</v>
      </c>
      <c r="V225">
        <v>1.7143379999999999</v>
      </c>
      <c r="W225">
        <v>6.7902540000000009</v>
      </c>
      <c r="Y225">
        <v>0.77884600000000015</v>
      </c>
      <c r="Z225">
        <v>0.95700000000000007</v>
      </c>
      <c r="AA225">
        <v>1.2243040000000001</v>
      </c>
      <c r="AB225">
        <v>1.2930360000000001</v>
      </c>
      <c r="AC225">
        <v>2.1447949999999998</v>
      </c>
      <c r="AD225">
        <v>6.6690740000000011</v>
      </c>
      <c r="AE225">
        <v>5.0087260000000002</v>
      </c>
      <c r="AF225">
        <v>0.31583600000000001</v>
      </c>
      <c r="AG225">
        <v>4.0156233333333331</v>
      </c>
      <c r="AH225">
        <v>3.7119460000000002</v>
      </c>
      <c r="AI225">
        <v>2.2624520000000001</v>
      </c>
      <c r="AJ225">
        <v>7.359744000000001</v>
      </c>
      <c r="AK225">
        <v>1.6169979999999999</v>
      </c>
      <c r="AL225">
        <v>0.75086200000000003</v>
      </c>
      <c r="AN225">
        <v>0.47748800000000008</v>
      </c>
      <c r="AO225">
        <v>22.536928</v>
      </c>
      <c r="AP225">
        <v>1.035428</v>
      </c>
      <c r="AQ225">
        <v>2.760246</v>
      </c>
      <c r="AR225">
        <v>6.5493000000000006</v>
      </c>
      <c r="AS225">
        <v>1.343934</v>
      </c>
      <c r="AT225">
        <v>5.3832319999999996</v>
      </c>
      <c r="AU225">
        <v>3.9462579999999998</v>
      </c>
      <c r="AV225">
        <v>5.6208380000000009</v>
      </c>
      <c r="AW225">
        <v>1.2089840000000001</v>
      </c>
      <c r="AX225">
        <v>1.330946</v>
      </c>
      <c r="AY225">
        <v>2.1447949999999998</v>
      </c>
      <c r="AZ225">
        <v>1.6169979999999999</v>
      </c>
      <c r="BB225">
        <v>0.59431200000000006</v>
      </c>
      <c r="BC225">
        <v>1.174172</v>
      </c>
      <c r="BD225">
        <v>3.7579959999999999</v>
      </c>
      <c r="BE225">
        <v>4.9835280000000006</v>
      </c>
      <c r="BF225">
        <v>2.5655000000000001</v>
      </c>
      <c r="BG225">
        <v>3.9696899999999999</v>
      </c>
      <c r="BJ225">
        <v>0.56377400000000011</v>
      </c>
      <c r="BK225">
        <v>1.235036</v>
      </c>
      <c r="BL225">
        <v>5.8083559999999999</v>
      </c>
      <c r="BO225">
        <v>0.85064600000000012</v>
      </c>
      <c r="BP225">
        <v>40.816044000000012</v>
      </c>
      <c r="BQ225">
        <v>0.74642800000000009</v>
      </c>
      <c r="BR225">
        <v>1.219028</v>
      </c>
      <c r="BS225">
        <v>0.77333600000000013</v>
      </c>
      <c r="BV225">
        <v>1.5528714285714289</v>
      </c>
      <c r="BX225">
        <v>3.704736</v>
      </c>
      <c r="BY225">
        <v>1.235036</v>
      </c>
      <c r="CA225">
        <v>11.2628425</v>
      </c>
      <c r="CB225">
        <v>3.56989</v>
      </c>
      <c r="CC225">
        <v>6.0098300000000009</v>
      </c>
      <c r="CD225">
        <v>1.530934</v>
      </c>
      <c r="CE225">
        <v>1.6169979999999999</v>
      </c>
      <c r="CF225">
        <v>7.2544380000000013</v>
      </c>
      <c r="CG225">
        <v>2.270016</v>
      </c>
      <c r="CH225">
        <v>1.6135060000000001</v>
      </c>
      <c r="CI225">
        <v>1.697176</v>
      </c>
      <c r="CJ225">
        <v>4.0597040000000009</v>
      </c>
      <c r="CK225">
        <v>35.965000000000003</v>
      </c>
      <c r="CL225">
        <v>1.736448</v>
      </c>
      <c r="CM225">
        <v>5.9890140000000009</v>
      </c>
      <c r="CN225">
        <v>6.1172620000000002</v>
      </c>
      <c r="CO225">
        <v>1.939622</v>
      </c>
      <c r="CP225">
        <v>1.989336</v>
      </c>
      <c r="CS225">
        <v>0.89412000000000003</v>
      </c>
      <c r="CT225">
        <v>1.2098100000000001</v>
      </c>
      <c r="CU225">
        <v>0.779532</v>
      </c>
      <c r="CV225">
        <v>6.3046800000000003</v>
      </c>
      <c r="CW225">
        <v>13.861293999999999</v>
      </c>
      <c r="CX225">
        <v>1.736448</v>
      </c>
      <c r="CY225">
        <v>2.4171179999999999</v>
      </c>
      <c r="DA225">
        <v>5.820304000000001</v>
      </c>
      <c r="DB225">
        <v>2.7348720000000002</v>
      </c>
      <c r="DC225">
        <v>1.3350679999999999</v>
      </c>
      <c r="DD225">
        <v>1.343466</v>
      </c>
      <c r="DF225">
        <v>2.0703900000000002</v>
      </c>
      <c r="DG225">
        <v>8.2668200000000009</v>
      </c>
      <c r="DH225">
        <v>1.1841299999999999</v>
      </c>
      <c r="DI225">
        <v>3.396944</v>
      </c>
      <c r="DJ225">
        <v>0.85088200000000003</v>
      </c>
      <c r="DL225">
        <v>2.8047819999999999</v>
      </c>
      <c r="DM225">
        <v>1.6782840000000001</v>
      </c>
      <c r="DO225">
        <v>0.96791000000000005</v>
      </c>
      <c r="DP225">
        <v>5.369104000000001</v>
      </c>
      <c r="DQ225">
        <v>1.235036</v>
      </c>
      <c r="DR225">
        <v>2.1315816666666669</v>
      </c>
      <c r="DT225">
        <v>0.95700000000000007</v>
      </c>
      <c r="DU225">
        <v>1.33432</v>
      </c>
      <c r="DV225">
        <v>1.6135060000000001</v>
      </c>
      <c r="DW225">
        <v>1.9274260000000001</v>
      </c>
      <c r="DX225">
        <v>4.0978040000000009</v>
      </c>
      <c r="DY225">
        <v>8.3594440000000017</v>
      </c>
      <c r="DZ225">
        <v>2.1858240000000002</v>
      </c>
      <c r="EA225">
        <v>0.61057600000000001</v>
      </c>
      <c r="EC225">
        <v>2.3445520000000002</v>
      </c>
      <c r="ED225">
        <v>1.235036</v>
      </c>
      <c r="EE225">
        <v>0.53995000000000004</v>
      </c>
      <c r="EF225">
        <v>3.7735124999999998</v>
      </c>
      <c r="EG225">
        <v>34.048014000000002</v>
      </c>
      <c r="EI225">
        <v>1.1399999999999999</v>
      </c>
      <c r="EK225">
        <v>11.50878</v>
      </c>
      <c r="EL225">
        <v>6.1296600000000003</v>
      </c>
      <c r="EM225">
        <v>3.1609980000000002</v>
      </c>
      <c r="EN225">
        <v>4.11761</v>
      </c>
      <c r="EO225">
        <v>1.54494</v>
      </c>
      <c r="EP225">
        <v>0.40934799999999999</v>
      </c>
      <c r="EQ225">
        <v>1.28864</v>
      </c>
      <c r="ER225">
        <v>0.94998000000000005</v>
      </c>
      <c r="ES225">
        <v>9.142964000000001</v>
      </c>
      <c r="ET225">
        <v>1.235036</v>
      </c>
      <c r="EU225">
        <v>5.4190560000000003</v>
      </c>
      <c r="EV225">
        <v>11.386328000000001</v>
      </c>
      <c r="EW225">
        <v>1.235036</v>
      </c>
      <c r="EX225">
        <v>3.6464080000000001</v>
      </c>
      <c r="EY225">
        <v>4.3581700000000003</v>
      </c>
      <c r="EZ225">
        <v>2.700602857142858</v>
      </c>
      <c r="FA225">
        <v>2.569522000000001</v>
      </c>
      <c r="FB225">
        <v>1.2308619999999999</v>
      </c>
      <c r="FC225">
        <v>2.4826079999999999</v>
      </c>
      <c r="FE225">
        <v>0.66346800000000006</v>
      </c>
      <c r="FF225">
        <v>1.3991900909090911</v>
      </c>
      <c r="FG225">
        <v>1.155532</v>
      </c>
      <c r="FH225">
        <v>1.235036</v>
      </c>
      <c r="FI225">
        <v>0.892042</v>
      </c>
      <c r="FJ225">
        <v>2.3522219999999998</v>
      </c>
      <c r="FK225">
        <v>0.14516399999999999</v>
      </c>
      <c r="FL225">
        <v>1.202928</v>
      </c>
      <c r="FP225">
        <v>2.557464</v>
      </c>
      <c r="FQ225">
        <v>0.95700000000000007</v>
      </c>
      <c r="FR225">
        <v>6.0431460000000001</v>
      </c>
      <c r="FS225">
        <v>1.303118</v>
      </c>
      <c r="FT225">
        <v>0.95700000000000007</v>
      </c>
      <c r="FV225">
        <v>0.42215599999999998</v>
      </c>
      <c r="FW225">
        <v>2.0722580000000002</v>
      </c>
      <c r="FX225">
        <v>2.8758859999999999</v>
      </c>
      <c r="FZ225">
        <v>0.511382</v>
      </c>
      <c r="GA225">
        <v>3.4004120000000002</v>
      </c>
      <c r="GB225">
        <v>5.2087960000000004</v>
      </c>
      <c r="GC225">
        <v>3.2016979999999999</v>
      </c>
      <c r="GD225">
        <v>6.566580000000001</v>
      </c>
      <c r="GE225">
        <v>0.94952800000000015</v>
      </c>
      <c r="GG225">
        <v>3.9363690000000009</v>
      </c>
      <c r="GH225">
        <v>1.2612399999999999</v>
      </c>
      <c r="GI225">
        <v>2.8381440000000011</v>
      </c>
      <c r="GJ225">
        <v>0.58235599999999998</v>
      </c>
      <c r="GL225">
        <v>9.142964000000001</v>
      </c>
      <c r="GM225">
        <v>7.4181660000000003</v>
      </c>
      <c r="GN225">
        <v>3.9212060000000002</v>
      </c>
      <c r="GP225">
        <v>2.1447949999999998</v>
      </c>
      <c r="GQ225">
        <v>0.95700000000000007</v>
      </c>
      <c r="GR225">
        <v>0.95700000000000007</v>
      </c>
      <c r="GU225">
        <v>1.235036</v>
      </c>
      <c r="GW225">
        <v>8.2668200000000009</v>
      </c>
      <c r="GX225">
        <v>8.2668200000000009</v>
      </c>
      <c r="GY225">
        <v>7.2544380000000013</v>
      </c>
      <c r="GZ225">
        <v>1.6417839999999999</v>
      </c>
      <c r="HA225">
        <v>1.2931280000000001</v>
      </c>
      <c r="HC225">
        <v>7.0570380000000013</v>
      </c>
      <c r="HD225">
        <v>0.9770660000000001</v>
      </c>
      <c r="HE225">
        <v>0.72083600000000014</v>
      </c>
    </row>
    <row r="226" spans="1:213" x14ac:dyDescent="0.3">
      <c r="A226">
        <v>2017</v>
      </c>
      <c r="B226" t="s">
        <v>8347</v>
      </c>
      <c r="C226" s="1" t="s">
        <v>126</v>
      </c>
      <c r="D226">
        <v>1.8535174999999999</v>
      </c>
      <c r="E226">
        <v>2.444163000000001</v>
      </c>
      <c r="F226">
        <v>2.4795340000000001</v>
      </c>
      <c r="G226">
        <v>1.3330375000000001</v>
      </c>
      <c r="H226">
        <v>0.78320800000000013</v>
      </c>
      <c r="I226">
        <v>0.78320800000000013</v>
      </c>
      <c r="J226">
        <v>1.7969599999999999</v>
      </c>
      <c r="K226">
        <v>1.934904</v>
      </c>
      <c r="L226">
        <v>1.6140386666666671</v>
      </c>
      <c r="M226">
        <v>1.75877325</v>
      </c>
      <c r="N226">
        <v>1.809409</v>
      </c>
      <c r="P226">
        <v>5.47201</v>
      </c>
      <c r="Q226">
        <v>1.6140386666666671</v>
      </c>
      <c r="R226">
        <v>1.18841</v>
      </c>
      <c r="S226">
        <v>0.56538500000000003</v>
      </c>
      <c r="T226">
        <v>2.314794</v>
      </c>
      <c r="U226">
        <v>0.77673500000000006</v>
      </c>
      <c r="V226">
        <v>1.6691775</v>
      </c>
      <c r="W226">
        <v>2.5704940000000001</v>
      </c>
      <c r="Y226">
        <v>1.6927239999999999</v>
      </c>
      <c r="Z226">
        <v>0.78320800000000013</v>
      </c>
      <c r="AA226">
        <v>0.81297800000000009</v>
      </c>
      <c r="AB226">
        <v>0.74754600000000004</v>
      </c>
      <c r="AC226">
        <v>1.6140386666666671</v>
      </c>
      <c r="AD226">
        <v>1.9455439999999999</v>
      </c>
      <c r="AE226">
        <v>0.81982474999999999</v>
      </c>
      <c r="AF226">
        <v>0.17112444444444441</v>
      </c>
      <c r="AG226">
        <v>3.733304</v>
      </c>
      <c r="AH226">
        <v>1.4840869999999999</v>
      </c>
      <c r="AI226">
        <v>1.8988259999999999</v>
      </c>
      <c r="AJ226">
        <v>2.073394</v>
      </c>
      <c r="AK226">
        <v>0.91267733333333345</v>
      </c>
      <c r="AL226">
        <v>0.53792400000000007</v>
      </c>
      <c r="AN226">
        <v>0.74833600000000011</v>
      </c>
      <c r="AO226">
        <v>2.1881015000000001</v>
      </c>
      <c r="AP226">
        <v>0.93880399999999997</v>
      </c>
      <c r="AR226">
        <v>3.011047</v>
      </c>
      <c r="AS226">
        <v>1.335858</v>
      </c>
      <c r="AT226">
        <v>2.7713999999999999</v>
      </c>
      <c r="AU226">
        <v>1.98241</v>
      </c>
      <c r="AV226">
        <v>1.5017946666666671</v>
      </c>
      <c r="AW226">
        <v>1.0492900000000001</v>
      </c>
      <c r="AX226">
        <v>1.4973620000000001</v>
      </c>
      <c r="AY226">
        <v>1.6140386666666671</v>
      </c>
      <c r="AZ226">
        <v>0.91267733333333345</v>
      </c>
      <c r="BB226">
        <v>2.1319620000000001</v>
      </c>
      <c r="BD226">
        <v>0.94976800000000017</v>
      </c>
      <c r="BE226">
        <v>1.704644666666667</v>
      </c>
      <c r="BF226">
        <v>0.45845999999999998</v>
      </c>
      <c r="BG226">
        <v>2.970580500000001</v>
      </c>
      <c r="BJ226">
        <v>0.93235900000000005</v>
      </c>
      <c r="BL226">
        <v>1.809409</v>
      </c>
      <c r="BP226">
        <v>2.379680333333333</v>
      </c>
      <c r="BR226">
        <v>0.79808699999999999</v>
      </c>
      <c r="BS226">
        <v>1.7105239999999999</v>
      </c>
      <c r="BV226">
        <v>0.6190485714285715</v>
      </c>
      <c r="BX226">
        <v>1.919136</v>
      </c>
      <c r="CA226">
        <v>3.4606133333333329</v>
      </c>
      <c r="CB226">
        <v>2.848686400000001</v>
      </c>
      <c r="CC226">
        <v>1.2588010000000001</v>
      </c>
      <c r="CD226">
        <v>1.570797</v>
      </c>
      <c r="CE226">
        <v>0.91267733333333345</v>
      </c>
      <c r="CF226">
        <v>1.2139234999999999</v>
      </c>
      <c r="CG226">
        <v>1.081064</v>
      </c>
      <c r="CH226">
        <v>0.41082999999999997</v>
      </c>
      <c r="CI226">
        <v>0.83834316666666675</v>
      </c>
      <c r="CJ226">
        <v>2.6050801666666672</v>
      </c>
      <c r="CL226">
        <v>1.302724</v>
      </c>
      <c r="CM226">
        <v>2.1419153333333329</v>
      </c>
      <c r="CN226">
        <v>2.5647666666666669</v>
      </c>
      <c r="CO226">
        <v>0.93542866666666669</v>
      </c>
      <c r="CP226">
        <v>1.5178020000000001</v>
      </c>
      <c r="CS226">
        <v>0.25346800000000003</v>
      </c>
      <c r="CT226">
        <v>1.13805</v>
      </c>
      <c r="CU226">
        <v>1.100351333333333</v>
      </c>
      <c r="CV226">
        <v>3.7329880000000011</v>
      </c>
      <c r="CW226">
        <v>2.4081831249999999</v>
      </c>
      <c r="CX226">
        <v>1.302724</v>
      </c>
      <c r="CY226">
        <v>2.2129470000000002</v>
      </c>
      <c r="DA226">
        <v>2.1568930000000002</v>
      </c>
      <c r="DC226">
        <v>1.7836032500000001</v>
      </c>
      <c r="DF226">
        <v>1.783090666666667</v>
      </c>
      <c r="DG226">
        <v>2.3002324999999999</v>
      </c>
      <c r="DH226">
        <v>0.56586783333333346</v>
      </c>
      <c r="DI226">
        <v>1.014089</v>
      </c>
      <c r="DJ226">
        <v>0.47471400000000008</v>
      </c>
      <c r="DL226">
        <v>1.751071</v>
      </c>
      <c r="DM226">
        <v>1.902187333333333</v>
      </c>
      <c r="DN226">
        <v>1.1518010000000001</v>
      </c>
      <c r="DO226">
        <v>0.8308870833333335</v>
      </c>
      <c r="DP226">
        <v>2.7449669999999999</v>
      </c>
      <c r="DT226">
        <v>0.78320800000000013</v>
      </c>
      <c r="DU226">
        <v>1.1581520000000001</v>
      </c>
      <c r="DV226">
        <v>0.41082999999999997</v>
      </c>
      <c r="DW226">
        <v>1.4480850000000001</v>
      </c>
      <c r="DX226">
        <v>1.7450135</v>
      </c>
      <c r="DZ226">
        <v>1.675092</v>
      </c>
      <c r="EA226">
        <v>1.770526</v>
      </c>
      <c r="EC226">
        <v>1.7991053333333329</v>
      </c>
      <c r="EE226">
        <v>1.0778153333333329</v>
      </c>
      <c r="EF226">
        <v>1.60093</v>
      </c>
      <c r="EG226">
        <v>2.3573930000000001</v>
      </c>
      <c r="EH226">
        <v>0.67403200000000008</v>
      </c>
      <c r="EK226">
        <v>3.0418333333333338</v>
      </c>
      <c r="EL226">
        <v>1.564568</v>
      </c>
      <c r="EM226">
        <v>2.1615980000000001</v>
      </c>
      <c r="EN226">
        <v>2.2881140000000002</v>
      </c>
      <c r="EO226">
        <v>0.80064200000000008</v>
      </c>
      <c r="EQ226">
        <v>0.65203600000000006</v>
      </c>
      <c r="ER226">
        <v>1.0955950000000001</v>
      </c>
      <c r="ES226">
        <v>3.867248</v>
      </c>
      <c r="EU226">
        <v>2.2363200000000001</v>
      </c>
      <c r="EV226">
        <v>1.5631366666666671</v>
      </c>
      <c r="EX226">
        <v>0.50629200000000008</v>
      </c>
      <c r="EY226">
        <v>2.3537680000000001</v>
      </c>
      <c r="EZ226">
        <v>1.0290187301587299</v>
      </c>
      <c r="FA226">
        <v>1.704056</v>
      </c>
      <c r="FB226">
        <v>0.28329599999999999</v>
      </c>
      <c r="FC226">
        <v>2.5952579999999998</v>
      </c>
      <c r="FF226">
        <v>1.350293818181818</v>
      </c>
      <c r="FJ226">
        <v>2.9189560000000001</v>
      </c>
      <c r="FK226">
        <v>0.162692</v>
      </c>
      <c r="FN226">
        <v>1.0015799999999999</v>
      </c>
      <c r="FP226">
        <v>1.2047319999999999</v>
      </c>
      <c r="FQ226">
        <v>0.78320800000000013</v>
      </c>
      <c r="FR226">
        <v>1.202232</v>
      </c>
      <c r="FT226">
        <v>0.78320800000000013</v>
      </c>
      <c r="FU226">
        <v>1.368628</v>
      </c>
      <c r="FW226">
        <v>1.4959986666666669</v>
      </c>
      <c r="FX226">
        <v>2.017751000000001</v>
      </c>
      <c r="FZ226">
        <v>0.20075399999999999</v>
      </c>
      <c r="GA226">
        <v>1.8302659999999999</v>
      </c>
      <c r="GB226">
        <v>2.2114240000000009</v>
      </c>
      <c r="GD226">
        <v>2.1217025</v>
      </c>
      <c r="GE226">
        <v>1.6958774999999999</v>
      </c>
      <c r="GG226">
        <v>2.8649755625000002</v>
      </c>
      <c r="GH226">
        <v>0.71872200000000008</v>
      </c>
      <c r="GI226">
        <v>1.24573</v>
      </c>
      <c r="GJ226">
        <v>0.39535399999999998</v>
      </c>
      <c r="GL226">
        <v>3.867248</v>
      </c>
      <c r="GM226">
        <v>1.34575475</v>
      </c>
      <c r="GN226">
        <v>2.6900641666666671</v>
      </c>
      <c r="GP226">
        <v>1.6140386666666671</v>
      </c>
      <c r="GQ226">
        <v>0.78320800000000013</v>
      </c>
      <c r="GR226">
        <v>0.78320800000000013</v>
      </c>
      <c r="GS226">
        <v>0.36118000000000011</v>
      </c>
      <c r="GW226">
        <v>2.3002324999999999</v>
      </c>
      <c r="GX226">
        <v>2.3002324999999999</v>
      </c>
      <c r="GY226">
        <v>1.2139234999999999</v>
      </c>
      <c r="GZ226">
        <v>0.54478124999999999</v>
      </c>
      <c r="HA226">
        <v>1.0264329999999999</v>
      </c>
      <c r="HC226">
        <v>2.4037440000000001</v>
      </c>
      <c r="HD226">
        <v>1.57013</v>
      </c>
      <c r="HE226">
        <v>0.87831733333333339</v>
      </c>
    </row>
    <row r="227" spans="1:213" x14ac:dyDescent="0.3">
      <c r="A227">
        <v>2017</v>
      </c>
      <c r="B227" t="s">
        <v>8347</v>
      </c>
      <c r="C227" s="1" t="s">
        <v>129</v>
      </c>
      <c r="D227">
        <v>2.461002000000001</v>
      </c>
      <c r="E227">
        <v>2.503517</v>
      </c>
      <c r="F227">
        <v>3.0159889999999998</v>
      </c>
      <c r="H227">
        <v>0.38278000000000001</v>
      </c>
      <c r="I227">
        <v>0.38278000000000001</v>
      </c>
      <c r="J227">
        <v>2.3191850000000001</v>
      </c>
      <c r="K227">
        <v>3.503842000000001</v>
      </c>
      <c r="L227">
        <v>2.8336350000000001</v>
      </c>
      <c r="M227">
        <v>2.944354000000001</v>
      </c>
      <c r="O227">
        <v>1.2898579999999999</v>
      </c>
      <c r="P227">
        <v>2.2920362500000002</v>
      </c>
      <c r="Q227">
        <v>2.8336350000000001</v>
      </c>
      <c r="R227">
        <v>1.7569840000000001</v>
      </c>
      <c r="S227">
        <v>1.3363959999999999</v>
      </c>
      <c r="T227">
        <v>2.1594359999999999</v>
      </c>
      <c r="U227">
        <v>1.3520080000000001</v>
      </c>
      <c r="W227">
        <v>3.2938320000000001</v>
      </c>
      <c r="Z227">
        <v>0.38278000000000001</v>
      </c>
      <c r="AB227">
        <v>0.72470499999999993</v>
      </c>
      <c r="AC227">
        <v>2.8336350000000001</v>
      </c>
      <c r="AE227">
        <v>2.6912180000000001</v>
      </c>
      <c r="AF227">
        <v>0.46391900000000003</v>
      </c>
      <c r="AG227">
        <v>6.2888700000000002</v>
      </c>
      <c r="AH227">
        <v>3.549426</v>
      </c>
      <c r="AI227">
        <v>2.815366</v>
      </c>
      <c r="AJ227">
        <v>2.101512</v>
      </c>
      <c r="AK227">
        <v>1.6911227499999999</v>
      </c>
      <c r="AL227">
        <v>1.6917420000000001</v>
      </c>
      <c r="AN227">
        <v>1.500874</v>
      </c>
      <c r="AO227">
        <v>2.2212519999999998</v>
      </c>
      <c r="AR227">
        <v>2.1454089999999999</v>
      </c>
      <c r="AS227">
        <v>2.4458099999999998</v>
      </c>
      <c r="AT227">
        <v>2.7150880000000011</v>
      </c>
      <c r="AU227">
        <v>2.5758862499999999</v>
      </c>
      <c r="AV227">
        <v>2.2416450000000001</v>
      </c>
      <c r="AW227">
        <v>1.9468540000000001</v>
      </c>
      <c r="AX227">
        <v>1.2856399999999999</v>
      </c>
      <c r="AY227">
        <v>2.8336350000000001</v>
      </c>
      <c r="AZ227">
        <v>1.6911227499999999</v>
      </c>
      <c r="BB227">
        <v>0.7832380000000001</v>
      </c>
      <c r="BC227">
        <v>0.99865000000000004</v>
      </c>
      <c r="BD227">
        <v>5.1417520000000003</v>
      </c>
      <c r="BE227">
        <v>2.2416559999999999</v>
      </c>
      <c r="BF227">
        <v>1.0515270000000001</v>
      </c>
      <c r="BG227">
        <v>2.953052</v>
      </c>
      <c r="BJ227">
        <v>0.98833000000000004</v>
      </c>
      <c r="BK227">
        <v>1.2898579999999999</v>
      </c>
      <c r="BP227">
        <v>1.76332</v>
      </c>
      <c r="BQ227">
        <v>0.78430500000000003</v>
      </c>
      <c r="BR227">
        <v>2.2310699999999999</v>
      </c>
      <c r="BV227">
        <v>0.71253714285714298</v>
      </c>
      <c r="BX227">
        <v>2.5670280000000001</v>
      </c>
      <c r="BY227">
        <v>1.2898579999999999</v>
      </c>
      <c r="CA227">
        <v>5.3212000000000002</v>
      </c>
      <c r="CB227">
        <v>2.6104500000000002</v>
      </c>
      <c r="CC227">
        <v>2.065232</v>
      </c>
      <c r="CD227">
        <v>0.63392800000000005</v>
      </c>
      <c r="CE227">
        <v>1.6911227499999999</v>
      </c>
      <c r="CF227">
        <v>1.3761209999999999</v>
      </c>
      <c r="CG227">
        <v>2.0892110000000002</v>
      </c>
      <c r="CI227">
        <v>1.26775525</v>
      </c>
      <c r="CJ227">
        <v>3.6545192499999999</v>
      </c>
      <c r="CK227">
        <v>1.060079</v>
      </c>
      <c r="CL227">
        <v>1.402957</v>
      </c>
      <c r="CM227">
        <v>4.1243470000000002</v>
      </c>
      <c r="CN227">
        <v>2.6278709999999998</v>
      </c>
      <c r="CO227">
        <v>2.2887417499999998</v>
      </c>
      <c r="CP227">
        <v>1.2785770000000001</v>
      </c>
      <c r="CT227">
        <v>0.82100800000000007</v>
      </c>
      <c r="CU227">
        <v>2.3159740000000002</v>
      </c>
      <c r="CV227">
        <v>4.0581710000000006</v>
      </c>
      <c r="CW227">
        <v>4.6218892500000006</v>
      </c>
      <c r="CX227">
        <v>1.402957</v>
      </c>
      <c r="CY227">
        <v>2.384115</v>
      </c>
      <c r="DA227">
        <v>3.0547430000000002</v>
      </c>
      <c r="DB227">
        <v>1.2993779999999999</v>
      </c>
      <c r="DC227">
        <v>2.521236</v>
      </c>
      <c r="DF227">
        <v>1.1810499999999999</v>
      </c>
      <c r="DG227">
        <v>2.5475660000000002</v>
      </c>
      <c r="DH227">
        <v>1.228245</v>
      </c>
      <c r="DI227">
        <v>3.291754000000001</v>
      </c>
      <c r="DJ227">
        <v>1.497973</v>
      </c>
      <c r="DL227">
        <v>2.0754969999999999</v>
      </c>
      <c r="DM227">
        <v>1.90473</v>
      </c>
      <c r="DO227">
        <v>1.564576</v>
      </c>
      <c r="DP227">
        <v>2.7178939999999998</v>
      </c>
      <c r="DQ227">
        <v>1.2898579999999999</v>
      </c>
      <c r="DR227">
        <v>1.195515714285714</v>
      </c>
      <c r="DT227">
        <v>0.38278000000000001</v>
      </c>
      <c r="DU227">
        <v>1.819015</v>
      </c>
      <c r="DW227">
        <v>2.031806</v>
      </c>
      <c r="DX227">
        <v>2.4887709999999998</v>
      </c>
      <c r="DY227">
        <v>2.9724879999999998</v>
      </c>
      <c r="EA227">
        <v>3.3126500000000001</v>
      </c>
      <c r="EC227">
        <v>2.709606</v>
      </c>
      <c r="ED227">
        <v>1.2898579999999999</v>
      </c>
      <c r="EF227">
        <v>6.988226</v>
      </c>
      <c r="EG227">
        <v>1.93766375</v>
      </c>
      <c r="EH227">
        <v>2.2793779999999999</v>
      </c>
      <c r="EI227">
        <v>1.615</v>
      </c>
      <c r="EK227">
        <v>4.0693120000000009</v>
      </c>
      <c r="EL227">
        <v>2.47079</v>
      </c>
      <c r="EM227">
        <v>1.6820183333333329</v>
      </c>
      <c r="EN227">
        <v>1.371327</v>
      </c>
      <c r="EO227">
        <v>1.4226080000000001</v>
      </c>
      <c r="EQ227">
        <v>1.3019860000000001</v>
      </c>
      <c r="ER227">
        <v>1.6455500000000001</v>
      </c>
      <c r="ES227">
        <v>3.0197569999999998</v>
      </c>
      <c r="ET227">
        <v>1.2898579999999999</v>
      </c>
      <c r="EU227">
        <v>2.2489224999999999</v>
      </c>
      <c r="EV227">
        <v>2.8686647500000011</v>
      </c>
      <c r="EW227">
        <v>1.2898579999999999</v>
      </c>
      <c r="EY227">
        <v>1.349402</v>
      </c>
      <c r="EZ227">
        <v>1.5834385714285719</v>
      </c>
      <c r="FA227">
        <v>2.1458944999999998</v>
      </c>
      <c r="FB227">
        <v>1.224078</v>
      </c>
      <c r="FC227">
        <v>1.7394240000000001</v>
      </c>
      <c r="FF227">
        <v>1.632575541666667</v>
      </c>
      <c r="FG227">
        <v>1.972294</v>
      </c>
      <c r="FH227">
        <v>1.2898579999999999</v>
      </c>
      <c r="FJ227">
        <v>1.785566</v>
      </c>
      <c r="FL227">
        <v>2.3616000000000001</v>
      </c>
      <c r="FN227">
        <v>1.4957849999999999</v>
      </c>
      <c r="FP227">
        <v>0.84630500000000008</v>
      </c>
      <c r="FQ227">
        <v>0.38278000000000001</v>
      </c>
      <c r="FR227">
        <v>1.8871020000000001</v>
      </c>
      <c r="FT227">
        <v>0.38278000000000001</v>
      </c>
      <c r="FV227">
        <v>1.0954079999999999</v>
      </c>
      <c r="FW227">
        <v>1.832249</v>
      </c>
      <c r="FX227">
        <v>3.7353900000000002</v>
      </c>
      <c r="FZ227">
        <v>1.0496719999999999</v>
      </c>
      <c r="GA227">
        <v>1.624682</v>
      </c>
      <c r="GB227">
        <v>1.1348290000000001</v>
      </c>
      <c r="GD227">
        <v>2.566465</v>
      </c>
      <c r="GE227">
        <v>0.90951400000000016</v>
      </c>
      <c r="GG227">
        <v>2.8614915000000001</v>
      </c>
      <c r="GH227">
        <v>1.1552640000000001</v>
      </c>
      <c r="GI227">
        <v>1.86588025</v>
      </c>
      <c r="GL227">
        <v>3.0197569999999998</v>
      </c>
      <c r="GM227">
        <v>0.94990000000000008</v>
      </c>
      <c r="GN227">
        <v>7.1853920000000002</v>
      </c>
      <c r="GP227">
        <v>2.8336350000000001</v>
      </c>
      <c r="GQ227">
        <v>0.38278000000000001</v>
      </c>
      <c r="GR227">
        <v>0.38278000000000001</v>
      </c>
      <c r="GS227">
        <v>2.202998</v>
      </c>
      <c r="GU227">
        <v>1.2898579999999999</v>
      </c>
      <c r="GW227">
        <v>2.5475660000000002</v>
      </c>
      <c r="GX227">
        <v>2.5475660000000002</v>
      </c>
      <c r="GY227">
        <v>1.3761209999999999</v>
      </c>
      <c r="GZ227">
        <v>2.5845099999999999</v>
      </c>
      <c r="HA227">
        <v>1.390218</v>
      </c>
      <c r="HC227">
        <v>3.5989930000000001</v>
      </c>
      <c r="HE227">
        <v>1.405473</v>
      </c>
    </row>
    <row r="228" spans="1:213" x14ac:dyDescent="0.3">
      <c r="A228">
        <v>2017</v>
      </c>
      <c r="B228" t="s">
        <v>8347</v>
      </c>
      <c r="C228" s="1" t="s">
        <v>132</v>
      </c>
      <c r="D228">
        <v>2.1647400000000001</v>
      </c>
      <c r="E228">
        <v>2.401586</v>
      </c>
      <c r="F228">
        <v>1.8828100000000001</v>
      </c>
      <c r="H228">
        <v>0.97166000000000008</v>
      </c>
      <c r="I228">
        <v>0.97166000000000008</v>
      </c>
      <c r="J228">
        <v>1.269226</v>
      </c>
      <c r="L228">
        <v>1.9318360000000001</v>
      </c>
      <c r="P228">
        <v>1.840886</v>
      </c>
      <c r="Q228">
        <v>1.9318360000000001</v>
      </c>
      <c r="S228">
        <v>0.7121860000000001</v>
      </c>
      <c r="T228">
        <v>1.7211939999999999</v>
      </c>
      <c r="U228">
        <v>0.52241750000000009</v>
      </c>
      <c r="W228">
        <v>3.3606280000000002</v>
      </c>
      <c r="Z228">
        <v>0.97166000000000008</v>
      </c>
      <c r="AA228">
        <v>0.20085</v>
      </c>
      <c r="AB228">
        <v>0.71230000000000004</v>
      </c>
      <c r="AC228">
        <v>1.9318360000000001</v>
      </c>
      <c r="AE228">
        <v>1.3562879999999999</v>
      </c>
      <c r="AJ228">
        <v>2.2396760000000002</v>
      </c>
      <c r="AL228">
        <v>4.0362220000000004</v>
      </c>
      <c r="AN228">
        <v>3.947308</v>
      </c>
      <c r="AO228">
        <v>2.0286659999999999</v>
      </c>
      <c r="AR228">
        <v>1.3641719999999999</v>
      </c>
      <c r="AT228">
        <v>2.3617279999999998</v>
      </c>
      <c r="AU228">
        <v>2.2598639999999999</v>
      </c>
      <c r="AV228">
        <v>0.27875200000000011</v>
      </c>
      <c r="AX228">
        <v>1.2747040000000001</v>
      </c>
      <c r="AY228">
        <v>1.9318360000000001</v>
      </c>
      <c r="BB228">
        <v>0.16439200000000001</v>
      </c>
      <c r="BC228">
        <v>0.99912800000000013</v>
      </c>
      <c r="BD228">
        <v>0.41039750000000003</v>
      </c>
      <c r="BF228">
        <v>0.73201800000000006</v>
      </c>
      <c r="BG228">
        <v>2.2542499999999999</v>
      </c>
      <c r="BJ228">
        <v>0.15484600000000001</v>
      </c>
      <c r="BP228">
        <v>2.1585740000000002</v>
      </c>
      <c r="BQ228">
        <v>0.77484200000000003</v>
      </c>
      <c r="BV228">
        <v>1.8766928571428569</v>
      </c>
      <c r="BX228">
        <v>2.9492699999999998</v>
      </c>
      <c r="CB228">
        <v>2.1319080000000001</v>
      </c>
      <c r="CC228">
        <v>1.4282300000000001</v>
      </c>
      <c r="CD228">
        <v>0.27705000000000002</v>
      </c>
      <c r="CF228">
        <v>1.2718240000000001</v>
      </c>
      <c r="CG228">
        <v>0.63466400000000012</v>
      </c>
      <c r="CI228">
        <v>1.264208</v>
      </c>
      <c r="CJ228">
        <v>3.0487519999999999</v>
      </c>
      <c r="CL228">
        <v>1.4086099999999999</v>
      </c>
      <c r="CM228">
        <v>3.842346</v>
      </c>
      <c r="CN228">
        <v>2.6919300000000002</v>
      </c>
      <c r="CO228">
        <v>1.2663740000000001</v>
      </c>
      <c r="CP228">
        <v>0.83850500000000006</v>
      </c>
      <c r="CV228">
        <v>2.6083440000000002</v>
      </c>
      <c r="CW228">
        <v>4.7489924999999999</v>
      </c>
      <c r="CX228">
        <v>1.4086099999999999</v>
      </c>
      <c r="DA228">
        <v>2.2135280000000002</v>
      </c>
      <c r="DB228">
        <v>1.278424</v>
      </c>
      <c r="DG228">
        <v>2.0001060000000002</v>
      </c>
      <c r="DJ228">
        <v>7.4706000000000009E-2</v>
      </c>
      <c r="DL228">
        <v>1.8275319999999999</v>
      </c>
      <c r="DM228">
        <v>1.041712</v>
      </c>
      <c r="DP228">
        <v>2.361542</v>
      </c>
      <c r="DR228">
        <v>2.219128571428572</v>
      </c>
      <c r="DT228">
        <v>0.97166000000000008</v>
      </c>
      <c r="DU228">
        <v>1.0691200000000001</v>
      </c>
      <c r="DX228">
        <v>2.1705019999999999</v>
      </c>
      <c r="DY228">
        <v>2.0139779999999998</v>
      </c>
      <c r="EC228">
        <v>2.0582859999999998</v>
      </c>
      <c r="EG228">
        <v>2.1024560000000001</v>
      </c>
      <c r="EH228">
        <v>0.6053400000000001</v>
      </c>
      <c r="EI228">
        <v>0.43332999999999999</v>
      </c>
      <c r="EK228">
        <v>2.6455280000000001</v>
      </c>
      <c r="EM228">
        <v>1.9184760000000001</v>
      </c>
      <c r="EN228">
        <v>1.0803199999999999</v>
      </c>
      <c r="EO228">
        <v>0.72261000000000009</v>
      </c>
      <c r="EQ228">
        <v>0.78680800000000006</v>
      </c>
      <c r="ER228">
        <v>0.10757</v>
      </c>
      <c r="ES228">
        <v>3.5288780000000002</v>
      </c>
      <c r="EU228">
        <v>7.8239800000000006</v>
      </c>
      <c r="EV228">
        <v>1.50552</v>
      </c>
      <c r="EY228">
        <v>1.298154</v>
      </c>
      <c r="EZ228">
        <v>1.7619400000000001</v>
      </c>
      <c r="FC228">
        <v>1.5251600000000001</v>
      </c>
      <c r="FG228">
        <v>2.4336139999999999</v>
      </c>
      <c r="FN228">
        <v>2.3833350000000002</v>
      </c>
      <c r="FQ228">
        <v>0.97166000000000008</v>
      </c>
      <c r="FR228">
        <v>2.003215</v>
      </c>
      <c r="FT228">
        <v>0.97166000000000008</v>
      </c>
      <c r="FW228">
        <v>0.84842200000000001</v>
      </c>
      <c r="GB228">
        <v>2.1027200000000001</v>
      </c>
      <c r="GD228">
        <v>2.1112060000000001</v>
      </c>
      <c r="GE228">
        <v>1.0489919999999999</v>
      </c>
      <c r="GG228">
        <v>2.361542</v>
      </c>
      <c r="GI228">
        <v>2.6733479999999998</v>
      </c>
      <c r="GL228">
        <v>3.5288780000000002</v>
      </c>
      <c r="GN228">
        <v>1.5485359999999999</v>
      </c>
      <c r="GP228">
        <v>1.9318360000000001</v>
      </c>
      <c r="GQ228">
        <v>0.97166000000000008</v>
      </c>
      <c r="GR228">
        <v>0.97166000000000008</v>
      </c>
      <c r="GW228">
        <v>2.0001060000000002</v>
      </c>
      <c r="GX228">
        <v>2.0001060000000002</v>
      </c>
      <c r="GY228">
        <v>1.2718240000000001</v>
      </c>
      <c r="HA228">
        <v>0.47356399999999998</v>
      </c>
      <c r="HC228">
        <v>1.551998</v>
      </c>
      <c r="HE228">
        <v>0.65717600000000009</v>
      </c>
    </row>
    <row r="229" spans="1:213" x14ac:dyDescent="0.3">
      <c r="A229">
        <v>2017</v>
      </c>
      <c r="B229" t="s">
        <v>8347</v>
      </c>
      <c r="C229" s="1" t="s">
        <v>136</v>
      </c>
      <c r="D229">
        <v>3.4395500000000001</v>
      </c>
      <c r="E229">
        <v>4.1324779999999999</v>
      </c>
      <c r="F229">
        <v>1.5443475</v>
      </c>
      <c r="H229">
        <v>0.56042199999999998</v>
      </c>
      <c r="I229">
        <v>0.56042199999999998</v>
      </c>
      <c r="J229">
        <v>2.771776</v>
      </c>
      <c r="K229">
        <v>2.5129419999999998</v>
      </c>
      <c r="L229">
        <v>2.7098059999999999</v>
      </c>
      <c r="M229">
        <v>1.8397399999999999</v>
      </c>
      <c r="N229">
        <v>3.0204960000000001</v>
      </c>
      <c r="P229">
        <v>5.4939880000000008</v>
      </c>
      <c r="Q229">
        <v>2.7098059999999999</v>
      </c>
      <c r="R229">
        <v>1.64598</v>
      </c>
      <c r="S229">
        <v>1.0465599999999999</v>
      </c>
      <c r="T229">
        <v>1.7038340000000001</v>
      </c>
      <c r="U229">
        <v>0.88909000000000005</v>
      </c>
      <c r="W229">
        <v>2.4645899999999998</v>
      </c>
      <c r="Z229">
        <v>0.56042199999999998</v>
      </c>
      <c r="AB229">
        <v>1.0701560000000001</v>
      </c>
      <c r="AC229">
        <v>2.7098059999999999</v>
      </c>
      <c r="AF229">
        <v>1.198704</v>
      </c>
      <c r="AG229">
        <v>2.8192599999999999</v>
      </c>
      <c r="AH229">
        <v>3.1961439999999999</v>
      </c>
      <c r="AI229">
        <v>1.224718</v>
      </c>
      <c r="AJ229">
        <v>4.2642840000000009</v>
      </c>
      <c r="AK229">
        <v>1.655562</v>
      </c>
      <c r="AL229">
        <v>0.84104000000000012</v>
      </c>
      <c r="AN229">
        <v>0.63619599999999998</v>
      </c>
      <c r="AO229">
        <v>3.5698500000000002</v>
      </c>
      <c r="AR229">
        <v>4.4088200000000004</v>
      </c>
      <c r="AT229">
        <v>4.3317840000000007</v>
      </c>
      <c r="AU229">
        <v>2.7281624999999998</v>
      </c>
      <c r="AV229">
        <v>3.4741360000000001</v>
      </c>
      <c r="AX229">
        <v>2.1729959999999999</v>
      </c>
      <c r="AY229">
        <v>2.7098059999999999</v>
      </c>
      <c r="AZ229">
        <v>1.655562</v>
      </c>
      <c r="BB229">
        <v>4.8007320000000009</v>
      </c>
      <c r="BC229">
        <v>0.99016400000000004</v>
      </c>
      <c r="BD229">
        <v>2.1113240000000002</v>
      </c>
      <c r="BE229">
        <v>2.195338</v>
      </c>
      <c r="BF229">
        <v>0.62585600000000008</v>
      </c>
      <c r="BG229">
        <v>2.8935979999999999</v>
      </c>
      <c r="BJ229">
        <v>0.39852199999999999</v>
      </c>
      <c r="BL229">
        <v>3.0204960000000001</v>
      </c>
      <c r="BP229">
        <v>6.489904000000001</v>
      </c>
      <c r="BQ229">
        <v>0.61504199999999998</v>
      </c>
      <c r="BR229">
        <v>0.49301250000000002</v>
      </c>
      <c r="BV229">
        <v>1.1024428571428571</v>
      </c>
      <c r="BX229">
        <v>2.988744000000001</v>
      </c>
      <c r="CB229">
        <v>4.3333680000000001</v>
      </c>
      <c r="CC229">
        <v>1.1628179999999999</v>
      </c>
      <c r="CE229">
        <v>1.655562</v>
      </c>
      <c r="CF229">
        <v>6.7830660000000007</v>
      </c>
      <c r="CG229">
        <v>1.5361720000000001</v>
      </c>
      <c r="CI229">
        <v>0.96372600000000008</v>
      </c>
      <c r="CJ229">
        <v>2.96949</v>
      </c>
      <c r="CK229">
        <v>13.132</v>
      </c>
      <c r="CL229">
        <v>1.5167079999999999</v>
      </c>
      <c r="CM229">
        <v>4.2735659999999998</v>
      </c>
      <c r="CN229">
        <v>3.3440159999999999</v>
      </c>
      <c r="CO229">
        <v>3.093836</v>
      </c>
      <c r="CP229">
        <v>2.194286</v>
      </c>
      <c r="CT229">
        <v>0.72513000000000005</v>
      </c>
      <c r="CV229">
        <v>3.409072000000001</v>
      </c>
      <c r="CW229">
        <v>3.595024</v>
      </c>
      <c r="CX229">
        <v>1.5167079999999999</v>
      </c>
      <c r="CY229">
        <v>2.6462219999999999</v>
      </c>
      <c r="DA229">
        <v>1.7494320000000001</v>
      </c>
      <c r="DB229">
        <v>3.7620260000000001</v>
      </c>
      <c r="DC229">
        <v>1.9901439999999999</v>
      </c>
      <c r="DF229">
        <v>0.42429400000000012</v>
      </c>
      <c r="DG229">
        <v>3.094932</v>
      </c>
      <c r="DH229">
        <v>0.97581600000000013</v>
      </c>
      <c r="DJ229">
        <v>0.34454400000000002</v>
      </c>
      <c r="DL229">
        <v>0.89984600000000015</v>
      </c>
      <c r="DM229">
        <v>1.6301540000000001</v>
      </c>
      <c r="DO229">
        <v>1.0211159999999999</v>
      </c>
      <c r="DP229">
        <v>4.3333680000000001</v>
      </c>
      <c r="DR229">
        <v>0.46016000000000001</v>
      </c>
      <c r="DT229">
        <v>0.56042199999999998</v>
      </c>
      <c r="DU229">
        <v>1.4622999999999999</v>
      </c>
      <c r="DW229">
        <v>1.9995099999999999</v>
      </c>
      <c r="DX229">
        <v>2.7591580000000002</v>
      </c>
      <c r="EA229">
        <v>2.9922979999999999</v>
      </c>
      <c r="EC229">
        <v>1.9979359999999999</v>
      </c>
      <c r="EE229">
        <v>0.87829000000000013</v>
      </c>
      <c r="EF229">
        <v>2.583078</v>
      </c>
      <c r="EG229">
        <v>3.3064100000000001</v>
      </c>
      <c r="EK229">
        <v>4.3898480000000006</v>
      </c>
      <c r="EL229">
        <v>1.7575540000000001</v>
      </c>
      <c r="EM229">
        <v>1.0213620000000001</v>
      </c>
      <c r="EN229">
        <v>2.2895699999999999</v>
      </c>
      <c r="EO229">
        <v>1.5857540000000001</v>
      </c>
      <c r="EQ229">
        <v>1.339936</v>
      </c>
      <c r="ER229">
        <v>1.7289639999999999</v>
      </c>
      <c r="ES229">
        <v>4.3228520000000001</v>
      </c>
      <c r="EV229">
        <v>2.6053679999999999</v>
      </c>
      <c r="EX229">
        <v>1.1500779999999999</v>
      </c>
      <c r="EY229">
        <v>1.2230300000000001</v>
      </c>
      <c r="EZ229">
        <v>1.60541</v>
      </c>
      <c r="FA229">
        <v>2.6214119999999999</v>
      </c>
      <c r="FB229">
        <v>0.81108600000000008</v>
      </c>
      <c r="FC229">
        <v>1.677386</v>
      </c>
      <c r="FF229">
        <v>0.86235925000000013</v>
      </c>
      <c r="FJ229">
        <v>0.92085800000000007</v>
      </c>
      <c r="FN229">
        <v>0.74939500000000003</v>
      </c>
      <c r="FQ229">
        <v>0.56042199999999998</v>
      </c>
      <c r="FR229">
        <v>2.4018099999999998</v>
      </c>
      <c r="FT229">
        <v>0.56042199999999998</v>
      </c>
      <c r="FX229">
        <v>4.1026700000000007</v>
      </c>
      <c r="GA229">
        <v>3.336192</v>
      </c>
      <c r="GB229">
        <v>1.792108</v>
      </c>
      <c r="GD229">
        <v>5.3821199999999996</v>
      </c>
      <c r="GG229">
        <v>4.4661369999999998</v>
      </c>
      <c r="GI229">
        <v>1.9889019999999999</v>
      </c>
      <c r="GL229">
        <v>4.3228520000000001</v>
      </c>
      <c r="GM229">
        <v>2.1920099999999998</v>
      </c>
      <c r="GN229">
        <v>6.4733880000000008</v>
      </c>
      <c r="GO229">
        <v>0.87956800000000013</v>
      </c>
      <c r="GP229">
        <v>2.7098059999999999</v>
      </c>
      <c r="GQ229">
        <v>0.56042199999999998</v>
      </c>
      <c r="GR229">
        <v>0.56042199999999998</v>
      </c>
      <c r="GW229">
        <v>3.094932</v>
      </c>
      <c r="GX229">
        <v>3.094932</v>
      </c>
      <c r="GY229">
        <v>6.7830660000000007</v>
      </c>
      <c r="GZ229">
        <v>1.9554860000000001</v>
      </c>
      <c r="HA229">
        <v>0.92670399999999997</v>
      </c>
      <c r="HC229">
        <v>2.9305279999999998</v>
      </c>
      <c r="HE229">
        <v>1.002156</v>
      </c>
    </row>
    <row r="230" spans="1:213" x14ac:dyDescent="0.3">
      <c r="A230">
        <v>2017</v>
      </c>
      <c r="B230" t="s">
        <v>8347</v>
      </c>
      <c r="C230" s="1" t="s">
        <v>8349</v>
      </c>
      <c r="D230">
        <v>3.6461899999999998</v>
      </c>
      <c r="E230">
        <v>5.359808000000001</v>
      </c>
      <c r="F230">
        <v>4.6715120000000008</v>
      </c>
      <c r="H230">
        <v>0.42601000000000011</v>
      </c>
      <c r="I230">
        <v>0.42601000000000011</v>
      </c>
      <c r="J230">
        <v>3.8962659999999998</v>
      </c>
      <c r="K230">
        <v>3.1794519999999999</v>
      </c>
      <c r="L230">
        <v>1.582352</v>
      </c>
      <c r="O230">
        <v>1.41316</v>
      </c>
      <c r="P230">
        <v>2.686074000000001</v>
      </c>
      <c r="Q230">
        <v>1.582352</v>
      </c>
      <c r="R230">
        <v>1.644676</v>
      </c>
      <c r="S230">
        <v>1.0657099999999999</v>
      </c>
      <c r="T230">
        <v>2.411168</v>
      </c>
      <c r="U230">
        <v>0.69691400000000003</v>
      </c>
      <c r="W230">
        <v>9.2241060000000008</v>
      </c>
      <c r="Z230">
        <v>0.42601000000000011</v>
      </c>
      <c r="AA230">
        <v>1.031066</v>
      </c>
      <c r="AB230">
        <v>0.76814800000000005</v>
      </c>
      <c r="AC230">
        <v>1.582352</v>
      </c>
      <c r="AF230">
        <v>1.533396</v>
      </c>
      <c r="AH230">
        <v>3.931162</v>
      </c>
      <c r="AI230">
        <v>0.75318800000000008</v>
      </c>
      <c r="AJ230">
        <v>2.415314</v>
      </c>
      <c r="AK230">
        <v>1.0190539999999999</v>
      </c>
      <c r="AL230">
        <v>0.40670200000000001</v>
      </c>
      <c r="AO230">
        <v>14.354262500000001</v>
      </c>
      <c r="AP230">
        <v>0.46289999999999998</v>
      </c>
      <c r="AR230">
        <v>2.2517680000000002</v>
      </c>
      <c r="AS230">
        <v>9.6547999999999995E-2</v>
      </c>
      <c r="AT230">
        <v>5.0090140000000014</v>
      </c>
      <c r="AU230">
        <v>1.6961079999999999</v>
      </c>
      <c r="AV230">
        <v>0.90741800000000006</v>
      </c>
      <c r="AW230">
        <v>1.067866</v>
      </c>
      <c r="AX230">
        <v>2.690322000000001</v>
      </c>
      <c r="AY230">
        <v>1.582352</v>
      </c>
      <c r="AZ230">
        <v>1.0190539999999999</v>
      </c>
      <c r="BB230">
        <v>0.90540399999999999</v>
      </c>
      <c r="BC230">
        <v>0.64346800000000004</v>
      </c>
      <c r="BD230">
        <v>1.735778</v>
      </c>
      <c r="BE230">
        <v>3.5972659999999999</v>
      </c>
      <c r="BF230">
        <v>0.83252199999999998</v>
      </c>
      <c r="BG230">
        <v>2.20486</v>
      </c>
      <c r="BJ230">
        <v>2.1936779999999998</v>
      </c>
      <c r="BK230">
        <v>1.41316</v>
      </c>
      <c r="BO230">
        <v>0.12529799999999999</v>
      </c>
      <c r="BP230">
        <v>53.604732000000013</v>
      </c>
      <c r="BQ230">
        <v>0.96885600000000016</v>
      </c>
      <c r="BR230">
        <v>0.94491800000000015</v>
      </c>
      <c r="BS230">
        <v>1.3023960000000001</v>
      </c>
      <c r="BV230">
        <v>2.8357228571428581</v>
      </c>
      <c r="BY230">
        <v>1.41316</v>
      </c>
      <c r="CA230">
        <v>5.4815100000000001</v>
      </c>
      <c r="CB230">
        <v>3.5273300000000001</v>
      </c>
      <c r="CC230">
        <v>4.9235000000000007</v>
      </c>
      <c r="CE230">
        <v>1.0190539999999999</v>
      </c>
      <c r="CF230">
        <v>7.0106700000000002</v>
      </c>
      <c r="CG230">
        <v>0.63303200000000004</v>
      </c>
      <c r="CI230">
        <v>0.80371000000000004</v>
      </c>
      <c r="CJ230">
        <v>2.6424675</v>
      </c>
      <c r="CK230">
        <v>57.824176000000001</v>
      </c>
      <c r="CL230">
        <v>1.5359560000000001</v>
      </c>
      <c r="CM230">
        <v>10.927932500000001</v>
      </c>
      <c r="CN230">
        <v>5.0422020000000014</v>
      </c>
      <c r="CO230">
        <v>0.98052000000000006</v>
      </c>
      <c r="CP230">
        <v>1.94851</v>
      </c>
      <c r="CS230">
        <v>1.18113</v>
      </c>
      <c r="CT230">
        <v>1.002116</v>
      </c>
      <c r="CU230">
        <v>1.0797380000000001</v>
      </c>
      <c r="CV230">
        <v>6.845104000000001</v>
      </c>
      <c r="CW230">
        <v>11.209540000000001</v>
      </c>
      <c r="CX230">
        <v>1.5359560000000001</v>
      </c>
      <c r="CY230">
        <v>2.2450359999999998</v>
      </c>
      <c r="DA230">
        <v>4.0971333333333337</v>
      </c>
      <c r="DB230">
        <v>2.2794859999999999</v>
      </c>
      <c r="DC230">
        <v>1.1837</v>
      </c>
      <c r="DF230">
        <v>1.9617979999999999</v>
      </c>
      <c r="DG230">
        <v>3.96672</v>
      </c>
      <c r="DH230">
        <v>0.94196000000000013</v>
      </c>
      <c r="DJ230">
        <v>0.41195799999999999</v>
      </c>
      <c r="DL230">
        <v>4.4823560000000002</v>
      </c>
      <c r="DM230">
        <v>1.5147360000000001</v>
      </c>
      <c r="DO230">
        <v>1.1262000000000001</v>
      </c>
      <c r="DP230">
        <v>5.0040020000000007</v>
      </c>
      <c r="DQ230">
        <v>1.41316</v>
      </c>
      <c r="DR230">
        <v>2.211185714285715</v>
      </c>
      <c r="DT230">
        <v>0.42601000000000011</v>
      </c>
      <c r="DU230">
        <v>1.2587725000000001</v>
      </c>
      <c r="DW230">
        <v>2.6522700000000001</v>
      </c>
      <c r="DX230">
        <v>4.4797340000000014</v>
      </c>
      <c r="DY230">
        <v>2.19346</v>
      </c>
      <c r="EC230">
        <v>0.97891500000000009</v>
      </c>
      <c r="ED230">
        <v>1.41316</v>
      </c>
      <c r="EG230">
        <v>19.474053999999999</v>
      </c>
      <c r="EI230">
        <v>1.02</v>
      </c>
      <c r="EK230">
        <v>2.5649280000000001</v>
      </c>
      <c r="EL230">
        <v>40.702933999999999</v>
      </c>
      <c r="EM230">
        <v>0.89223399999999997</v>
      </c>
      <c r="EN230">
        <v>1.8239879999999999</v>
      </c>
      <c r="EO230">
        <v>1.015792</v>
      </c>
      <c r="EQ230">
        <v>0.68418000000000001</v>
      </c>
      <c r="ER230">
        <v>1.619972</v>
      </c>
      <c r="ES230">
        <v>1.6219250000000001</v>
      </c>
      <c r="ET230">
        <v>1.41316</v>
      </c>
      <c r="EU230">
        <v>1.604665</v>
      </c>
      <c r="EV230">
        <v>4.9476425000000006</v>
      </c>
      <c r="EW230">
        <v>1.41316</v>
      </c>
      <c r="EY230">
        <v>9.7520175000000009</v>
      </c>
      <c r="FA230">
        <v>2.9001739999999998</v>
      </c>
      <c r="FC230">
        <v>4.5704459999999996</v>
      </c>
      <c r="FF230">
        <v>1.39016625</v>
      </c>
      <c r="FG230">
        <v>0.35270333333333342</v>
      </c>
      <c r="FH230">
        <v>1.41316</v>
      </c>
      <c r="FL230">
        <v>2.3176760000000001</v>
      </c>
      <c r="FP230">
        <v>1.998758</v>
      </c>
      <c r="FQ230">
        <v>0.42601000000000011</v>
      </c>
      <c r="FR230">
        <v>1.744286</v>
      </c>
      <c r="FT230">
        <v>0.42601000000000011</v>
      </c>
      <c r="FW230">
        <v>0.94790800000000008</v>
      </c>
      <c r="FX230">
        <v>2.876026</v>
      </c>
      <c r="FZ230">
        <v>0.78259200000000007</v>
      </c>
      <c r="GA230">
        <v>2.440016</v>
      </c>
      <c r="GB230">
        <v>2.2611880000000002</v>
      </c>
      <c r="GD230">
        <v>4.7686540000000006</v>
      </c>
      <c r="GE230">
        <v>0.78295400000000004</v>
      </c>
      <c r="GG230">
        <v>3.6378430000000002</v>
      </c>
      <c r="GI230">
        <v>1.8455140000000001</v>
      </c>
      <c r="GL230">
        <v>1.6219250000000001</v>
      </c>
      <c r="GN230">
        <v>4.0741880000000004</v>
      </c>
      <c r="GP230">
        <v>1.582352</v>
      </c>
      <c r="GQ230">
        <v>0.42601000000000011</v>
      </c>
      <c r="GR230">
        <v>0.42601000000000011</v>
      </c>
      <c r="GU230">
        <v>1.41316</v>
      </c>
      <c r="GW230">
        <v>3.96672</v>
      </c>
      <c r="GX230">
        <v>3.96672</v>
      </c>
      <c r="GY230">
        <v>7.0106700000000002</v>
      </c>
      <c r="GZ230">
        <v>1.388698</v>
      </c>
      <c r="HA230">
        <v>1.493304</v>
      </c>
      <c r="HC230">
        <v>1.726764</v>
      </c>
      <c r="HE230">
        <v>0.192</v>
      </c>
    </row>
    <row r="231" spans="1:213" x14ac:dyDescent="0.3">
      <c r="A231">
        <v>2017</v>
      </c>
      <c r="B231" t="s">
        <v>8347</v>
      </c>
      <c r="C231" s="1" t="s">
        <v>142</v>
      </c>
      <c r="D231">
        <v>0.95940787500000013</v>
      </c>
      <c r="E231">
        <v>0.85487350000000006</v>
      </c>
      <c r="F231">
        <v>1.468588</v>
      </c>
      <c r="H231">
        <v>0.39688400000000013</v>
      </c>
      <c r="I231">
        <v>0.39688400000000013</v>
      </c>
      <c r="J231">
        <v>0.93120733333333339</v>
      </c>
      <c r="K231">
        <v>0.75700800000000013</v>
      </c>
      <c r="L231">
        <v>1.1695500000000001</v>
      </c>
      <c r="N231">
        <v>0.40787866666666672</v>
      </c>
      <c r="P231">
        <v>0.56355300000000008</v>
      </c>
      <c r="Q231">
        <v>1.1695500000000001</v>
      </c>
      <c r="R231">
        <v>0.55867800000000012</v>
      </c>
      <c r="S231">
        <v>0.29524800000000001</v>
      </c>
      <c r="T231">
        <v>8.7793999999999997E-2</v>
      </c>
      <c r="U231">
        <v>0.61186000000000007</v>
      </c>
      <c r="V231">
        <v>1.389486</v>
      </c>
      <c r="Z231">
        <v>0.39688400000000013</v>
      </c>
      <c r="AA231">
        <v>0.79439199999999999</v>
      </c>
      <c r="AB231">
        <v>0.188114</v>
      </c>
      <c r="AC231">
        <v>1.1695500000000001</v>
      </c>
      <c r="AF231">
        <v>0.28068799999999999</v>
      </c>
      <c r="AH231">
        <v>0.31037749999999997</v>
      </c>
      <c r="AI231">
        <v>0.247887</v>
      </c>
      <c r="AJ231">
        <v>0.59448600000000007</v>
      </c>
      <c r="AK231">
        <v>0.73601000000000005</v>
      </c>
      <c r="AL231">
        <v>0.42784800000000012</v>
      </c>
      <c r="AN231">
        <v>0.40933799999999998</v>
      </c>
      <c r="AO231">
        <v>0.58307533333333339</v>
      </c>
      <c r="AP231">
        <v>0.30751699999999998</v>
      </c>
      <c r="AR231">
        <v>1.129167333333333</v>
      </c>
      <c r="AS231">
        <v>0.55376800000000004</v>
      </c>
      <c r="AT231">
        <v>1.8418846666666671</v>
      </c>
      <c r="AU231">
        <v>0.41716199999999998</v>
      </c>
      <c r="AV231">
        <v>9.9640000000000006E-2</v>
      </c>
      <c r="AX231">
        <v>0.49987666666666669</v>
      </c>
      <c r="AY231">
        <v>1.1695500000000001</v>
      </c>
      <c r="AZ231">
        <v>0.73601000000000005</v>
      </c>
      <c r="BE231">
        <v>0.68006933333333341</v>
      </c>
      <c r="BF231">
        <v>0.14347333333333331</v>
      </c>
      <c r="BG231">
        <v>0.92979699999999998</v>
      </c>
      <c r="BJ231">
        <v>0.58270800000000011</v>
      </c>
      <c r="BL231">
        <v>0.40787866666666672</v>
      </c>
      <c r="BP231">
        <v>0.57622466666666672</v>
      </c>
      <c r="BS231">
        <v>0.98296400000000006</v>
      </c>
      <c r="BV231">
        <v>1.170743333333333</v>
      </c>
      <c r="BX231">
        <v>0.62592600000000009</v>
      </c>
      <c r="CA231">
        <v>0.84479250000000006</v>
      </c>
      <c r="CB231">
        <v>1.273626333333334</v>
      </c>
      <c r="CE231">
        <v>0.73601000000000005</v>
      </c>
      <c r="CF231">
        <v>0.87786066666666684</v>
      </c>
      <c r="CG231">
        <v>0.62070500000000006</v>
      </c>
      <c r="CI231">
        <v>0.70921500000000004</v>
      </c>
      <c r="CJ231">
        <v>0.67404100000000011</v>
      </c>
      <c r="CL231">
        <v>1.034672</v>
      </c>
      <c r="CM231">
        <v>1.7053238749999999</v>
      </c>
      <c r="CN231">
        <v>0.73944883333333333</v>
      </c>
      <c r="CO231">
        <v>0.67318200000000006</v>
      </c>
      <c r="CP231">
        <v>0.50552533333333349</v>
      </c>
      <c r="CW231">
        <v>1.65039275</v>
      </c>
      <c r="CX231">
        <v>1.034672</v>
      </c>
      <c r="CY231">
        <v>0.99306666666666688</v>
      </c>
      <c r="DA231">
        <v>0.8395003333333334</v>
      </c>
      <c r="DC231">
        <v>1.0304819999999999</v>
      </c>
      <c r="DF231">
        <v>0.92496475000000011</v>
      </c>
      <c r="DG231">
        <v>1.7001902499999999</v>
      </c>
      <c r="DH231">
        <v>0.41474299999999997</v>
      </c>
      <c r="DI231">
        <v>0.30517466666666671</v>
      </c>
      <c r="DJ231">
        <v>0.17119300000000001</v>
      </c>
      <c r="DL231">
        <v>0.150003</v>
      </c>
      <c r="DM231">
        <v>0.66328066666666674</v>
      </c>
      <c r="DP231">
        <v>1.4868275</v>
      </c>
      <c r="DR231">
        <v>0.74272428571428573</v>
      </c>
      <c r="DT231">
        <v>0.39688400000000013</v>
      </c>
      <c r="DU231">
        <v>0.40399449999999998</v>
      </c>
      <c r="DW231">
        <v>1.1383553333333329</v>
      </c>
      <c r="DX231">
        <v>0.75248400000000004</v>
      </c>
      <c r="DY231">
        <v>1.1554949999999999</v>
      </c>
      <c r="EC231">
        <v>0.28940300000000002</v>
      </c>
      <c r="EG231">
        <v>0.6848200000000001</v>
      </c>
      <c r="EH231">
        <v>0.281198</v>
      </c>
      <c r="EI231">
        <v>0.5</v>
      </c>
      <c r="EK231">
        <v>0.83155733333333348</v>
      </c>
      <c r="EN231">
        <v>0.36906450000000002</v>
      </c>
      <c r="EO231">
        <v>0.87454200000000004</v>
      </c>
      <c r="EP231">
        <v>0.251496</v>
      </c>
      <c r="EQ231">
        <v>0.538412</v>
      </c>
      <c r="ER231">
        <v>0.55465700000000007</v>
      </c>
      <c r="ES231">
        <v>0.53353800000000007</v>
      </c>
      <c r="EU231">
        <v>0.20070399999999999</v>
      </c>
      <c r="EV231">
        <v>1.0914520000000001</v>
      </c>
      <c r="EY231">
        <v>0.77415400000000001</v>
      </c>
      <c r="EZ231">
        <v>0.19200404761904771</v>
      </c>
      <c r="FA231">
        <v>0.31009000000000009</v>
      </c>
      <c r="FB231">
        <v>0.76116399999999995</v>
      </c>
      <c r="FC231">
        <v>1.12923</v>
      </c>
      <c r="FF231">
        <v>0.4696785555555556</v>
      </c>
      <c r="FJ231">
        <v>1.267536</v>
      </c>
      <c r="FL231">
        <v>1.426804</v>
      </c>
      <c r="FM231">
        <v>0.42808400000000008</v>
      </c>
      <c r="FN231">
        <v>0.80156000000000005</v>
      </c>
      <c r="FQ231">
        <v>0.39688400000000013</v>
      </c>
      <c r="FR231">
        <v>0.78898783333333344</v>
      </c>
      <c r="FT231">
        <v>0.39688400000000013</v>
      </c>
      <c r="FW231">
        <v>0.71688933333333338</v>
      </c>
      <c r="FX231">
        <v>0.43915599999999999</v>
      </c>
      <c r="FZ231">
        <v>8.3046000000000009E-2</v>
      </c>
      <c r="GB231">
        <v>0.69471933333333347</v>
      </c>
      <c r="GD231">
        <v>0.96466750000000012</v>
      </c>
      <c r="GG231">
        <v>1.1676225</v>
      </c>
      <c r="GH231">
        <v>0.36000733333333329</v>
      </c>
      <c r="GI231">
        <v>1.036332222222222</v>
      </c>
      <c r="GL231">
        <v>0.53353800000000007</v>
      </c>
      <c r="GM231">
        <v>0.32392399999999999</v>
      </c>
      <c r="GN231">
        <v>0.91327999999999998</v>
      </c>
      <c r="GP231">
        <v>1.1695500000000001</v>
      </c>
      <c r="GQ231">
        <v>0.39688400000000013</v>
      </c>
      <c r="GR231">
        <v>0.39688400000000013</v>
      </c>
      <c r="GW231">
        <v>1.7001902499999999</v>
      </c>
      <c r="GX231">
        <v>1.7001902499999999</v>
      </c>
      <c r="GY231">
        <v>0.87786066666666684</v>
      </c>
      <c r="GZ231">
        <v>0.32988299999999998</v>
      </c>
      <c r="HA231">
        <v>0.69573750000000001</v>
      </c>
      <c r="HC231">
        <v>0.43205900000000003</v>
      </c>
      <c r="HE231">
        <v>0.30717149999999999</v>
      </c>
    </row>
    <row r="232" spans="1:213" x14ac:dyDescent="0.3">
      <c r="A232">
        <v>2017</v>
      </c>
      <c r="B232" t="s">
        <v>8347</v>
      </c>
      <c r="C232" s="1" t="s">
        <v>145</v>
      </c>
      <c r="D232">
        <v>1.4581641666666669</v>
      </c>
      <c r="E232">
        <v>2.106195111111111</v>
      </c>
      <c r="F232">
        <v>2.8803575000000001</v>
      </c>
      <c r="G232">
        <v>0.90697400000000006</v>
      </c>
      <c r="H232">
        <v>0.47652883333333329</v>
      </c>
      <c r="I232">
        <v>0.47652883333333329</v>
      </c>
      <c r="J232">
        <v>1.919580666666667</v>
      </c>
      <c r="K232">
        <v>3.398715833333334</v>
      </c>
      <c r="L232">
        <v>1.4742976000000001</v>
      </c>
      <c r="M232">
        <v>0.5974600000000001</v>
      </c>
      <c r="N232">
        <v>1.5004691999999999</v>
      </c>
      <c r="O232">
        <v>1.0010406999999999</v>
      </c>
      <c r="P232">
        <v>1.605235333333334</v>
      </c>
      <c r="Q232">
        <v>1.4742976000000001</v>
      </c>
      <c r="R232">
        <v>1.4647815</v>
      </c>
      <c r="S232">
        <v>0.72934583333333336</v>
      </c>
      <c r="T232">
        <v>0.97814080000000025</v>
      </c>
      <c r="U232">
        <v>0.75396839999999998</v>
      </c>
      <c r="V232">
        <v>0.68581933333333334</v>
      </c>
      <c r="W232">
        <v>4.1882023999999998</v>
      </c>
      <c r="X232">
        <v>0.92406800000000011</v>
      </c>
      <c r="Y232">
        <v>0.50789200000000001</v>
      </c>
      <c r="Z232">
        <v>0.47652883333333329</v>
      </c>
      <c r="AA232">
        <v>0.54641342857142861</v>
      </c>
      <c r="AB232">
        <v>0.448627</v>
      </c>
      <c r="AC232">
        <v>1.4742976000000001</v>
      </c>
      <c r="AD232">
        <v>1.2795099999999999</v>
      </c>
      <c r="AE232">
        <v>1.7297973333333341</v>
      </c>
      <c r="AF232">
        <v>0.36394233333333342</v>
      </c>
      <c r="AG232">
        <v>1.5326519999999999</v>
      </c>
      <c r="AH232">
        <v>2.3250359999999999</v>
      </c>
      <c r="AI232">
        <v>0.85382950000000002</v>
      </c>
      <c r="AJ232">
        <v>1.572072333333334</v>
      </c>
      <c r="AK232">
        <v>1.4540759999999999</v>
      </c>
      <c r="AL232">
        <v>0.8347110000000002</v>
      </c>
      <c r="AM232">
        <v>0.44067600000000012</v>
      </c>
      <c r="AN232">
        <v>0.71111750000000007</v>
      </c>
      <c r="AO232">
        <v>1.562657428571429</v>
      </c>
      <c r="AP232">
        <v>0.5935556666666667</v>
      </c>
      <c r="AQ232">
        <v>0.90766300000000011</v>
      </c>
      <c r="AR232">
        <v>2.2926766666666669</v>
      </c>
      <c r="AS232">
        <v>0.46028920000000012</v>
      </c>
      <c r="AT232">
        <v>1.8792765</v>
      </c>
      <c r="AU232">
        <v>1.172225416666667</v>
      </c>
      <c r="AV232">
        <v>0.64088533333333342</v>
      </c>
      <c r="AW232">
        <v>1.2369533333333329</v>
      </c>
      <c r="AX232">
        <v>1.039113</v>
      </c>
      <c r="AY232">
        <v>1.4742976000000001</v>
      </c>
      <c r="AZ232">
        <v>1.4540759999999999</v>
      </c>
      <c r="BB232">
        <v>1.3443124</v>
      </c>
      <c r="BC232">
        <v>0.74603200000000003</v>
      </c>
      <c r="BD232">
        <v>0.81866500000000009</v>
      </c>
      <c r="BE232">
        <v>2.1813660000000001</v>
      </c>
      <c r="BF232">
        <v>0.40893400000000008</v>
      </c>
      <c r="BG232">
        <v>1.6562588571428569</v>
      </c>
      <c r="BH232">
        <v>0.52426400000000006</v>
      </c>
      <c r="BI232">
        <v>0.37913400000000003</v>
      </c>
      <c r="BJ232">
        <v>0.37749800000000011</v>
      </c>
      <c r="BK232">
        <v>1.0010406999999999</v>
      </c>
      <c r="BL232">
        <v>1.5004691999999999</v>
      </c>
      <c r="BM232">
        <v>1.119734</v>
      </c>
      <c r="BO232">
        <v>0.33649200000000001</v>
      </c>
      <c r="BP232">
        <v>9.3494260000000011</v>
      </c>
      <c r="BQ232">
        <v>1.3279730000000001</v>
      </c>
      <c r="BR232">
        <v>1.0279746666666669</v>
      </c>
      <c r="BS232">
        <v>1.1705814999999999</v>
      </c>
      <c r="BT232">
        <v>0.63485000000000003</v>
      </c>
      <c r="BU232">
        <v>0.30892399999999998</v>
      </c>
      <c r="BV232">
        <v>1.1189310714285721</v>
      </c>
      <c r="BX232">
        <v>1.345007333333333</v>
      </c>
      <c r="BY232">
        <v>1.0010406999999999</v>
      </c>
      <c r="BZ232">
        <v>0.58823199999999998</v>
      </c>
      <c r="CA232">
        <v>6.5937313</v>
      </c>
      <c r="CB232">
        <v>2.1994785000000001</v>
      </c>
      <c r="CC232">
        <v>2.2499885000000002</v>
      </c>
      <c r="CD232">
        <v>1.0426839999999999</v>
      </c>
      <c r="CE232">
        <v>1.4540759999999999</v>
      </c>
      <c r="CF232">
        <v>2.2550137499999998</v>
      </c>
      <c r="CG232">
        <v>1.2342740000000001</v>
      </c>
      <c r="CH232">
        <v>0.23343800000000001</v>
      </c>
      <c r="CI232">
        <v>0.93524266666666678</v>
      </c>
      <c r="CJ232">
        <v>1.932924214285715</v>
      </c>
      <c r="CL232">
        <v>1.1839251428571429</v>
      </c>
      <c r="CM232">
        <v>2.6758381428571432</v>
      </c>
      <c r="CN232">
        <v>1.9930844999999999</v>
      </c>
      <c r="CO232">
        <v>0.86801100000000009</v>
      </c>
      <c r="CP232">
        <v>1.1657001250000001</v>
      </c>
      <c r="CQ232">
        <v>0.63895800000000003</v>
      </c>
      <c r="CR232">
        <v>1.281272</v>
      </c>
      <c r="CS232">
        <v>0.65516800000000008</v>
      </c>
      <c r="CT232">
        <v>0.68712950000000006</v>
      </c>
      <c r="CU232">
        <v>0.8219010000000001</v>
      </c>
      <c r="CV232">
        <v>2.3644655999999999</v>
      </c>
      <c r="CW232">
        <v>4.6361288333333333</v>
      </c>
      <c r="CX232">
        <v>1.1839251428571429</v>
      </c>
      <c r="CY232">
        <v>2.1609533999999999</v>
      </c>
      <c r="CZ232">
        <v>0.54114400000000007</v>
      </c>
      <c r="DA232">
        <v>1.3797649999999999</v>
      </c>
      <c r="DB232">
        <v>1.751646</v>
      </c>
      <c r="DC232">
        <v>0.99025550000000007</v>
      </c>
      <c r="DD232">
        <v>0.44830599999999998</v>
      </c>
      <c r="DE232">
        <v>0.89160800000000007</v>
      </c>
      <c r="DF232">
        <v>1.6333275</v>
      </c>
      <c r="DG232">
        <v>2.1941327500000001</v>
      </c>
      <c r="DH232">
        <v>0.88953769999999999</v>
      </c>
      <c r="DI232">
        <v>2.5237620000000009</v>
      </c>
      <c r="DJ232">
        <v>0.69613066666666679</v>
      </c>
      <c r="DL232">
        <v>1.3224210000000001</v>
      </c>
      <c r="DM232">
        <v>1.0731923999999999</v>
      </c>
      <c r="DN232">
        <v>1.32216</v>
      </c>
      <c r="DO232">
        <v>0.9068480000000001</v>
      </c>
      <c r="DP232">
        <v>1.87832975</v>
      </c>
      <c r="DQ232">
        <v>1.0010406999999999</v>
      </c>
      <c r="DR232">
        <v>1.374365476190476</v>
      </c>
      <c r="DS232">
        <v>0.52426400000000006</v>
      </c>
      <c r="DT232">
        <v>0.47652883333333329</v>
      </c>
      <c r="DU232">
        <v>0.9391371666666668</v>
      </c>
      <c r="DV232">
        <v>0.23343800000000001</v>
      </c>
      <c r="DW232">
        <v>1.2123956</v>
      </c>
      <c r="DX232">
        <v>1.9390596666666671</v>
      </c>
      <c r="DY232">
        <v>1.52465575</v>
      </c>
      <c r="DZ232">
        <v>0.31069200000000002</v>
      </c>
      <c r="EA232">
        <v>0.84275600000000006</v>
      </c>
      <c r="EB232">
        <v>1.1647289999999999</v>
      </c>
      <c r="EC232">
        <v>1.5366972000000001</v>
      </c>
      <c r="ED232">
        <v>1.0010406999999999</v>
      </c>
      <c r="EE232">
        <v>0.54744950000000003</v>
      </c>
      <c r="EF232">
        <v>2.2769349999999999</v>
      </c>
      <c r="EG232">
        <v>1.07252075</v>
      </c>
      <c r="EH232">
        <v>1.0553079999999999</v>
      </c>
      <c r="EI232">
        <v>0.87727600000000017</v>
      </c>
      <c r="EJ232">
        <v>0.66588000000000003</v>
      </c>
      <c r="EK232">
        <v>1.9899720000000001</v>
      </c>
      <c r="EL232">
        <v>1.9720173999999999</v>
      </c>
      <c r="EM232">
        <v>1.181398333333334</v>
      </c>
      <c r="EN232">
        <v>1.6851100000000001</v>
      </c>
      <c r="EO232">
        <v>0.76609266666666676</v>
      </c>
      <c r="EP232">
        <v>0.92036733333333343</v>
      </c>
      <c r="EQ232">
        <v>0.83728200000000008</v>
      </c>
      <c r="ER232">
        <v>1.0608787</v>
      </c>
      <c r="ES232">
        <v>2.4998384444444439</v>
      </c>
      <c r="ET232">
        <v>1.0010406999999999</v>
      </c>
      <c r="EU232">
        <v>1.0056052</v>
      </c>
      <c r="EV232">
        <v>2.316830857142858</v>
      </c>
      <c r="EW232">
        <v>1.0010406999999999</v>
      </c>
      <c r="EX232">
        <v>0.68279999999999996</v>
      </c>
      <c r="EY232">
        <v>1.457692571428572</v>
      </c>
      <c r="EZ232">
        <v>0.87429333333333348</v>
      </c>
      <c r="FA232">
        <v>1.996545</v>
      </c>
      <c r="FB232">
        <v>0.76887400000000006</v>
      </c>
      <c r="FC232">
        <v>1.8823912</v>
      </c>
      <c r="FD232">
        <v>1.5523499999999999</v>
      </c>
      <c r="FE232">
        <v>0.45802999999999999</v>
      </c>
      <c r="FF232">
        <v>1.133934386363636</v>
      </c>
      <c r="FG232">
        <v>1.9371640000000001</v>
      </c>
      <c r="FH232">
        <v>1.0010406999999999</v>
      </c>
      <c r="FI232">
        <v>0.42080600000000001</v>
      </c>
      <c r="FJ232">
        <v>1.6246240000000001</v>
      </c>
      <c r="FK232">
        <v>0.97927800000000009</v>
      </c>
      <c r="FL232">
        <v>1.831324</v>
      </c>
      <c r="FM232">
        <v>1.18192925</v>
      </c>
      <c r="FN232">
        <v>0.50174800000000008</v>
      </c>
      <c r="FP232">
        <v>1.618997</v>
      </c>
      <c r="FQ232">
        <v>0.47652883333333329</v>
      </c>
      <c r="FR232">
        <v>1.2593406666666671</v>
      </c>
      <c r="FS232">
        <v>0.64129199999999997</v>
      </c>
      <c r="FT232">
        <v>0.47652883333333329</v>
      </c>
      <c r="FU232">
        <v>1.0038339999999999</v>
      </c>
      <c r="FV232">
        <v>0.50767600000000002</v>
      </c>
      <c r="FW232">
        <v>1.636924</v>
      </c>
      <c r="FX232">
        <v>5.4745780000000011</v>
      </c>
      <c r="FZ232">
        <v>0.29548000000000002</v>
      </c>
      <c r="GA232">
        <v>3.8144200000000001</v>
      </c>
      <c r="GB232">
        <v>1.5861834166666671</v>
      </c>
      <c r="GC232">
        <v>0.52320900000000004</v>
      </c>
      <c r="GD232">
        <v>1.5134295</v>
      </c>
      <c r="GE232">
        <v>0.38988391666666672</v>
      </c>
      <c r="GF232">
        <v>0.74378800000000012</v>
      </c>
      <c r="GG232">
        <v>1.705195538461538</v>
      </c>
      <c r="GH232">
        <v>1.2249620000000001</v>
      </c>
      <c r="GI232">
        <v>1.511492666666667</v>
      </c>
      <c r="GJ232">
        <v>0.67008800000000013</v>
      </c>
      <c r="GL232">
        <v>2.4998384444444439</v>
      </c>
      <c r="GM232">
        <v>2.3633950000000001</v>
      </c>
      <c r="GN232">
        <v>5.4408004999999999</v>
      </c>
      <c r="GO232">
        <v>0.99981288888888897</v>
      </c>
      <c r="GP232">
        <v>1.4742976000000001</v>
      </c>
      <c r="GQ232">
        <v>0.47652883333333329</v>
      </c>
      <c r="GR232">
        <v>0.47652883333333329</v>
      </c>
      <c r="GS232">
        <v>1.5890139999999999</v>
      </c>
      <c r="GT232">
        <v>1.6473279999999999</v>
      </c>
      <c r="GU232">
        <v>1.0010406999999999</v>
      </c>
      <c r="GV232">
        <v>8.4916000000000005E-2</v>
      </c>
      <c r="GW232">
        <v>2.1941327500000001</v>
      </c>
      <c r="GX232">
        <v>2.1941327500000001</v>
      </c>
      <c r="GY232">
        <v>2.2550137499999998</v>
      </c>
      <c r="GZ232">
        <v>1.5029915</v>
      </c>
      <c r="HA232">
        <v>0.68289490000000008</v>
      </c>
      <c r="HC232">
        <v>0.88610719999999998</v>
      </c>
      <c r="HD232">
        <v>0.74710200000000004</v>
      </c>
      <c r="HE232">
        <v>0.61436560000000007</v>
      </c>
    </row>
    <row r="233" spans="1:213" x14ac:dyDescent="0.3">
      <c r="A233">
        <v>2017</v>
      </c>
      <c r="B233" t="s">
        <v>8347</v>
      </c>
      <c r="C233" s="1" t="s">
        <v>159</v>
      </c>
      <c r="D233">
        <v>1.0233624166666671</v>
      </c>
      <c r="E233">
        <v>1.7675542500000001</v>
      </c>
      <c r="H233">
        <v>0.46752899999999997</v>
      </c>
      <c r="I233">
        <v>0.46752899999999997</v>
      </c>
      <c r="L233">
        <v>1.1320504</v>
      </c>
      <c r="M233">
        <v>0.9899110000000001</v>
      </c>
      <c r="N233">
        <v>1.1690910000000001</v>
      </c>
      <c r="O233">
        <v>1.2643074000000001</v>
      </c>
      <c r="P233">
        <v>3.9028740000000011</v>
      </c>
      <c r="Q233">
        <v>1.1320504</v>
      </c>
      <c r="T233">
        <v>1.4752255000000001</v>
      </c>
      <c r="U233">
        <v>1.008578</v>
      </c>
      <c r="V233">
        <v>1.056388333333333</v>
      </c>
      <c r="X233">
        <v>0.88770300000000013</v>
      </c>
      <c r="Y233">
        <v>0.92023537500000008</v>
      </c>
      <c r="Z233">
        <v>0.46752899999999997</v>
      </c>
      <c r="AA233">
        <v>0.83197733333333346</v>
      </c>
      <c r="AB233">
        <v>0.47875733333333331</v>
      </c>
      <c r="AC233">
        <v>1.1320504</v>
      </c>
      <c r="AD233">
        <v>1.2698553333333329</v>
      </c>
      <c r="AE233">
        <v>1.35585</v>
      </c>
      <c r="AF233">
        <v>0.52274050000000005</v>
      </c>
      <c r="AG233">
        <v>1.3086180000000001</v>
      </c>
      <c r="AI233">
        <v>0.9877397</v>
      </c>
      <c r="AK233">
        <v>1.531597333333333</v>
      </c>
      <c r="AL233">
        <v>0.57445190000000002</v>
      </c>
      <c r="AM233">
        <v>0.61275266666666672</v>
      </c>
      <c r="AN233">
        <v>0.72946750000000005</v>
      </c>
      <c r="AP233">
        <v>0.59904160000000006</v>
      </c>
      <c r="AQ233">
        <v>2.2326642222222222</v>
      </c>
      <c r="AR233">
        <v>1.0987579999999999</v>
      </c>
      <c r="AS233">
        <v>0.93677400000000011</v>
      </c>
      <c r="AT233">
        <v>1.7857639999999999</v>
      </c>
      <c r="AU233">
        <v>1.0085871111111111</v>
      </c>
      <c r="AV233">
        <v>1.0792683000000001</v>
      </c>
      <c r="AW233">
        <v>0.88221670000000008</v>
      </c>
      <c r="AX233">
        <v>1.52045125</v>
      </c>
      <c r="AY233">
        <v>1.1320504</v>
      </c>
      <c r="AZ233">
        <v>1.531597333333333</v>
      </c>
      <c r="BC233">
        <v>1.013095333333333</v>
      </c>
      <c r="BD233">
        <v>0.69370890000000007</v>
      </c>
      <c r="BF233">
        <v>0.30533666666666659</v>
      </c>
      <c r="BG233">
        <v>2.477268</v>
      </c>
      <c r="BH233">
        <v>0.39730775000000013</v>
      </c>
      <c r="BI233">
        <v>0.34113399999999999</v>
      </c>
      <c r="BJ233">
        <v>2.1807776666666672</v>
      </c>
      <c r="BK233">
        <v>1.2643074000000001</v>
      </c>
      <c r="BL233">
        <v>1.1690910000000001</v>
      </c>
      <c r="BM233">
        <v>0.81319800000000009</v>
      </c>
      <c r="BO233">
        <v>0.48423349999999998</v>
      </c>
      <c r="BQ233">
        <v>0.45043734935897439</v>
      </c>
      <c r="BS233">
        <v>0.9985864000000001</v>
      </c>
      <c r="BT233">
        <v>0.39946199999999998</v>
      </c>
      <c r="BU233">
        <v>0.67970800000000009</v>
      </c>
      <c r="BV233">
        <v>1.06259005952381</v>
      </c>
      <c r="BW233">
        <v>0.48163933333333342</v>
      </c>
      <c r="BX233">
        <v>0.37465399999999999</v>
      </c>
      <c r="BY233">
        <v>1.2643074000000001</v>
      </c>
      <c r="BZ233">
        <v>0.71128377777777774</v>
      </c>
      <c r="CA233">
        <v>4.0013104000000004</v>
      </c>
      <c r="CB233">
        <v>1.6938088</v>
      </c>
      <c r="CC233">
        <v>0.67091650000000003</v>
      </c>
      <c r="CD233">
        <v>0.45334324999999998</v>
      </c>
      <c r="CE233">
        <v>1.531597333333333</v>
      </c>
      <c r="CF233">
        <v>1.40368</v>
      </c>
      <c r="CG233">
        <v>1.8871979999999999</v>
      </c>
      <c r="CH233">
        <v>0.27970733333333342</v>
      </c>
      <c r="CL233">
        <v>1.7476825</v>
      </c>
      <c r="CN233">
        <v>1.821645</v>
      </c>
      <c r="CO233">
        <v>1.120306875</v>
      </c>
      <c r="CQ233">
        <v>1.404531333333334</v>
      </c>
      <c r="CR233">
        <v>0.57461000000000007</v>
      </c>
      <c r="CS233">
        <v>0.57074900000000006</v>
      </c>
      <c r="CT233">
        <v>0.62449483333333344</v>
      </c>
      <c r="CU233">
        <v>1.2909124999999999</v>
      </c>
      <c r="CV233">
        <v>1.5097020000000001</v>
      </c>
      <c r="CW233">
        <v>0.68889</v>
      </c>
      <c r="CX233">
        <v>1.7476825</v>
      </c>
      <c r="CZ233">
        <v>2.0698427499999998</v>
      </c>
      <c r="DA233">
        <v>1.7188939999999999</v>
      </c>
      <c r="DB233">
        <v>0.90583966666666671</v>
      </c>
      <c r="DC233">
        <v>1.1567339999999999</v>
      </c>
      <c r="DD233">
        <v>0.90312900000000007</v>
      </c>
      <c r="DG233">
        <v>1.337054</v>
      </c>
      <c r="DJ233">
        <v>0.72566333333333333</v>
      </c>
      <c r="DM233">
        <v>1.682574666666667</v>
      </c>
      <c r="DN233">
        <v>1.053058</v>
      </c>
      <c r="DP233">
        <v>1.7843964999999999</v>
      </c>
      <c r="DQ233">
        <v>1.2643074000000001</v>
      </c>
      <c r="DR233">
        <v>0.84040857142857139</v>
      </c>
      <c r="DS233">
        <v>0.39730775000000013</v>
      </c>
      <c r="DT233">
        <v>0.46752899999999997</v>
      </c>
      <c r="DU233">
        <v>1.275303333333333</v>
      </c>
      <c r="DV233">
        <v>0.27970733333333342</v>
      </c>
      <c r="DW233">
        <v>2.12413775</v>
      </c>
      <c r="DX233">
        <v>2.9235090000000001</v>
      </c>
      <c r="DY233">
        <v>1.30187125</v>
      </c>
      <c r="DZ233">
        <v>0.67825400000000002</v>
      </c>
      <c r="EA233">
        <v>0.86157500000000009</v>
      </c>
      <c r="EB233">
        <v>0.2468475</v>
      </c>
      <c r="EC233">
        <v>2.310873</v>
      </c>
      <c r="ED233">
        <v>1.2643074000000001</v>
      </c>
      <c r="EE233">
        <v>0.62894650000000007</v>
      </c>
      <c r="EF233">
        <v>0.96394950000000001</v>
      </c>
      <c r="EH233">
        <v>0.51435600000000004</v>
      </c>
      <c r="EJ233">
        <v>0.74144650000000012</v>
      </c>
      <c r="EK233">
        <v>1.0406660000000001</v>
      </c>
      <c r="EM233">
        <v>1.1480425833333341</v>
      </c>
      <c r="EN233">
        <v>1.101364</v>
      </c>
      <c r="EO233">
        <v>1.4115899999999999</v>
      </c>
      <c r="EP233">
        <v>1.0925423999999999</v>
      </c>
      <c r="EQ233">
        <v>0.65433240000000004</v>
      </c>
      <c r="ER233">
        <v>1.5394030000000001</v>
      </c>
      <c r="ES233">
        <v>1.7351080000000001</v>
      </c>
      <c r="ET233">
        <v>1.2643074000000001</v>
      </c>
      <c r="EU233">
        <v>0.63353375000000012</v>
      </c>
      <c r="EV233">
        <v>3.025237333333334</v>
      </c>
      <c r="EW233">
        <v>1.2643074000000001</v>
      </c>
      <c r="EX233">
        <v>1.3371850000000001</v>
      </c>
      <c r="EZ233">
        <v>1.97479</v>
      </c>
      <c r="FB233">
        <v>0.75970975000000007</v>
      </c>
      <c r="FD233">
        <v>1.442481125</v>
      </c>
      <c r="FE233">
        <v>1.225876</v>
      </c>
      <c r="FF233">
        <v>0.82518063333333347</v>
      </c>
      <c r="FG233">
        <v>0.67422733333333351</v>
      </c>
      <c r="FH233">
        <v>1.2643074000000001</v>
      </c>
      <c r="FI233">
        <v>0.65132866666666667</v>
      </c>
      <c r="FJ233">
        <v>2.1960078333333328</v>
      </c>
      <c r="FK233">
        <v>0.97233100000000006</v>
      </c>
      <c r="FL233">
        <v>1.7619180000000001</v>
      </c>
      <c r="FM233">
        <v>0.72463624999999998</v>
      </c>
      <c r="FN233">
        <v>0.40833762499999998</v>
      </c>
      <c r="FP233">
        <v>1.049706</v>
      </c>
      <c r="FQ233">
        <v>0.46752899999999997</v>
      </c>
      <c r="FS233">
        <v>0.45664300000000008</v>
      </c>
      <c r="FT233">
        <v>0.46752899999999997</v>
      </c>
      <c r="FU233">
        <v>0.66030212500000007</v>
      </c>
      <c r="FV233">
        <v>0.47985529999999998</v>
      </c>
      <c r="FW233">
        <v>1.615218666666667</v>
      </c>
      <c r="FY233">
        <v>1.334506</v>
      </c>
      <c r="FZ233">
        <v>0.32166933333333342</v>
      </c>
      <c r="GC233">
        <v>1.1019163999999999</v>
      </c>
      <c r="GD233">
        <v>1.5856760000000001</v>
      </c>
      <c r="GE233">
        <v>0.69710200000000011</v>
      </c>
      <c r="GG233">
        <v>1.9016067619047621</v>
      </c>
      <c r="GH233">
        <v>0.49414512500000007</v>
      </c>
      <c r="GJ233">
        <v>0.36104199999999997</v>
      </c>
      <c r="GL233">
        <v>1.7351080000000001</v>
      </c>
      <c r="GM233">
        <v>0.93218800000000013</v>
      </c>
      <c r="GO233">
        <v>1.0381419999999999</v>
      </c>
      <c r="GP233">
        <v>1.1320504</v>
      </c>
      <c r="GQ233">
        <v>0.46752899999999997</v>
      </c>
      <c r="GR233">
        <v>0.46752899999999997</v>
      </c>
      <c r="GS233">
        <v>1.466426</v>
      </c>
      <c r="GT233">
        <v>0.8255300000000001</v>
      </c>
      <c r="GU233">
        <v>1.2643074000000001</v>
      </c>
      <c r="GV233">
        <v>0.72475699999999998</v>
      </c>
      <c r="GW233">
        <v>1.337054</v>
      </c>
      <c r="GX233">
        <v>1.337054</v>
      </c>
      <c r="GY233">
        <v>1.40368</v>
      </c>
      <c r="GZ233">
        <v>2.4307099999999999</v>
      </c>
      <c r="HA233">
        <v>0.8420700000000001</v>
      </c>
      <c r="HC233">
        <v>0.29031000000000001</v>
      </c>
      <c r="HD233">
        <v>1.118652</v>
      </c>
      <c r="HE233">
        <v>0.58030999999999999</v>
      </c>
    </row>
    <row r="234" spans="1:213" x14ac:dyDescent="0.3">
      <c r="A234">
        <v>2017</v>
      </c>
      <c r="B234" t="s">
        <v>8347</v>
      </c>
      <c r="C234" s="1" t="s">
        <v>164</v>
      </c>
      <c r="D234">
        <v>0.30009000000000002</v>
      </c>
      <c r="E234">
        <v>0.23988000000000001</v>
      </c>
      <c r="L234">
        <v>1.0907260000000001</v>
      </c>
      <c r="M234">
        <v>7.3358000000000007E-2</v>
      </c>
      <c r="O234">
        <v>0.60000000000000009</v>
      </c>
      <c r="Q234">
        <v>1.0907260000000001</v>
      </c>
      <c r="T234">
        <v>0.8</v>
      </c>
      <c r="U234">
        <v>0.87358400000000003</v>
      </c>
      <c r="V234">
        <v>9.7092000000000012E-2</v>
      </c>
      <c r="Y234">
        <v>7.226500000000001E-2</v>
      </c>
      <c r="AA234">
        <v>0.17491799999999999</v>
      </c>
      <c r="AC234">
        <v>1.0907260000000001</v>
      </c>
      <c r="AD234">
        <v>0.56661100000000009</v>
      </c>
      <c r="AE234">
        <v>0.78881800000000013</v>
      </c>
      <c r="AI234">
        <v>0.14890700000000001</v>
      </c>
      <c r="AK234">
        <v>0.31181100000000012</v>
      </c>
      <c r="AN234">
        <v>0.34861799999999998</v>
      </c>
      <c r="AP234">
        <v>0.24010699999999999</v>
      </c>
      <c r="AQ234">
        <v>0.179288</v>
      </c>
      <c r="AS234">
        <v>0.26666800000000002</v>
      </c>
      <c r="AT234">
        <v>0.60239074999999997</v>
      </c>
      <c r="AU234">
        <v>0.54642900000000005</v>
      </c>
      <c r="AV234">
        <v>0.93712800000000007</v>
      </c>
      <c r="AW234">
        <v>0.42359599999999997</v>
      </c>
      <c r="AX234">
        <v>0.32214333333333328</v>
      </c>
      <c r="AY234">
        <v>1.0907260000000001</v>
      </c>
      <c r="AZ234">
        <v>0.31181100000000012</v>
      </c>
      <c r="BC234">
        <v>0.31939600000000001</v>
      </c>
      <c r="BD234">
        <v>0.36003000000000002</v>
      </c>
      <c r="BF234">
        <v>0.59077600000000008</v>
      </c>
      <c r="BK234">
        <v>0.60000000000000009</v>
      </c>
      <c r="BM234">
        <v>0.37359199999999998</v>
      </c>
      <c r="BQ234">
        <v>0.35428399999999999</v>
      </c>
      <c r="BS234">
        <v>0.306004</v>
      </c>
      <c r="BT234">
        <v>0.168956</v>
      </c>
      <c r="BU234">
        <v>0.26934200000000003</v>
      </c>
      <c r="BV234">
        <v>0.2351785714285714</v>
      </c>
      <c r="BW234">
        <v>0.174678</v>
      </c>
      <c r="BX234">
        <v>0.53736250000000008</v>
      </c>
      <c r="BY234">
        <v>0.60000000000000009</v>
      </c>
      <c r="BZ234">
        <v>0.210896</v>
      </c>
      <c r="CA234">
        <v>0.38436250000000011</v>
      </c>
      <c r="CB234">
        <v>0.59743275000000007</v>
      </c>
      <c r="CC234">
        <v>0.50937900000000003</v>
      </c>
      <c r="CD234">
        <v>0.35191000000000011</v>
      </c>
      <c r="CE234">
        <v>0.31181100000000012</v>
      </c>
      <c r="CG234">
        <v>0.31001000000000001</v>
      </c>
      <c r="CH234">
        <v>0.431342</v>
      </c>
      <c r="CL234">
        <v>0.52823400000000009</v>
      </c>
      <c r="CO234">
        <v>0.13652249999999999</v>
      </c>
      <c r="CQ234">
        <v>0.54661666666666664</v>
      </c>
      <c r="CR234">
        <v>0.93168400000000007</v>
      </c>
      <c r="CS234">
        <v>0.28359499999999999</v>
      </c>
      <c r="CT234">
        <v>0.490232</v>
      </c>
      <c r="CX234">
        <v>0.52823400000000009</v>
      </c>
      <c r="DB234">
        <v>0.50922200000000006</v>
      </c>
      <c r="DC234">
        <v>0.28637400000000002</v>
      </c>
      <c r="DD234">
        <v>0.26229999999999998</v>
      </c>
      <c r="DJ234">
        <v>0.119149</v>
      </c>
      <c r="DK234">
        <v>0.33862599999999998</v>
      </c>
      <c r="DM234">
        <v>0.22175</v>
      </c>
      <c r="DN234">
        <v>1.3382449999999999</v>
      </c>
      <c r="DP234">
        <v>0.59743275000000007</v>
      </c>
      <c r="DQ234">
        <v>0.60000000000000009</v>
      </c>
      <c r="DR234">
        <v>0.2017585714285714</v>
      </c>
      <c r="DU234">
        <v>0.29413499999999998</v>
      </c>
      <c r="DV234">
        <v>0.431342</v>
      </c>
      <c r="DW234">
        <v>0.21640000000000001</v>
      </c>
      <c r="DX234">
        <v>0.56294774999999997</v>
      </c>
      <c r="DY234">
        <v>0.45127600000000012</v>
      </c>
      <c r="DZ234">
        <v>0.190414</v>
      </c>
      <c r="EB234">
        <v>0.61422500000000002</v>
      </c>
      <c r="ED234">
        <v>0.60000000000000009</v>
      </c>
      <c r="EE234">
        <v>0.39386300000000002</v>
      </c>
      <c r="EF234">
        <v>0.42672599999999999</v>
      </c>
      <c r="EH234">
        <v>0.130078</v>
      </c>
      <c r="EI234">
        <v>0.88999600000000012</v>
      </c>
      <c r="EJ234">
        <v>7.8658000000000006E-2</v>
      </c>
      <c r="EM234">
        <v>0.35606800000000011</v>
      </c>
      <c r="EN234">
        <v>0.93512400000000007</v>
      </c>
      <c r="EO234">
        <v>0.37649199999999999</v>
      </c>
      <c r="EP234">
        <v>0.73918399999999995</v>
      </c>
      <c r="EQ234">
        <v>0.54054600000000008</v>
      </c>
      <c r="ER234">
        <v>0.67042600000000008</v>
      </c>
      <c r="ET234">
        <v>0.60000000000000009</v>
      </c>
      <c r="EU234">
        <v>0.48364000000000001</v>
      </c>
      <c r="EW234">
        <v>0.60000000000000009</v>
      </c>
      <c r="EZ234">
        <v>0.43239571428571433</v>
      </c>
      <c r="FD234">
        <v>0.31579000000000002</v>
      </c>
      <c r="FE234">
        <v>0.48824400000000012</v>
      </c>
      <c r="FG234">
        <v>0.72448800000000013</v>
      </c>
      <c r="FH234">
        <v>0.60000000000000009</v>
      </c>
      <c r="FI234">
        <v>9.6714000000000008E-2</v>
      </c>
      <c r="FJ234">
        <v>0.17614199999999999</v>
      </c>
      <c r="FK234">
        <v>0.31786399999999998</v>
      </c>
      <c r="FL234">
        <v>1.218656</v>
      </c>
      <c r="FN234">
        <v>0.44865400000000011</v>
      </c>
      <c r="FP234">
        <v>1.1915674999999999</v>
      </c>
      <c r="FV234">
        <v>0.24471575000000001</v>
      </c>
      <c r="FW234">
        <v>0.33804624999999999</v>
      </c>
      <c r="FY234">
        <v>0.77184399999999997</v>
      </c>
      <c r="FZ234">
        <v>0.19733800000000001</v>
      </c>
      <c r="GC234">
        <v>2.2251159999999999</v>
      </c>
      <c r="GE234">
        <v>0.59473200000000004</v>
      </c>
      <c r="GF234">
        <v>9.6246000000000012E-2</v>
      </c>
      <c r="GG234">
        <v>0.71361783333333351</v>
      </c>
      <c r="GH234">
        <v>0.26111299999999998</v>
      </c>
      <c r="GK234">
        <v>0.33862599999999998</v>
      </c>
      <c r="GO234">
        <v>0.377716</v>
      </c>
      <c r="GP234">
        <v>1.0907260000000001</v>
      </c>
      <c r="GS234">
        <v>0.54326700000000006</v>
      </c>
      <c r="GT234">
        <v>0.45081500000000002</v>
      </c>
      <c r="GU234">
        <v>0.60000000000000009</v>
      </c>
      <c r="GV234">
        <v>0.45022200000000001</v>
      </c>
    </row>
    <row r="235" spans="1:213" x14ac:dyDescent="0.3">
      <c r="A235">
        <v>2017</v>
      </c>
      <c r="B235" t="s">
        <v>8347</v>
      </c>
      <c r="C235" s="1" t="s">
        <v>167</v>
      </c>
      <c r="D235">
        <v>0.185282</v>
      </c>
      <c r="E235">
        <v>0.14599466666666669</v>
      </c>
      <c r="F235">
        <v>1.333688</v>
      </c>
      <c r="G235">
        <v>0.17253750000000001</v>
      </c>
      <c r="J235">
        <v>0.85505100000000012</v>
      </c>
      <c r="K235">
        <v>0.25412924999999997</v>
      </c>
      <c r="N235">
        <v>0.17771000000000001</v>
      </c>
      <c r="P235">
        <v>0.22859850000000001</v>
      </c>
      <c r="R235">
        <v>0.18581133333333341</v>
      </c>
      <c r="S235">
        <v>0.30072350000000009</v>
      </c>
      <c r="U235">
        <v>1.5057725</v>
      </c>
      <c r="V235">
        <v>0.10255400000000001</v>
      </c>
      <c r="W235">
        <v>0.20658399999999999</v>
      </c>
      <c r="Y235">
        <v>3.2550000000000003E-2</v>
      </c>
      <c r="AB235">
        <v>0.14324999999999999</v>
      </c>
      <c r="AD235">
        <v>0.12470100000000001</v>
      </c>
      <c r="AF235">
        <v>0.48895333333333341</v>
      </c>
      <c r="AH235">
        <v>0.198796</v>
      </c>
      <c r="AK235">
        <v>4.8923000000000001E-2</v>
      </c>
      <c r="AO235">
        <v>0.12246</v>
      </c>
      <c r="AP235">
        <v>7.4197333333333337E-2</v>
      </c>
      <c r="AR235">
        <v>0.25514700000000001</v>
      </c>
      <c r="AS235">
        <v>8.9246500000000006E-2</v>
      </c>
      <c r="AT235">
        <v>0.38143125000000011</v>
      </c>
      <c r="AU235">
        <v>0.36726799999999998</v>
      </c>
      <c r="AV235">
        <v>4.8483999999999999E-2</v>
      </c>
      <c r="AZ235">
        <v>4.8923000000000001E-2</v>
      </c>
      <c r="BE235">
        <v>0.14816199999999999</v>
      </c>
      <c r="BG235">
        <v>0.59674000000000005</v>
      </c>
      <c r="BJ235">
        <v>0.10702200000000001</v>
      </c>
      <c r="BL235">
        <v>0.17771000000000001</v>
      </c>
      <c r="BR235">
        <v>0.18617500000000001</v>
      </c>
      <c r="BS235">
        <v>2.1323999999999999E-2</v>
      </c>
      <c r="BU235">
        <v>0.28107599999999999</v>
      </c>
      <c r="BX235">
        <v>0.55817000000000005</v>
      </c>
      <c r="CB235">
        <v>0.3637293571428572</v>
      </c>
      <c r="CE235">
        <v>4.8923000000000001E-2</v>
      </c>
      <c r="CF235">
        <v>3.1058344999999998</v>
      </c>
      <c r="CG235">
        <v>0.13088233333333341</v>
      </c>
      <c r="CH235">
        <v>0.29197899999999999</v>
      </c>
      <c r="CI235">
        <v>0.15775349999999999</v>
      </c>
      <c r="CJ235">
        <v>0.1778034</v>
      </c>
      <c r="CM235">
        <v>0.56110577777777781</v>
      </c>
      <c r="CN235">
        <v>9.5032000000000019E-2</v>
      </c>
      <c r="CO235">
        <v>0.579376</v>
      </c>
      <c r="CP235">
        <v>0.22898679999999999</v>
      </c>
      <c r="CQ235">
        <v>0.16803599999999999</v>
      </c>
      <c r="CR235">
        <v>6.5911999999999998E-2</v>
      </c>
      <c r="CU235">
        <v>0.18352099999999999</v>
      </c>
      <c r="CV235">
        <v>0.19362066666666669</v>
      </c>
      <c r="CY235">
        <v>0.20956533333333341</v>
      </c>
      <c r="DA235">
        <v>0.57564900000000008</v>
      </c>
      <c r="DC235">
        <v>0.24284800000000001</v>
      </c>
      <c r="DD235">
        <v>9.7098000000000004E-2</v>
      </c>
      <c r="DF235">
        <v>5.7464000000000001E-2</v>
      </c>
      <c r="DG235">
        <v>0.23322066666666669</v>
      </c>
      <c r="DH235">
        <v>0.177865</v>
      </c>
      <c r="DI235">
        <v>0.168652</v>
      </c>
      <c r="DJ235">
        <v>0.24046200000000001</v>
      </c>
      <c r="DL235">
        <v>0.12828266666666671</v>
      </c>
      <c r="DM235">
        <v>9.2303999999999997E-2</v>
      </c>
      <c r="DN235">
        <v>0.268538</v>
      </c>
      <c r="DO235">
        <v>0.183695</v>
      </c>
      <c r="DP235">
        <v>0.3637293571428572</v>
      </c>
      <c r="DU235">
        <v>0.14159333333333329</v>
      </c>
      <c r="DV235">
        <v>0.29197899999999999</v>
      </c>
      <c r="DW235">
        <v>9.8218E-2</v>
      </c>
      <c r="DX235">
        <v>0.13427900000000001</v>
      </c>
      <c r="DY235">
        <v>0.31323000000000001</v>
      </c>
      <c r="EE235">
        <v>0.165633</v>
      </c>
      <c r="EH235">
        <v>0.26048316666666671</v>
      </c>
      <c r="EK235">
        <v>0.18623600000000001</v>
      </c>
      <c r="EN235">
        <v>0.36940066666666671</v>
      </c>
      <c r="EP235">
        <v>5.6354000000000001E-2</v>
      </c>
      <c r="EQ235">
        <v>0.33856199999999997</v>
      </c>
      <c r="ER235">
        <v>0.37623287500000008</v>
      </c>
      <c r="ES235">
        <v>0.31413809999999998</v>
      </c>
      <c r="EV235">
        <v>0.29749399999999998</v>
      </c>
      <c r="FA235">
        <v>0.26062800000000003</v>
      </c>
      <c r="FC235">
        <v>0.15682499999999999</v>
      </c>
      <c r="FD235">
        <v>0.100075</v>
      </c>
      <c r="FI235">
        <v>2.9260000000000001E-2</v>
      </c>
      <c r="FJ235">
        <v>0.14180400000000001</v>
      </c>
      <c r="FR235">
        <v>0.23527600000000001</v>
      </c>
      <c r="FS235">
        <v>0.143376</v>
      </c>
      <c r="FW235">
        <v>0.14719599999999999</v>
      </c>
      <c r="FX235">
        <v>0.121724</v>
      </c>
      <c r="GA235">
        <v>0.106445</v>
      </c>
      <c r="GB235">
        <v>5.2697500000000001E-2</v>
      </c>
      <c r="GD235">
        <v>0.26957441666666671</v>
      </c>
      <c r="GG235">
        <v>0.35045293750000012</v>
      </c>
      <c r="GH235">
        <v>0.47081200000000001</v>
      </c>
      <c r="GI235">
        <v>0.23469590000000001</v>
      </c>
      <c r="GL235">
        <v>0.31413809999999998</v>
      </c>
      <c r="GN235">
        <v>0.48722399999999999</v>
      </c>
      <c r="GS235">
        <v>0.17404600000000001</v>
      </c>
      <c r="GW235">
        <v>0.23322066666666669</v>
      </c>
      <c r="GX235">
        <v>0.23322066666666669</v>
      </c>
      <c r="GY235">
        <v>3.1058344999999998</v>
      </c>
      <c r="GZ235">
        <v>0.25991700000000012</v>
      </c>
      <c r="HA235">
        <v>0.18318400000000001</v>
      </c>
      <c r="HC235">
        <v>0.34224199999999999</v>
      </c>
      <c r="HE235">
        <v>0.14600099999999999</v>
      </c>
    </row>
    <row r="236" spans="1:213" x14ac:dyDescent="0.3">
      <c r="A236">
        <v>2017</v>
      </c>
      <c r="B236" t="s">
        <v>8347</v>
      </c>
      <c r="C236" s="1" t="s">
        <v>8350</v>
      </c>
      <c r="D236">
        <v>1.400971</v>
      </c>
      <c r="E236">
        <v>4.039282</v>
      </c>
      <c r="F236">
        <v>2.3766660000000002</v>
      </c>
      <c r="H236">
        <v>0.64422600000000008</v>
      </c>
      <c r="I236">
        <v>0.64422600000000008</v>
      </c>
      <c r="L236">
        <v>1.3040339999999999</v>
      </c>
      <c r="M236">
        <v>2.674912</v>
      </c>
      <c r="N236">
        <v>2.0989239999999998</v>
      </c>
      <c r="O236">
        <v>2.1490434999999999</v>
      </c>
      <c r="P236">
        <v>2.3289800000000001</v>
      </c>
      <c r="Q236">
        <v>1.3040339999999999</v>
      </c>
      <c r="T236">
        <v>0.58598433333333344</v>
      </c>
      <c r="U236">
        <v>1.519441</v>
      </c>
      <c r="V236">
        <v>2.5375325000000002</v>
      </c>
      <c r="X236">
        <v>0.85387000000000013</v>
      </c>
      <c r="Y236">
        <v>0.48703000000000002</v>
      </c>
      <c r="Z236">
        <v>0.64422600000000008</v>
      </c>
      <c r="AA236">
        <v>0.30682799999999999</v>
      </c>
      <c r="AB236">
        <v>1.2230939999999999</v>
      </c>
      <c r="AC236">
        <v>1.3040339999999999</v>
      </c>
      <c r="AD236">
        <v>1.432736</v>
      </c>
      <c r="AE236">
        <v>1.5674669999999999</v>
      </c>
      <c r="AF236">
        <v>6.6763640000000004</v>
      </c>
      <c r="AI236">
        <v>2.54691</v>
      </c>
      <c r="AK236">
        <v>6.0009700000000006</v>
      </c>
      <c r="AL236">
        <v>0.41284700000000002</v>
      </c>
      <c r="AM236">
        <v>0.45058900000000002</v>
      </c>
      <c r="AN236">
        <v>0.71866099999999999</v>
      </c>
      <c r="AP236">
        <v>2.4184899999999998</v>
      </c>
      <c r="AQ236">
        <v>0.32302199999999998</v>
      </c>
      <c r="AS236">
        <v>1.395993</v>
      </c>
      <c r="AT236">
        <v>2.9733800000000001</v>
      </c>
      <c r="AU236">
        <v>1.685568</v>
      </c>
      <c r="AV236">
        <v>3.3418429999999999</v>
      </c>
      <c r="AW236">
        <v>1.1428149999999999</v>
      </c>
      <c r="AX236">
        <v>3.1811479999999999</v>
      </c>
      <c r="AY236">
        <v>1.3040339999999999</v>
      </c>
      <c r="AZ236">
        <v>6.0009700000000006</v>
      </c>
      <c r="BC236">
        <v>1.3287979999999999</v>
      </c>
      <c r="BD236">
        <v>3.2055210000000001</v>
      </c>
      <c r="BE236">
        <v>2.4772919999999998</v>
      </c>
      <c r="BF236">
        <v>2.1634370000000001</v>
      </c>
      <c r="BG236">
        <v>4.5738420000000009</v>
      </c>
      <c r="BJ236">
        <v>0.859232</v>
      </c>
      <c r="BK236">
        <v>2.1490434999999999</v>
      </c>
      <c r="BL236">
        <v>2.0989239999999998</v>
      </c>
      <c r="BM236">
        <v>0.29217199999999999</v>
      </c>
      <c r="BO236">
        <v>0.70001100000000005</v>
      </c>
      <c r="BQ236">
        <v>0.56483900000000009</v>
      </c>
      <c r="BS236">
        <v>1.0952010000000001</v>
      </c>
      <c r="BU236">
        <v>0.52177399999999996</v>
      </c>
      <c r="BV236">
        <v>1.8251057142857141</v>
      </c>
      <c r="BW236">
        <v>0.49227500000000002</v>
      </c>
      <c r="BX236">
        <v>3.4922599999999999</v>
      </c>
      <c r="BY236">
        <v>2.1490434999999999</v>
      </c>
      <c r="BZ236">
        <v>0.75663200000000008</v>
      </c>
      <c r="CA236">
        <v>2.839216</v>
      </c>
      <c r="CB236">
        <v>2.9394360000000002</v>
      </c>
      <c r="CC236">
        <v>3.158388</v>
      </c>
      <c r="CD236">
        <v>0.55923500000000004</v>
      </c>
      <c r="CE236">
        <v>6.0009700000000006</v>
      </c>
      <c r="CF236">
        <v>5.0944100000000008</v>
      </c>
      <c r="CG236">
        <v>3.5461819999999999</v>
      </c>
      <c r="CH236">
        <v>2.8866420000000002</v>
      </c>
      <c r="CJ236">
        <v>3.1403400000000001</v>
      </c>
      <c r="CL236">
        <v>1.3238760000000001</v>
      </c>
      <c r="CM236">
        <v>4.8022080000000003</v>
      </c>
      <c r="CN236">
        <v>0.32769399999999999</v>
      </c>
      <c r="CO236">
        <v>1.7119260000000001</v>
      </c>
      <c r="CQ236">
        <v>0.444942</v>
      </c>
      <c r="CR236">
        <v>0.51678000000000002</v>
      </c>
      <c r="CS236">
        <v>0.55896400000000002</v>
      </c>
      <c r="CX236">
        <v>1.3238760000000001</v>
      </c>
      <c r="CZ236">
        <v>2.5104674999999999</v>
      </c>
      <c r="DA236">
        <v>3.4047800000000001</v>
      </c>
      <c r="DB236">
        <v>3.2719100000000001</v>
      </c>
      <c r="DC236">
        <v>1.1752800000000001</v>
      </c>
      <c r="DD236">
        <v>0.65019800000000005</v>
      </c>
      <c r="DG236">
        <v>3.8358639999999999</v>
      </c>
      <c r="DJ236">
        <v>0.54783999999999999</v>
      </c>
      <c r="DM236">
        <v>3.2661519999999999</v>
      </c>
      <c r="DN236">
        <v>1.356522</v>
      </c>
      <c r="DP236">
        <v>2.9394360000000002</v>
      </c>
      <c r="DQ236">
        <v>2.1490434999999999</v>
      </c>
      <c r="DR236">
        <v>2.4229228571428569</v>
      </c>
      <c r="DT236">
        <v>0.64422600000000008</v>
      </c>
      <c r="DU236">
        <v>1.8039400000000001</v>
      </c>
      <c r="DV236">
        <v>2.8866420000000002</v>
      </c>
      <c r="DW236">
        <v>1.9936179999999999</v>
      </c>
      <c r="DX236">
        <v>2.9255279999999999</v>
      </c>
      <c r="DY236">
        <v>1.2086539999999999</v>
      </c>
      <c r="DZ236">
        <v>0.79929600000000012</v>
      </c>
      <c r="EB236">
        <v>0.29662100000000002</v>
      </c>
      <c r="ED236">
        <v>2.1490434999999999</v>
      </c>
      <c r="EE236">
        <v>0.95726200000000006</v>
      </c>
      <c r="EF236">
        <v>3.5969540000000002</v>
      </c>
      <c r="EH236">
        <v>1.6135539999999999</v>
      </c>
      <c r="EJ236">
        <v>0.19942799999999999</v>
      </c>
      <c r="EL236">
        <v>1.2431300000000001</v>
      </c>
      <c r="EM236">
        <v>2.5164490000000002</v>
      </c>
      <c r="EN236">
        <v>1.240747666666667</v>
      </c>
      <c r="EO236">
        <v>0.69908000000000003</v>
      </c>
      <c r="EP236">
        <v>1.678992</v>
      </c>
      <c r="EQ236">
        <v>2.0803775</v>
      </c>
      <c r="ER236">
        <v>0.44174000000000002</v>
      </c>
      <c r="ES236">
        <v>1.4525920000000001</v>
      </c>
      <c r="ET236">
        <v>2.1490434999999999</v>
      </c>
      <c r="EU236">
        <v>3.5335580000000002</v>
      </c>
      <c r="EV236">
        <v>3.7943479999999998</v>
      </c>
      <c r="EW236">
        <v>2.1490434999999999</v>
      </c>
      <c r="EX236">
        <v>0.88793600000000017</v>
      </c>
      <c r="EZ236">
        <v>0.50973142857142861</v>
      </c>
      <c r="FB236">
        <v>0.51505500000000004</v>
      </c>
      <c r="FC236">
        <v>4.7805050000000007</v>
      </c>
      <c r="FD236">
        <v>0.23314199999999999</v>
      </c>
      <c r="FE236">
        <v>2.076886</v>
      </c>
      <c r="FF236">
        <v>2.5871867272727269</v>
      </c>
      <c r="FH236">
        <v>2.1490434999999999</v>
      </c>
      <c r="FI236">
        <v>0.55017000000000005</v>
      </c>
      <c r="FJ236">
        <v>2.5536919999999999</v>
      </c>
      <c r="FK236">
        <v>1.705884</v>
      </c>
      <c r="FL236">
        <v>3.289676</v>
      </c>
      <c r="FN236">
        <v>1.5176415000000001</v>
      </c>
      <c r="FP236">
        <v>1.3753869999999999</v>
      </c>
      <c r="FQ236">
        <v>0.64422600000000008</v>
      </c>
      <c r="FR236">
        <v>7.7814700000000014</v>
      </c>
      <c r="FS236">
        <v>0.59584599999999999</v>
      </c>
      <c r="FT236">
        <v>0.64422600000000008</v>
      </c>
      <c r="FV236">
        <v>1.239368</v>
      </c>
      <c r="FW236">
        <v>2.3912874999999998</v>
      </c>
      <c r="FY236">
        <v>0.30355399999999999</v>
      </c>
      <c r="FZ236">
        <v>7.687200000000001E-2</v>
      </c>
      <c r="GC236">
        <v>0.57514300000000007</v>
      </c>
      <c r="GD236">
        <v>4.8563879999999999</v>
      </c>
      <c r="GE236">
        <v>0.340783</v>
      </c>
      <c r="GF236">
        <v>1.80989</v>
      </c>
      <c r="GG236">
        <v>2.5025300000000001</v>
      </c>
      <c r="GH236">
        <v>0.43165799999999999</v>
      </c>
      <c r="GJ236">
        <v>0.46050200000000002</v>
      </c>
      <c r="GL236">
        <v>1.4525920000000001</v>
      </c>
      <c r="GO236">
        <v>1.923357</v>
      </c>
      <c r="GP236">
        <v>1.3040339999999999</v>
      </c>
      <c r="GQ236">
        <v>0.64422600000000008</v>
      </c>
      <c r="GR236">
        <v>0.64422600000000008</v>
      </c>
      <c r="GS236">
        <v>1.6400399999999999</v>
      </c>
      <c r="GT236">
        <v>1.0109159999999999</v>
      </c>
      <c r="GU236">
        <v>2.1490434999999999</v>
      </c>
      <c r="GV236">
        <v>0.54607400000000006</v>
      </c>
      <c r="GW236">
        <v>3.8358639999999999</v>
      </c>
      <c r="GX236">
        <v>3.8358639999999999</v>
      </c>
      <c r="GY236">
        <v>5.0944100000000008</v>
      </c>
      <c r="HA236">
        <v>1.243166</v>
      </c>
      <c r="HC236">
        <v>5.6720420000000003</v>
      </c>
      <c r="HD236">
        <v>0.42156399999999999</v>
      </c>
      <c r="HE236">
        <v>0.70471800000000007</v>
      </c>
    </row>
    <row r="237" spans="1:213" x14ac:dyDescent="0.3">
      <c r="A237">
        <v>2017</v>
      </c>
      <c r="B237" t="s">
        <v>8347</v>
      </c>
      <c r="C237" s="1" t="s">
        <v>175</v>
      </c>
      <c r="D237">
        <v>1.0792724</v>
      </c>
      <c r="E237">
        <v>0.83078350000000012</v>
      </c>
      <c r="F237">
        <v>1.2920400000000001</v>
      </c>
      <c r="G237">
        <v>0.40154000000000001</v>
      </c>
      <c r="H237">
        <v>0.83032300000000003</v>
      </c>
      <c r="I237">
        <v>0.83032300000000003</v>
      </c>
      <c r="J237">
        <v>2.0534189999999999</v>
      </c>
      <c r="K237">
        <v>0.5781940000000001</v>
      </c>
      <c r="L237">
        <v>1.5981426666666669</v>
      </c>
      <c r="M237">
        <v>1.2301324444444439</v>
      </c>
      <c r="N237">
        <v>0.91478500000000007</v>
      </c>
      <c r="O237">
        <v>0.88793666666666671</v>
      </c>
      <c r="P237">
        <v>1.4100185000000001</v>
      </c>
      <c r="Q237">
        <v>1.5981426666666669</v>
      </c>
      <c r="R237">
        <v>0.529532</v>
      </c>
      <c r="S237">
        <v>0.64655800000000008</v>
      </c>
      <c r="T237">
        <v>0.46675400000000011</v>
      </c>
      <c r="U237">
        <v>1.1584460000000001</v>
      </c>
      <c r="V237">
        <v>0.93530000000000013</v>
      </c>
      <c r="W237">
        <v>0.44905600000000001</v>
      </c>
      <c r="Y237">
        <v>2.1384300000000001</v>
      </c>
      <c r="Z237">
        <v>0.83032300000000003</v>
      </c>
      <c r="AA237">
        <v>0.87059600000000015</v>
      </c>
      <c r="AB237">
        <v>0.87216300000000002</v>
      </c>
      <c r="AC237">
        <v>1.5981426666666669</v>
      </c>
      <c r="AD237">
        <v>2.086538500000001</v>
      </c>
      <c r="AE237">
        <v>1.5242579999999999</v>
      </c>
      <c r="AF237">
        <v>0.8554546666666667</v>
      </c>
      <c r="AG237">
        <v>9.8705000000000015E-2</v>
      </c>
      <c r="AI237">
        <v>1.235201</v>
      </c>
      <c r="AK237">
        <v>4.7208080000000008</v>
      </c>
      <c r="AL237">
        <v>1.6163745</v>
      </c>
      <c r="AM237">
        <v>0.55226600000000003</v>
      </c>
      <c r="AN237">
        <v>0.63573000000000002</v>
      </c>
      <c r="AP237">
        <v>2.1322813333333341</v>
      </c>
      <c r="AQ237">
        <v>0.54316000000000009</v>
      </c>
      <c r="AR237">
        <v>0.35524000000000011</v>
      </c>
      <c r="AS237">
        <v>0.95957480000000006</v>
      </c>
      <c r="AT237">
        <v>1.1078440000000001</v>
      </c>
      <c r="AU237">
        <v>1.7875154</v>
      </c>
      <c r="AV237">
        <v>2.633547333333333</v>
      </c>
      <c r="AW237">
        <v>1.012777333333333</v>
      </c>
      <c r="AX237">
        <v>1.1844159999999999</v>
      </c>
      <c r="AY237">
        <v>1.5981426666666669</v>
      </c>
      <c r="AZ237">
        <v>4.7208080000000008</v>
      </c>
      <c r="BB237">
        <v>0.39405200000000001</v>
      </c>
      <c r="BC237">
        <v>0.87285199999999996</v>
      </c>
      <c r="BD237">
        <v>2.9054505000000002</v>
      </c>
      <c r="BE237">
        <v>0.43909799999999999</v>
      </c>
      <c r="BF237">
        <v>1.1736688749999999</v>
      </c>
      <c r="BG237">
        <v>1.6697153333333341</v>
      </c>
      <c r="BH237">
        <v>0.24488599999999999</v>
      </c>
      <c r="BJ237">
        <v>0.51646800000000004</v>
      </c>
      <c r="BK237">
        <v>0.88793666666666671</v>
      </c>
      <c r="BL237">
        <v>0.91478500000000007</v>
      </c>
      <c r="BO237">
        <v>0.69400800000000007</v>
      </c>
      <c r="BQ237">
        <v>0.80421733333333334</v>
      </c>
      <c r="BS237">
        <v>2.6844166666666669</v>
      </c>
      <c r="BT237">
        <v>0.54675000000000007</v>
      </c>
      <c r="BU237">
        <v>0.31145299999999998</v>
      </c>
      <c r="BV237">
        <v>1.228180952380953</v>
      </c>
      <c r="BX237">
        <v>1.7028160000000001</v>
      </c>
      <c r="BY237">
        <v>0.88793666666666671</v>
      </c>
      <c r="BZ237">
        <v>0.64357600000000004</v>
      </c>
      <c r="CA237">
        <v>1.883420333333333</v>
      </c>
      <c r="CB237">
        <v>1.1858032000000001</v>
      </c>
      <c r="CC237">
        <v>2.2748846666666669</v>
      </c>
      <c r="CD237">
        <v>0.85460066666666679</v>
      </c>
      <c r="CE237">
        <v>4.7208080000000008</v>
      </c>
      <c r="CF237">
        <v>1.5648223999999999</v>
      </c>
      <c r="CG237">
        <v>0.89622350000000006</v>
      </c>
      <c r="CH237">
        <v>0.53069800000000011</v>
      </c>
      <c r="CI237">
        <v>0.50171500000000013</v>
      </c>
      <c r="CJ237">
        <v>0.62707733333333326</v>
      </c>
      <c r="CL237">
        <v>1.0070619999999999</v>
      </c>
      <c r="CM237">
        <v>0.56556400000000007</v>
      </c>
      <c r="CN237">
        <v>1.5017346666666671</v>
      </c>
      <c r="CO237">
        <v>1.4731875000000001</v>
      </c>
      <c r="CQ237">
        <v>1.193085</v>
      </c>
      <c r="CT237">
        <v>1.084295</v>
      </c>
      <c r="CV237">
        <v>2.9465759999999999</v>
      </c>
      <c r="CW237">
        <v>2.1231849999999999</v>
      </c>
      <c r="CX237">
        <v>1.0070619999999999</v>
      </c>
      <c r="CZ237">
        <v>1.0898669999999999</v>
      </c>
      <c r="DA237">
        <v>0.87353000000000003</v>
      </c>
      <c r="DB237">
        <v>1.0812366666666671</v>
      </c>
      <c r="DC237">
        <v>0.68440866666666678</v>
      </c>
      <c r="DD237">
        <v>0.54772600000000005</v>
      </c>
      <c r="DF237">
        <v>0.44902799999999998</v>
      </c>
      <c r="DG237">
        <v>0.67216287500000005</v>
      </c>
      <c r="DI237">
        <v>0.30528400000000011</v>
      </c>
      <c r="DJ237">
        <v>0.65729983333333342</v>
      </c>
      <c r="DL237">
        <v>1.637602</v>
      </c>
      <c r="DM237">
        <v>1.43426725</v>
      </c>
      <c r="DN237">
        <v>0.71638600000000008</v>
      </c>
      <c r="DP237">
        <v>1.1858032000000001</v>
      </c>
      <c r="DQ237">
        <v>0.88793666666666671</v>
      </c>
      <c r="DR237">
        <v>1.557530476190476</v>
      </c>
      <c r="DS237">
        <v>0.24488599999999999</v>
      </c>
      <c r="DT237">
        <v>0.83032300000000003</v>
      </c>
      <c r="DU237">
        <v>2.3523719999999999</v>
      </c>
      <c r="DV237">
        <v>0.53069800000000011</v>
      </c>
      <c r="DW237">
        <v>2.8172475000000001</v>
      </c>
      <c r="DX237">
        <v>1.5251412</v>
      </c>
      <c r="DY237">
        <v>1.4933156666666669</v>
      </c>
      <c r="DZ237">
        <v>0.61366300000000007</v>
      </c>
      <c r="EA237">
        <v>0.48735299999999998</v>
      </c>
      <c r="EB237">
        <v>0.82408400000000004</v>
      </c>
      <c r="EC237">
        <v>0.356294</v>
      </c>
      <c r="ED237">
        <v>0.88793666666666671</v>
      </c>
      <c r="EE237">
        <v>0.74835099999999999</v>
      </c>
      <c r="EF237">
        <v>1.490432</v>
      </c>
      <c r="EH237">
        <v>1.0551889999999999</v>
      </c>
      <c r="EK237">
        <v>0.68218500000000004</v>
      </c>
      <c r="EL237">
        <v>1.110141</v>
      </c>
      <c r="EM237">
        <v>2.9134066666666669</v>
      </c>
      <c r="EN237">
        <v>1.2539448</v>
      </c>
      <c r="EO237">
        <v>1.661794</v>
      </c>
      <c r="EP237">
        <v>1.95448</v>
      </c>
      <c r="EQ237">
        <v>1.622081333333333</v>
      </c>
      <c r="ER237">
        <v>0.61086666666666667</v>
      </c>
      <c r="ES237">
        <v>1.509798</v>
      </c>
      <c r="ET237">
        <v>0.88793666666666671</v>
      </c>
      <c r="EU237">
        <v>1.2025153333333329</v>
      </c>
      <c r="EV237">
        <v>1.2987340000000001</v>
      </c>
      <c r="EW237">
        <v>0.88793666666666671</v>
      </c>
      <c r="EX237">
        <v>0.85776666666666668</v>
      </c>
      <c r="EY237">
        <v>0.766791</v>
      </c>
      <c r="EZ237">
        <v>0.84924190476190475</v>
      </c>
      <c r="FB237">
        <v>0.67112033333333321</v>
      </c>
      <c r="FC237">
        <v>1.3328543333333329</v>
      </c>
      <c r="FE237">
        <v>1.259792666666667</v>
      </c>
      <c r="FF237">
        <v>1.2256901010101009</v>
      </c>
      <c r="FH237">
        <v>0.88793666666666671</v>
      </c>
      <c r="FI237">
        <v>0.35179400000000011</v>
      </c>
      <c r="FJ237">
        <v>0.6705580000000001</v>
      </c>
      <c r="FK237">
        <v>0.40259099999999998</v>
      </c>
      <c r="FL237">
        <v>1.639964666666667</v>
      </c>
      <c r="FM237">
        <v>0.38759250000000001</v>
      </c>
      <c r="FP237">
        <v>1.554255333333334</v>
      </c>
      <c r="FQ237">
        <v>0.83032300000000003</v>
      </c>
      <c r="FR237">
        <v>0.66847500000000015</v>
      </c>
      <c r="FS237">
        <v>1.0952845</v>
      </c>
      <c r="FT237">
        <v>0.83032300000000003</v>
      </c>
      <c r="FU237">
        <v>0.305564</v>
      </c>
      <c r="FV237">
        <v>0.80057000000000011</v>
      </c>
      <c r="FW237">
        <v>1.68537</v>
      </c>
      <c r="FX237">
        <v>0.39805000000000001</v>
      </c>
      <c r="FZ237">
        <v>1.210473333333334</v>
      </c>
      <c r="GB237">
        <v>0.55165066666666673</v>
      </c>
      <c r="GD237">
        <v>0.89508133333333328</v>
      </c>
      <c r="GE237">
        <v>1.002729333333334</v>
      </c>
      <c r="GG237">
        <v>1.7203169523809529</v>
      </c>
      <c r="GH237">
        <v>1.8354999999999999</v>
      </c>
      <c r="GJ237">
        <v>0.84994000000000003</v>
      </c>
      <c r="GL237">
        <v>1.509798</v>
      </c>
      <c r="GN237">
        <v>2.5057680000000002</v>
      </c>
      <c r="GO237">
        <v>1.2222440000000001</v>
      </c>
      <c r="GP237">
        <v>1.5981426666666669</v>
      </c>
      <c r="GQ237">
        <v>0.83032300000000003</v>
      </c>
      <c r="GR237">
        <v>0.83032300000000003</v>
      </c>
      <c r="GS237">
        <v>1.2207083333333331</v>
      </c>
      <c r="GU237">
        <v>0.88793666666666671</v>
      </c>
      <c r="GV237">
        <v>3.1411453333333341</v>
      </c>
      <c r="GW237">
        <v>0.67216287500000005</v>
      </c>
      <c r="GX237">
        <v>0.67216287500000005</v>
      </c>
      <c r="GY237">
        <v>1.5648223999999999</v>
      </c>
      <c r="HA237">
        <v>0.9480400000000001</v>
      </c>
      <c r="HC237">
        <v>0.99178000000000011</v>
      </c>
      <c r="HD237">
        <v>0.76430399999999998</v>
      </c>
      <c r="HE237">
        <v>0.50151266666666672</v>
      </c>
    </row>
    <row r="238" spans="1:213" x14ac:dyDescent="0.3">
      <c r="A238">
        <v>2017</v>
      </c>
      <c r="B238" t="s">
        <v>8347</v>
      </c>
      <c r="C238" s="1" t="s">
        <v>178</v>
      </c>
      <c r="D238">
        <v>1.62731</v>
      </c>
      <c r="E238">
        <v>2.1642556000000002</v>
      </c>
      <c r="F238">
        <v>2.2996354999999999</v>
      </c>
      <c r="G238">
        <v>0.78975300000000015</v>
      </c>
      <c r="H238">
        <v>0.46334999999999998</v>
      </c>
      <c r="I238">
        <v>0.46334999999999998</v>
      </c>
      <c r="J238">
        <v>2.4631875000000001</v>
      </c>
      <c r="L238">
        <v>1.2568225</v>
      </c>
      <c r="M238">
        <v>0.99916200000000011</v>
      </c>
      <c r="N238">
        <v>2.323045</v>
      </c>
      <c r="O238">
        <v>1.3600239999999999</v>
      </c>
      <c r="P238">
        <v>1.7516795999999999</v>
      </c>
      <c r="Q238">
        <v>1.2568225</v>
      </c>
      <c r="R238">
        <v>1.3450009999999999</v>
      </c>
      <c r="S238">
        <v>1.140226</v>
      </c>
      <c r="U238">
        <v>0.60680200000000006</v>
      </c>
      <c r="V238">
        <v>0.85553550000000012</v>
      </c>
      <c r="W238">
        <v>1.126042</v>
      </c>
      <c r="Y238">
        <v>0.22242000000000001</v>
      </c>
      <c r="Z238">
        <v>0.46334999999999998</v>
      </c>
      <c r="AA238">
        <v>0.5814180000000001</v>
      </c>
      <c r="AB238">
        <v>0.80428050000000006</v>
      </c>
      <c r="AC238">
        <v>1.2568225</v>
      </c>
      <c r="AD238">
        <v>2.2420770000000001</v>
      </c>
      <c r="AE238">
        <v>2.3965540000000001</v>
      </c>
      <c r="AF238">
        <v>0.6090350000000001</v>
      </c>
      <c r="AG238">
        <v>1.4230719999999999</v>
      </c>
      <c r="AI238">
        <v>0.87349900000000003</v>
      </c>
      <c r="AK238">
        <v>3.62548</v>
      </c>
      <c r="AL238">
        <v>1.5233460000000001</v>
      </c>
      <c r="AM238">
        <v>0.58082666666666671</v>
      </c>
      <c r="AN238">
        <v>0.87749750000000004</v>
      </c>
      <c r="AP238">
        <v>1.032170666666667</v>
      </c>
      <c r="AQ238">
        <v>0.96353133333333341</v>
      </c>
      <c r="AR238">
        <v>1.7173750000000001</v>
      </c>
      <c r="AT238">
        <v>2.4745588000000009</v>
      </c>
      <c r="AU238">
        <v>1.4966165</v>
      </c>
      <c r="AV238">
        <v>1.3017741666666669</v>
      </c>
      <c r="AW238">
        <v>0.85153680000000009</v>
      </c>
      <c r="AY238">
        <v>1.2568225</v>
      </c>
      <c r="AZ238">
        <v>3.62548</v>
      </c>
      <c r="BB238">
        <v>0.55690688888888895</v>
      </c>
      <c r="BC238">
        <v>0.80000700000000013</v>
      </c>
      <c r="BD238">
        <v>0.968889</v>
      </c>
      <c r="BE238">
        <v>1.6479552</v>
      </c>
      <c r="BF238">
        <v>0.56627600000000011</v>
      </c>
      <c r="BG238">
        <v>1.9721404</v>
      </c>
      <c r="BJ238">
        <v>0.62588100000000013</v>
      </c>
      <c r="BK238">
        <v>1.3600239999999999</v>
      </c>
      <c r="BL238">
        <v>2.323045</v>
      </c>
      <c r="BO238">
        <v>0.55533200000000005</v>
      </c>
      <c r="BQ238">
        <v>1.005133125</v>
      </c>
      <c r="BR238">
        <v>0.33551333333333339</v>
      </c>
      <c r="BS238">
        <v>2.3092999999999999</v>
      </c>
      <c r="BU238">
        <v>0.96687400000000012</v>
      </c>
      <c r="BV238">
        <v>0.86866714285714297</v>
      </c>
      <c r="BX238">
        <v>1.9057306666666669</v>
      </c>
      <c r="BY238">
        <v>1.3600239999999999</v>
      </c>
      <c r="BZ238">
        <v>0.55370300000000006</v>
      </c>
      <c r="CA238">
        <v>0.81686600000000009</v>
      </c>
      <c r="CB238">
        <v>2.4346420000000002</v>
      </c>
      <c r="CC238">
        <v>1.8086869999999999</v>
      </c>
      <c r="CD238">
        <v>0.52184900000000001</v>
      </c>
      <c r="CE238">
        <v>3.62548</v>
      </c>
      <c r="CF238">
        <v>2.6938509000000002</v>
      </c>
      <c r="CG238">
        <v>1.426558625</v>
      </c>
      <c r="CH238">
        <v>0.80303600000000008</v>
      </c>
      <c r="CI238">
        <v>0.55201900000000004</v>
      </c>
      <c r="CJ238">
        <v>2.1889362000000001</v>
      </c>
      <c r="CL238">
        <v>1.3899885000000001</v>
      </c>
      <c r="CM238">
        <v>1.5487606</v>
      </c>
      <c r="CN238">
        <v>1.6700079999999999</v>
      </c>
      <c r="CO238">
        <v>1.1203171999999999</v>
      </c>
      <c r="CP238">
        <v>1.2490429999999999</v>
      </c>
      <c r="CQ238">
        <v>0.84120800000000007</v>
      </c>
      <c r="CV238">
        <v>1.7928569999999999</v>
      </c>
      <c r="CW238">
        <v>2.233473</v>
      </c>
      <c r="CX238">
        <v>1.3899885000000001</v>
      </c>
      <c r="CY238">
        <v>1.537064</v>
      </c>
      <c r="CZ238">
        <v>0.74949450000000006</v>
      </c>
      <c r="DA238">
        <v>2.41618675</v>
      </c>
      <c r="DB238">
        <v>1.6644559999999999</v>
      </c>
      <c r="DC238">
        <v>8.3337000000000008E-2</v>
      </c>
      <c r="DD238">
        <v>0.36029000000000011</v>
      </c>
      <c r="DF238">
        <v>1.021206666666667</v>
      </c>
      <c r="DG238">
        <v>1.2778168000000001</v>
      </c>
      <c r="DI238">
        <v>1.6546909999999999</v>
      </c>
      <c r="DJ238">
        <v>0.59145066666666668</v>
      </c>
      <c r="DM238">
        <v>1.30477</v>
      </c>
      <c r="DP238">
        <v>2.4346420000000002</v>
      </c>
      <c r="DQ238">
        <v>1.3600239999999999</v>
      </c>
      <c r="DR238">
        <v>0.56694708333333343</v>
      </c>
      <c r="DT238">
        <v>0.46334999999999998</v>
      </c>
      <c r="DU238">
        <v>0.33254800000000012</v>
      </c>
      <c r="DV238">
        <v>0.80303600000000008</v>
      </c>
      <c r="DW238">
        <v>0.71049550000000006</v>
      </c>
      <c r="DX238">
        <v>1.4608144000000001</v>
      </c>
      <c r="DY238">
        <v>0.8205568333333334</v>
      </c>
      <c r="DZ238">
        <v>0.64493350000000005</v>
      </c>
      <c r="EA238">
        <v>0.84738200000000008</v>
      </c>
      <c r="EB238">
        <v>0.77758300000000014</v>
      </c>
      <c r="ED238">
        <v>1.3600239999999999</v>
      </c>
      <c r="EE238">
        <v>0.48688999999999999</v>
      </c>
      <c r="EF238">
        <v>0.38441199999999998</v>
      </c>
      <c r="EH238">
        <v>0.85332750000000002</v>
      </c>
      <c r="EJ238">
        <v>0.386042</v>
      </c>
      <c r="EK238">
        <v>1.3817843999999999</v>
      </c>
      <c r="EL238">
        <v>0.50529800000000002</v>
      </c>
      <c r="EM238">
        <v>1.0727120000000001</v>
      </c>
      <c r="EN238">
        <v>1.5908834000000001</v>
      </c>
      <c r="EO238">
        <v>1.8184875</v>
      </c>
      <c r="EQ238">
        <v>0.37289359999999999</v>
      </c>
      <c r="ER238">
        <v>1.0768586666666671</v>
      </c>
      <c r="ES238">
        <v>2.9127803999999999</v>
      </c>
      <c r="ET238">
        <v>1.3600239999999999</v>
      </c>
      <c r="EU238">
        <v>1.3143366666666669</v>
      </c>
      <c r="EV238">
        <v>2.4220823</v>
      </c>
      <c r="EW238">
        <v>1.3600239999999999</v>
      </c>
      <c r="EX238">
        <v>2.964229500000001</v>
      </c>
      <c r="EY238">
        <v>0.346086</v>
      </c>
      <c r="EZ238">
        <v>1.783244761904762</v>
      </c>
      <c r="FA238">
        <v>0.35021600000000003</v>
      </c>
      <c r="FB238">
        <v>0.31198300000000001</v>
      </c>
      <c r="FC238">
        <v>1.437802</v>
      </c>
      <c r="FE238">
        <v>1.4495229999999999</v>
      </c>
      <c r="FF238">
        <v>1.2001481190476191</v>
      </c>
      <c r="FH238">
        <v>1.3600239999999999</v>
      </c>
      <c r="FI238">
        <v>0.56903800000000004</v>
      </c>
      <c r="FJ238">
        <v>0.74027600000000016</v>
      </c>
      <c r="FK238">
        <v>0.60711666666666675</v>
      </c>
      <c r="FL238">
        <v>1.4562124999999999</v>
      </c>
      <c r="FM238">
        <v>0.88074800000000009</v>
      </c>
      <c r="FP238">
        <v>2.0077880000000001</v>
      </c>
      <c r="FQ238">
        <v>0.46334999999999998</v>
      </c>
      <c r="FR238">
        <v>2.6351076249999998</v>
      </c>
      <c r="FS238">
        <v>0.65557799999999999</v>
      </c>
      <c r="FT238">
        <v>0.46334999999999998</v>
      </c>
      <c r="FV238">
        <v>0.46002999999999999</v>
      </c>
      <c r="FW238">
        <v>1.1233439999999999</v>
      </c>
      <c r="FX238">
        <v>1.4734860000000001</v>
      </c>
      <c r="FZ238">
        <v>0.86298000000000008</v>
      </c>
      <c r="GB238">
        <v>1.4187189</v>
      </c>
      <c r="GC238">
        <v>0.29937599999999998</v>
      </c>
      <c r="GD238">
        <v>2.830642800000001</v>
      </c>
      <c r="GE238">
        <v>0.65857350000000003</v>
      </c>
      <c r="GG238">
        <v>2.1639051999999999</v>
      </c>
      <c r="GH238">
        <v>0.67024733333333331</v>
      </c>
      <c r="GL238">
        <v>2.9127803999999999</v>
      </c>
      <c r="GM238">
        <v>1.6620509999999999</v>
      </c>
      <c r="GN238">
        <v>1.1714175</v>
      </c>
      <c r="GO238">
        <v>1.5469173333333339</v>
      </c>
      <c r="GP238">
        <v>1.2568225</v>
      </c>
      <c r="GQ238">
        <v>0.46334999999999998</v>
      </c>
      <c r="GR238">
        <v>0.46334999999999998</v>
      </c>
      <c r="GS238">
        <v>1.230955</v>
      </c>
      <c r="GU238">
        <v>1.3600239999999999</v>
      </c>
      <c r="GV238">
        <v>0.484126</v>
      </c>
      <c r="GW238">
        <v>1.2778168000000001</v>
      </c>
      <c r="GX238">
        <v>1.2778168000000001</v>
      </c>
      <c r="GY238">
        <v>2.6938509000000002</v>
      </c>
      <c r="HA238">
        <v>1.1481645</v>
      </c>
      <c r="HC238">
        <v>3.1886939999999999</v>
      </c>
      <c r="HD238">
        <v>0.43313400000000007</v>
      </c>
      <c r="HE238">
        <v>0.7140664000000001</v>
      </c>
    </row>
    <row r="239" spans="1:213" x14ac:dyDescent="0.3">
      <c r="A239">
        <v>2017</v>
      </c>
      <c r="B239" t="s">
        <v>8347</v>
      </c>
      <c r="C239" s="1" t="s">
        <v>181</v>
      </c>
      <c r="D239">
        <v>1.07504</v>
      </c>
      <c r="E239">
        <v>0.78992000000000007</v>
      </c>
      <c r="F239">
        <v>0.25017400000000001</v>
      </c>
      <c r="G239">
        <v>1.015266</v>
      </c>
      <c r="J239">
        <v>2.052762</v>
      </c>
      <c r="K239">
        <v>1.5004</v>
      </c>
      <c r="L239">
        <v>1.60531</v>
      </c>
      <c r="N239">
        <v>1.103315</v>
      </c>
      <c r="P239">
        <v>1.22678</v>
      </c>
      <c r="Q239">
        <v>1.60531</v>
      </c>
      <c r="R239">
        <v>1.0897239999999999</v>
      </c>
      <c r="S239">
        <v>0.62820000000000009</v>
      </c>
      <c r="W239">
        <v>0.30750200000000011</v>
      </c>
      <c r="AB239">
        <v>0.68819000000000008</v>
      </c>
      <c r="AC239">
        <v>1.60531</v>
      </c>
      <c r="AD239">
        <v>1.7548824999999999</v>
      </c>
      <c r="AH239">
        <v>0.41348000000000001</v>
      </c>
      <c r="AJ239">
        <v>0.81772750000000005</v>
      </c>
      <c r="AO239">
        <v>0.7686400000000001</v>
      </c>
      <c r="AR239">
        <v>1.351008</v>
      </c>
      <c r="AT239">
        <v>1.69215</v>
      </c>
      <c r="AU239">
        <v>1.1554580000000001</v>
      </c>
      <c r="AW239">
        <v>1.2819160000000001</v>
      </c>
      <c r="AY239">
        <v>1.60531</v>
      </c>
      <c r="BE239">
        <v>0.809222</v>
      </c>
      <c r="BF239">
        <v>0.66046199999999999</v>
      </c>
      <c r="BG239">
        <v>2.188622000000001</v>
      </c>
      <c r="BJ239">
        <v>0.208312</v>
      </c>
      <c r="BL239">
        <v>1.103315</v>
      </c>
      <c r="BP239">
        <v>0.11443399999999999</v>
      </c>
      <c r="BR239">
        <v>0.36178399999999999</v>
      </c>
      <c r="BX239">
        <v>0.74105399999999999</v>
      </c>
      <c r="CB239">
        <v>1.6974860000000001</v>
      </c>
      <c r="CC239">
        <v>0.49164400000000008</v>
      </c>
      <c r="CF239">
        <v>0.83949800000000008</v>
      </c>
      <c r="CG239">
        <v>2.1411359999999999</v>
      </c>
      <c r="CI239">
        <v>1.819814</v>
      </c>
      <c r="CJ239">
        <v>1.1499140000000001</v>
      </c>
      <c r="CM239">
        <v>1.382152</v>
      </c>
      <c r="CN239">
        <v>1.0671120000000001</v>
      </c>
      <c r="CP239">
        <v>0.14314399999999999</v>
      </c>
      <c r="CV239">
        <v>1.475762</v>
      </c>
      <c r="CW239">
        <v>0.83849000000000007</v>
      </c>
      <c r="CY239">
        <v>0.49436999999999998</v>
      </c>
      <c r="DA239">
        <v>0.87499750000000009</v>
      </c>
      <c r="DF239">
        <v>0.38406200000000001</v>
      </c>
      <c r="DG239">
        <v>0.84849000000000008</v>
      </c>
      <c r="DH239">
        <v>0.48503600000000002</v>
      </c>
      <c r="DI239">
        <v>0.85088800000000009</v>
      </c>
      <c r="DJ239">
        <v>0.52143600000000001</v>
      </c>
      <c r="DL239">
        <v>1.174142</v>
      </c>
      <c r="DP239">
        <v>1.6974860000000001</v>
      </c>
      <c r="DW239">
        <v>0.75333000000000006</v>
      </c>
      <c r="DX239">
        <v>1.315758</v>
      </c>
      <c r="EA239">
        <v>0.41098000000000001</v>
      </c>
      <c r="EK239">
        <v>1.1206579999999999</v>
      </c>
      <c r="EN239">
        <v>2.2085819999999998</v>
      </c>
      <c r="EQ239">
        <v>4.7447999999999997E-2</v>
      </c>
      <c r="ER239">
        <v>0.43657400000000007</v>
      </c>
      <c r="ES239">
        <v>1.7232780000000001</v>
      </c>
      <c r="EV239">
        <v>1.019382</v>
      </c>
      <c r="EX239">
        <v>0.5534</v>
      </c>
      <c r="EY239">
        <v>0.33316800000000008</v>
      </c>
      <c r="EZ239">
        <v>0.88761857142857148</v>
      </c>
      <c r="FA239">
        <v>0.84501199999999999</v>
      </c>
      <c r="FC239">
        <v>1.120776</v>
      </c>
      <c r="FR239">
        <v>0.48743199999999998</v>
      </c>
      <c r="FW239">
        <v>1.717384</v>
      </c>
      <c r="FX239">
        <v>0.59824800000000011</v>
      </c>
      <c r="GA239">
        <v>1.666582</v>
      </c>
      <c r="GB239">
        <v>0.63580199999999998</v>
      </c>
      <c r="GD239">
        <v>0.89323800000000009</v>
      </c>
      <c r="GG239">
        <v>2.361545</v>
      </c>
      <c r="GH239">
        <v>0.50427600000000006</v>
      </c>
      <c r="GI239">
        <v>0.92875399999999997</v>
      </c>
      <c r="GL239">
        <v>1.7232780000000001</v>
      </c>
      <c r="GM239">
        <v>1.3555619999999999</v>
      </c>
      <c r="GN239">
        <v>1.31124</v>
      </c>
      <c r="GP239">
        <v>1.60531</v>
      </c>
      <c r="GS239">
        <v>2.4743659999999998</v>
      </c>
      <c r="GW239">
        <v>0.84849000000000008</v>
      </c>
      <c r="GX239">
        <v>0.84849000000000008</v>
      </c>
      <c r="GY239">
        <v>0.83949800000000008</v>
      </c>
      <c r="GZ239">
        <v>0.71285750000000003</v>
      </c>
      <c r="HA239">
        <v>1.1187780000000001</v>
      </c>
      <c r="HC239">
        <v>1.6345775</v>
      </c>
      <c r="HE239">
        <v>0.82047800000000015</v>
      </c>
    </row>
    <row r="240" spans="1:213" x14ac:dyDescent="0.3">
      <c r="A240">
        <v>2017</v>
      </c>
      <c r="B240" t="s">
        <v>8347</v>
      </c>
      <c r="C240" s="1" t="s">
        <v>184</v>
      </c>
      <c r="D240">
        <v>2.8789259999999999</v>
      </c>
      <c r="E240">
        <v>3.0648010000000001</v>
      </c>
      <c r="F240">
        <v>1.9829909999999999</v>
      </c>
      <c r="G240">
        <v>1.0862350000000001</v>
      </c>
      <c r="H240">
        <v>0.9582440000000001</v>
      </c>
      <c r="I240">
        <v>0.9582440000000001</v>
      </c>
      <c r="J240">
        <v>3.3360810000000001</v>
      </c>
      <c r="K240">
        <v>3.7527979999999999</v>
      </c>
      <c r="L240">
        <v>1.966351333333334</v>
      </c>
      <c r="N240">
        <v>1.3787160000000001</v>
      </c>
      <c r="O240">
        <v>1.4793406666666671</v>
      </c>
      <c r="P240">
        <v>3.17015</v>
      </c>
      <c r="Q240">
        <v>1.966351333333334</v>
      </c>
      <c r="R240">
        <v>1.612482</v>
      </c>
      <c r="S240">
        <v>2.030494</v>
      </c>
      <c r="T240">
        <v>2.2017039999999999</v>
      </c>
      <c r="U240">
        <v>1.374077</v>
      </c>
      <c r="W240">
        <v>5.1582249999999998</v>
      </c>
      <c r="Z240">
        <v>0.9582440000000001</v>
      </c>
      <c r="AA240">
        <v>1.5252760000000001</v>
      </c>
      <c r="AB240">
        <v>1.0950979999999999</v>
      </c>
      <c r="AC240">
        <v>1.966351333333334</v>
      </c>
      <c r="AD240">
        <v>3.1020386666666671</v>
      </c>
      <c r="AE240">
        <v>1.5900860000000001</v>
      </c>
      <c r="AF240">
        <v>1.5906119999999999</v>
      </c>
      <c r="AG240">
        <v>9.8051766666666662</v>
      </c>
      <c r="AI240">
        <v>2.882877333333334</v>
      </c>
      <c r="AJ240">
        <v>3.4785629999999998</v>
      </c>
      <c r="AK240">
        <v>3.9880926666666672</v>
      </c>
      <c r="AL240">
        <v>1.6925060000000001</v>
      </c>
      <c r="AN240">
        <v>1.691578</v>
      </c>
      <c r="AO240">
        <v>0.27687499999999998</v>
      </c>
      <c r="AP240">
        <v>0.246836</v>
      </c>
      <c r="AQ240">
        <v>1.4345319999999999</v>
      </c>
      <c r="AR240">
        <v>1.5727891666666669</v>
      </c>
      <c r="AS240">
        <v>1.5968359999999999</v>
      </c>
      <c r="AT240">
        <v>4.7170446666666672</v>
      </c>
      <c r="AU240">
        <v>2.1135386666666669</v>
      </c>
      <c r="AV240">
        <v>5.3714538333333337</v>
      </c>
      <c r="AW240">
        <v>1.5815278333333329</v>
      </c>
      <c r="AX240">
        <v>2.0876060000000001</v>
      </c>
      <c r="AY240">
        <v>1.966351333333334</v>
      </c>
      <c r="AZ240">
        <v>3.9880926666666672</v>
      </c>
      <c r="BB240">
        <v>2.0875750000000002</v>
      </c>
      <c r="BC240">
        <v>1.4474089999999999</v>
      </c>
      <c r="BD240">
        <v>20.270525166666669</v>
      </c>
      <c r="BE240">
        <v>3.046784000000001</v>
      </c>
      <c r="BF240">
        <v>1.2862046666666671</v>
      </c>
      <c r="BG240">
        <v>2.9085740000000002</v>
      </c>
      <c r="BH240">
        <v>5.6630000000000007E-2</v>
      </c>
      <c r="BJ240">
        <v>1.5069920000000001</v>
      </c>
      <c r="BK240">
        <v>1.4793406666666671</v>
      </c>
      <c r="BL240">
        <v>1.3787160000000001</v>
      </c>
      <c r="BQ240">
        <v>1.4553700000000001</v>
      </c>
      <c r="BR240">
        <v>2.134363</v>
      </c>
      <c r="BS240">
        <v>0.34945399999999999</v>
      </c>
      <c r="BU240">
        <v>1.0091079999999999</v>
      </c>
      <c r="BV240">
        <v>1.615553571428572</v>
      </c>
      <c r="BX240">
        <v>2.986778000000001</v>
      </c>
      <c r="BY240">
        <v>1.4793406666666671</v>
      </c>
      <c r="BZ240">
        <v>0.94763399999999998</v>
      </c>
      <c r="CA240">
        <v>11.155379999999999</v>
      </c>
      <c r="CB240">
        <v>4.5017300000000002</v>
      </c>
      <c r="CC240">
        <v>4.1994860000000003</v>
      </c>
      <c r="CD240">
        <v>1.6798789999999999</v>
      </c>
      <c r="CE240">
        <v>3.9880926666666672</v>
      </c>
      <c r="CF240">
        <v>1.199238</v>
      </c>
      <c r="CG240">
        <v>2.910714</v>
      </c>
      <c r="CH240">
        <v>0.54415600000000008</v>
      </c>
      <c r="CI240">
        <v>1.179551</v>
      </c>
      <c r="CJ240">
        <v>1.868698666666667</v>
      </c>
      <c r="CL240">
        <v>1.817752666666667</v>
      </c>
      <c r="CM240">
        <v>4.2851239999999997</v>
      </c>
      <c r="CN240">
        <v>2.7632089999999998</v>
      </c>
      <c r="CO240">
        <v>1.73690725</v>
      </c>
      <c r="CP240">
        <v>2.1915360000000002</v>
      </c>
      <c r="CT240">
        <v>1.442464</v>
      </c>
      <c r="CU240">
        <v>1.331226</v>
      </c>
      <c r="CV240">
        <v>3.6203582499999998</v>
      </c>
      <c r="CW240">
        <v>3.699767</v>
      </c>
      <c r="CX240">
        <v>1.817752666666667</v>
      </c>
      <c r="CY240">
        <v>2.1849880000000002</v>
      </c>
      <c r="CZ240">
        <v>1.4902789999999999</v>
      </c>
      <c r="DA240">
        <v>3.3357749999999999</v>
      </c>
      <c r="DB240">
        <v>2.9428800000000002</v>
      </c>
      <c r="DF240">
        <v>1.410879</v>
      </c>
      <c r="DG240">
        <v>3.1584093333333341</v>
      </c>
      <c r="DH240">
        <v>0.59190199999999993</v>
      </c>
      <c r="DI240">
        <v>3.385802</v>
      </c>
      <c r="DL240">
        <v>2.1898122500000001</v>
      </c>
      <c r="DM240">
        <v>1.5538019999999999</v>
      </c>
      <c r="DP240">
        <v>4.5017300000000002</v>
      </c>
      <c r="DQ240">
        <v>1.4793406666666671</v>
      </c>
      <c r="DR240">
        <v>1.0907714285714289</v>
      </c>
      <c r="DS240">
        <v>5.6630000000000007E-2</v>
      </c>
      <c r="DT240">
        <v>0.9582440000000001</v>
      </c>
      <c r="DV240">
        <v>0.54415600000000008</v>
      </c>
      <c r="DW240">
        <v>2.3528476666666669</v>
      </c>
      <c r="DX240">
        <v>3.8104979999999999</v>
      </c>
      <c r="DY240">
        <v>1.9620500000000001</v>
      </c>
      <c r="DZ240">
        <v>0.99981000000000009</v>
      </c>
      <c r="EA240">
        <v>1.0293000000000001</v>
      </c>
      <c r="EB240">
        <v>1.1890559999999999</v>
      </c>
      <c r="EC240">
        <v>2.0720489999999998</v>
      </c>
      <c r="ED240">
        <v>1.4793406666666671</v>
      </c>
      <c r="EE240">
        <v>0.90768400000000005</v>
      </c>
      <c r="EH240">
        <v>1.4518759999999999</v>
      </c>
      <c r="EI240">
        <v>1.2</v>
      </c>
      <c r="EK240">
        <v>1.2466839999999999</v>
      </c>
      <c r="EL240">
        <v>2.6181519999999998</v>
      </c>
      <c r="EM240">
        <v>1.9959893333333329</v>
      </c>
      <c r="EN240">
        <v>1.9511213333333339</v>
      </c>
      <c r="EO240">
        <v>1.2287870000000001</v>
      </c>
      <c r="EQ240">
        <v>1.646396</v>
      </c>
      <c r="ER240">
        <v>0.83833333333333349</v>
      </c>
      <c r="ES240">
        <v>2.966696666666667</v>
      </c>
      <c r="ET240">
        <v>1.4793406666666671</v>
      </c>
      <c r="EU240">
        <v>2.3386326666666668</v>
      </c>
      <c r="EV240">
        <v>4.388655</v>
      </c>
      <c r="EW240">
        <v>1.4793406666666671</v>
      </c>
      <c r="EX240">
        <v>0.6396413333333334</v>
      </c>
      <c r="EY240">
        <v>0.98316900000000007</v>
      </c>
      <c r="EZ240">
        <v>1.029422857142857</v>
      </c>
      <c r="FA240">
        <v>1.16198</v>
      </c>
      <c r="FB240">
        <v>1.8926674999999999</v>
      </c>
      <c r="FC240">
        <v>1.9818720000000001</v>
      </c>
      <c r="FD240">
        <v>1.593753</v>
      </c>
      <c r="FF240">
        <v>1.993639083333334</v>
      </c>
      <c r="FH240">
        <v>1.4793406666666671</v>
      </c>
      <c r="FJ240">
        <v>0.89296900000000001</v>
      </c>
      <c r="FK240">
        <v>0.9570820000000001</v>
      </c>
      <c r="FL240">
        <v>1.938401</v>
      </c>
      <c r="FM240">
        <v>2.2599339999999999</v>
      </c>
      <c r="FP240">
        <v>2.4116473333333328</v>
      </c>
      <c r="FQ240">
        <v>0.9582440000000001</v>
      </c>
      <c r="FR240">
        <v>1.6299235000000001</v>
      </c>
      <c r="FT240">
        <v>0.9582440000000001</v>
      </c>
      <c r="FW240">
        <v>3.0204409999999999</v>
      </c>
      <c r="FX240">
        <v>2.905752000000001</v>
      </c>
      <c r="FZ240">
        <v>2.3428040000000001</v>
      </c>
      <c r="GA240">
        <v>1.6854260000000001</v>
      </c>
      <c r="GB240">
        <v>3.781435000000001</v>
      </c>
      <c r="GC240">
        <v>0.77786200000000005</v>
      </c>
      <c r="GD240">
        <v>3.179894</v>
      </c>
      <c r="GE240">
        <v>1.0872712499999999</v>
      </c>
      <c r="GG240">
        <v>3.595877333333334</v>
      </c>
      <c r="GH240">
        <v>1.0250619999999999</v>
      </c>
      <c r="GI240">
        <v>0.75842600000000004</v>
      </c>
      <c r="GL240">
        <v>2.966696666666667</v>
      </c>
      <c r="GM240">
        <v>1.86164</v>
      </c>
      <c r="GN240">
        <v>3.4826139999999999</v>
      </c>
      <c r="GP240">
        <v>1.966351333333334</v>
      </c>
      <c r="GQ240">
        <v>0.9582440000000001</v>
      </c>
      <c r="GR240">
        <v>0.9582440000000001</v>
      </c>
      <c r="GS240">
        <v>1.7040789999999999</v>
      </c>
      <c r="GU240">
        <v>1.4793406666666671</v>
      </c>
      <c r="GV240">
        <v>1.4145620000000001</v>
      </c>
      <c r="GW240">
        <v>3.1584093333333341</v>
      </c>
      <c r="GX240">
        <v>3.1584093333333341</v>
      </c>
      <c r="GY240">
        <v>1.199238</v>
      </c>
      <c r="GZ240">
        <v>3.4208980000000002</v>
      </c>
      <c r="HA240">
        <v>1.311544</v>
      </c>
      <c r="HC240">
        <v>1.1553733333333329</v>
      </c>
      <c r="HE240">
        <v>0.95665400000000012</v>
      </c>
    </row>
    <row r="241" spans="1:213" x14ac:dyDescent="0.3">
      <c r="A241">
        <v>2017</v>
      </c>
      <c r="B241" t="s">
        <v>8347</v>
      </c>
      <c r="C241" s="1" t="s">
        <v>8351</v>
      </c>
      <c r="D241">
        <v>1.6886479999999999</v>
      </c>
      <c r="E241">
        <v>2.206712</v>
      </c>
      <c r="G241">
        <v>0.70815600000000012</v>
      </c>
      <c r="J241">
        <v>2.2005699999999999</v>
      </c>
      <c r="K241">
        <v>1.0794619999999999</v>
      </c>
      <c r="N241">
        <v>2.5600960000000001</v>
      </c>
      <c r="P241">
        <v>1.597718</v>
      </c>
      <c r="R241">
        <v>0.92943600000000015</v>
      </c>
      <c r="S241">
        <v>0.84263800000000011</v>
      </c>
      <c r="AB241">
        <v>0.371726</v>
      </c>
      <c r="AD241">
        <v>3.495032000000001</v>
      </c>
      <c r="AF241">
        <v>0.77971000000000001</v>
      </c>
      <c r="AH241">
        <v>0.73277400000000004</v>
      </c>
      <c r="AJ241">
        <v>2.5337779999999999</v>
      </c>
      <c r="AO241">
        <v>5.2959800000000001</v>
      </c>
      <c r="AR241">
        <v>4.6895840000000009</v>
      </c>
      <c r="AT241">
        <v>1.8494699999999999</v>
      </c>
      <c r="AU241">
        <v>0.97546200000000005</v>
      </c>
      <c r="BE241">
        <v>1.0778719999999999</v>
      </c>
      <c r="BF241">
        <v>0.53556599999999999</v>
      </c>
      <c r="BG241">
        <v>2.4913259999999999</v>
      </c>
      <c r="BL241">
        <v>2.5600960000000001</v>
      </c>
      <c r="BP241">
        <v>2.8645879999999999</v>
      </c>
      <c r="BQ241">
        <v>0.43636800000000009</v>
      </c>
      <c r="BR241">
        <v>0.32894600000000002</v>
      </c>
      <c r="BX241">
        <v>0.40522000000000002</v>
      </c>
      <c r="CB241">
        <v>1.849378</v>
      </c>
      <c r="CC241">
        <v>0.19394</v>
      </c>
      <c r="CF241">
        <v>3.580552</v>
      </c>
      <c r="CG241">
        <v>0.746672</v>
      </c>
      <c r="CI241">
        <v>0.30907200000000001</v>
      </c>
      <c r="CJ241">
        <v>1.429206</v>
      </c>
      <c r="CM241">
        <v>2.0133975</v>
      </c>
      <c r="CN241">
        <v>2.0960760000000001</v>
      </c>
      <c r="CO241">
        <v>0.7515980000000001</v>
      </c>
      <c r="CP241">
        <v>0.52633600000000003</v>
      </c>
      <c r="CU241">
        <v>1.0757680000000001</v>
      </c>
      <c r="CV241">
        <v>1.63036</v>
      </c>
      <c r="CY241">
        <v>0.51804000000000006</v>
      </c>
      <c r="DA241">
        <v>1.5834775000000001</v>
      </c>
      <c r="DF241">
        <v>4.0121560000000001</v>
      </c>
      <c r="DG241">
        <v>1.4413825</v>
      </c>
      <c r="DH241">
        <v>0.73512000000000011</v>
      </c>
      <c r="DI241">
        <v>1.4480420000000001</v>
      </c>
      <c r="DJ241">
        <v>0.1545975</v>
      </c>
      <c r="DL241">
        <v>0.88105600000000017</v>
      </c>
      <c r="DP241">
        <v>1.849378</v>
      </c>
      <c r="DW241">
        <v>0.41472249999999999</v>
      </c>
      <c r="DX241">
        <v>1.351594</v>
      </c>
      <c r="EG241">
        <v>0.85755400000000004</v>
      </c>
      <c r="EH241">
        <v>0.76258750000000008</v>
      </c>
      <c r="EK241">
        <v>5.4229859999999999</v>
      </c>
      <c r="EN241">
        <v>1.6224799999999999</v>
      </c>
      <c r="ER241">
        <v>0.63447600000000004</v>
      </c>
      <c r="ES241">
        <v>3.8249960000000001</v>
      </c>
      <c r="EV241">
        <v>0.56542400000000004</v>
      </c>
      <c r="EX241">
        <v>0.79877399999999998</v>
      </c>
      <c r="EZ241">
        <v>0.87899571428571444</v>
      </c>
      <c r="FA241">
        <v>0.86486200000000002</v>
      </c>
      <c r="FP241">
        <v>0.66869800000000013</v>
      </c>
      <c r="FR241">
        <v>0.65767200000000003</v>
      </c>
      <c r="FX241">
        <v>0.52719400000000005</v>
      </c>
      <c r="GA241">
        <v>1.0708500000000001</v>
      </c>
      <c r="GB241">
        <v>0.51727500000000004</v>
      </c>
      <c r="GD241">
        <v>1.63402</v>
      </c>
      <c r="GG241">
        <v>1.308989</v>
      </c>
      <c r="GI241">
        <v>1.1682939999999999</v>
      </c>
      <c r="GL241">
        <v>3.8249960000000001</v>
      </c>
      <c r="GM241">
        <v>1.694974</v>
      </c>
      <c r="GN241">
        <v>1.1259060000000001</v>
      </c>
      <c r="GO241">
        <v>0.86938800000000005</v>
      </c>
      <c r="GW241">
        <v>1.4413825</v>
      </c>
      <c r="GX241">
        <v>1.4413825</v>
      </c>
      <c r="GY241">
        <v>3.580552</v>
      </c>
      <c r="GZ241">
        <v>1.6432020000000001</v>
      </c>
      <c r="HA241">
        <v>0.81403200000000009</v>
      </c>
      <c r="HC241">
        <v>3.7883439999999999</v>
      </c>
      <c r="HE241">
        <v>0.89505400000000002</v>
      </c>
    </row>
    <row r="242" spans="1:213" x14ac:dyDescent="0.3">
      <c r="A242">
        <v>2017</v>
      </c>
      <c r="B242" t="s">
        <v>8347</v>
      </c>
      <c r="C242" s="1" t="s">
        <v>8352</v>
      </c>
      <c r="D242">
        <v>1.643888</v>
      </c>
      <c r="E242">
        <v>2.1026440000000002</v>
      </c>
      <c r="G242">
        <v>0.63939600000000008</v>
      </c>
      <c r="J242">
        <v>1.6910639999999999</v>
      </c>
      <c r="K242">
        <v>0.76306000000000007</v>
      </c>
      <c r="N242">
        <v>2.7647719999999998</v>
      </c>
      <c r="P242">
        <v>1.8029679999999999</v>
      </c>
      <c r="R242">
        <v>0.87942000000000009</v>
      </c>
      <c r="S242">
        <v>0.88874500000000012</v>
      </c>
      <c r="AB242">
        <v>0.48989800000000011</v>
      </c>
      <c r="AD242">
        <v>1.3152575</v>
      </c>
      <c r="AF242">
        <v>1.4554149999999999</v>
      </c>
      <c r="AH242">
        <v>0.50879200000000002</v>
      </c>
      <c r="AJ242">
        <v>1.1828780000000001</v>
      </c>
      <c r="AO242">
        <v>5.3130900000000008</v>
      </c>
      <c r="AR242">
        <v>3.332112</v>
      </c>
      <c r="AT242">
        <v>1.6130880000000001</v>
      </c>
      <c r="AU242">
        <v>1.3571139999999999</v>
      </c>
      <c r="BB242">
        <v>0.60016800000000003</v>
      </c>
      <c r="BE242">
        <v>0.88157200000000002</v>
      </c>
      <c r="BF242">
        <v>0.323716</v>
      </c>
      <c r="BG242">
        <v>1.5194160000000001</v>
      </c>
      <c r="BL242">
        <v>2.7647719999999998</v>
      </c>
      <c r="BP242">
        <v>1.6888080000000001</v>
      </c>
      <c r="BR242">
        <v>0.66793600000000009</v>
      </c>
      <c r="CB242">
        <v>1.616026</v>
      </c>
      <c r="CF242">
        <v>2.1024099999999999</v>
      </c>
      <c r="CG242">
        <v>0.76299800000000007</v>
      </c>
      <c r="CI242">
        <v>0.647482</v>
      </c>
      <c r="CJ242">
        <v>1.5145474999999999</v>
      </c>
      <c r="CM242">
        <v>1.0333840000000001</v>
      </c>
      <c r="CN242">
        <v>2.0381520000000002</v>
      </c>
      <c r="CO242">
        <v>1.252664</v>
      </c>
      <c r="CP242">
        <v>0.22198200000000001</v>
      </c>
      <c r="CU242">
        <v>1.033458</v>
      </c>
      <c r="CV242">
        <v>2.199948</v>
      </c>
      <c r="CY242">
        <v>0.71176200000000001</v>
      </c>
      <c r="DA242">
        <v>1.3040425</v>
      </c>
      <c r="DF242">
        <v>0.46534800000000009</v>
      </c>
      <c r="DG242">
        <v>1.0414433333333331</v>
      </c>
      <c r="DH242">
        <v>0.26830999999999999</v>
      </c>
      <c r="DI242">
        <v>1.4091419999999999</v>
      </c>
      <c r="DJ242">
        <v>0.14585000000000001</v>
      </c>
      <c r="DL242">
        <v>0.24243999999999999</v>
      </c>
      <c r="DP242">
        <v>1.616026</v>
      </c>
      <c r="DX242">
        <v>0.61316199999999998</v>
      </c>
      <c r="EG242">
        <v>0.37897199999999998</v>
      </c>
      <c r="EH242">
        <v>0.99199800000000016</v>
      </c>
      <c r="EK242">
        <v>5.0461680000000007</v>
      </c>
      <c r="EN242">
        <v>0.85034200000000004</v>
      </c>
      <c r="ER242">
        <v>0.93246200000000001</v>
      </c>
      <c r="ES242">
        <v>3.7474859999999999</v>
      </c>
      <c r="EV242">
        <v>0.41828199999999999</v>
      </c>
      <c r="EX242">
        <v>0.646262</v>
      </c>
      <c r="FA242">
        <v>0.77063800000000005</v>
      </c>
      <c r="FR242">
        <v>0.55379800000000012</v>
      </c>
      <c r="GB242">
        <v>0.48599500000000012</v>
      </c>
      <c r="GD242">
        <v>1.900442</v>
      </c>
      <c r="GG242">
        <v>1.899783</v>
      </c>
      <c r="GH242">
        <v>0.75983600000000007</v>
      </c>
      <c r="GI242">
        <v>1.3095140000000001</v>
      </c>
      <c r="GL242">
        <v>3.7474859999999999</v>
      </c>
      <c r="GM242">
        <v>1.42879</v>
      </c>
      <c r="GN242">
        <v>1.432766</v>
      </c>
      <c r="GO242">
        <v>1.090684</v>
      </c>
      <c r="GW242">
        <v>1.0414433333333331</v>
      </c>
      <c r="GX242">
        <v>1.0414433333333331</v>
      </c>
      <c r="GY242">
        <v>2.1024099999999999</v>
      </c>
      <c r="GZ242">
        <v>1.021336</v>
      </c>
      <c r="HA242">
        <v>0.48618400000000012</v>
      </c>
      <c r="HC242">
        <v>3.367486</v>
      </c>
      <c r="HE242">
        <v>0.16199</v>
      </c>
    </row>
    <row r="243" spans="1:213" x14ac:dyDescent="0.3">
      <c r="A243">
        <v>2017</v>
      </c>
      <c r="B243" t="s">
        <v>8347</v>
      </c>
      <c r="C243" s="1" t="s">
        <v>8353</v>
      </c>
      <c r="D243">
        <v>0.82184800000000013</v>
      </c>
      <c r="E243">
        <v>0.66781200000000007</v>
      </c>
      <c r="J243">
        <v>4.9741780000000002</v>
      </c>
      <c r="K243">
        <v>0.56854199999999999</v>
      </c>
      <c r="N243">
        <v>0.85154399999999997</v>
      </c>
      <c r="R243">
        <v>0.82051800000000008</v>
      </c>
      <c r="S243">
        <v>1.1589160000000001</v>
      </c>
      <c r="AB243">
        <v>0.52138200000000001</v>
      </c>
      <c r="AD243">
        <v>0.63771600000000006</v>
      </c>
      <c r="AH243">
        <v>0.15</v>
      </c>
      <c r="AO243">
        <v>7.3522200000000009</v>
      </c>
      <c r="AR243">
        <v>0.164218</v>
      </c>
      <c r="AT243">
        <v>0.34559800000000013</v>
      </c>
      <c r="BE243">
        <v>0.51497800000000005</v>
      </c>
      <c r="BG243">
        <v>0.76091200000000003</v>
      </c>
      <c r="BL243">
        <v>0.85154399999999997</v>
      </c>
      <c r="BR243">
        <v>0.582036</v>
      </c>
      <c r="CB243">
        <v>0.34559800000000013</v>
      </c>
      <c r="CF243">
        <v>2.3223820000000002</v>
      </c>
      <c r="CI243">
        <v>0.54821800000000009</v>
      </c>
      <c r="CJ243">
        <v>1.038626</v>
      </c>
      <c r="CM243">
        <v>0.56641000000000008</v>
      </c>
      <c r="CN243">
        <v>0.57972000000000001</v>
      </c>
      <c r="CP243">
        <v>0.73006199999999999</v>
      </c>
      <c r="CY243">
        <v>0.51474000000000009</v>
      </c>
      <c r="DG243">
        <v>1.1754739999999999</v>
      </c>
      <c r="DH243">
        <v>0.249532</v>
      </c>
      <c r="DL243">
        <v>1.030462</v>
      </c>
      <c r="DP243">
        <v>0.34559800000000013</v>
      </c>
      <c r="DX243">
        <v>0.7964500000000001</v>
      </c>
      <c r="EK243">
        <v>1.208712</v>
      </c>
      <c r="EN243">
        <v>0.92903250000000004</v>
      </c>
      <c r="EV243">
        <v>0.34200199999999997</v>
      </c>
      <c r="FA243">
        <v>1.0390820000000001</v>
      </c>
      <c r="FR243">
        <v>0.68661600000000012</v>
      </c>
      <c r="GB243">
        <v>0.94194800000000012</v>
      </c>
      <c r="GD243">
        <v>2.1875119999999999</v>
      </c>
      <c r="GG243">
        <v>0.34559800000000013</v>
      </c>
      <c r="GI243">
        <v>0.96019800000000011</v>
      </c>
      <c r="GM243">
        <v>2.222756</v>
      </c>
      <c r="GN243">
        <v>1.6559200000000001</v>
      </c>
      <c r="GW243">
        <v>1.1754739999999999</v>
      </c>
      <c r="GX243">
        <v>1.1754739999999999</v>
      </c>
      <c r="GY243">
        <v>2.3223820000000002</v>
      </c>
      <c r="GZ243">
        <v>0.71677750000000007</v>
      </c>
      <c r="HA243">
        <v>0.55858600000000003</v>
      </c>
      <c r="HC243">
        <v>0.67845600000000006</v>
      </c>
    </row>
    <row r="244" spans="1:213" x14ac:dyDescent="0.3">
      <c r="A244">
        <v>2017</v>
      </c>
      <c r="B244" t="s">
        <v>8347</v>
      </c>
      <c r="C244" s="1" t="s">
        <v>8354</v>
      </c>
      <c r="D244">
        <v>0.70536500000000002</v>
      </c>
      <c r="E244">
        <v>0.96387666666666683</v>
      </c>
      <c r="G244">
        <v>0.92259250000000004</v>
      </c>
      <c r="J244">
        <v>1.4712019999999999</v>
      </c>
      <c r="K244">
        <v>0.84084800000000015</v>
      </c>
      <c r="N244">
        <v>1.1400980000000001</v>
      </c>
      <c r="P244">
        <v>0.14624400000000001</v>
      </c>
      <c r="R244">
        <v>0.85458600000000018</v>
      </c>
      <c r="S244">
        <v>0.97859000000000007</v>
      </c>
      <c r="AF244">
        <v>0.71769000000000005</v>
      </c>
      <c r="AJ244">
        <v>0.8420160000000001</v>
      </c>
      <c r="AO244">
        <v>1.160072</v>
      </c>
      <c r="AR244">
        <v>0.91166200000000008</v>
      </c>
      <c r="AS244">
        <v>0.51491200000000004</v>
      </c>
      <c r="AT244">
        <v>0.30192000000000002</v>
      </c>
      <c r="BE244">
        <v>0.65014000000000005</v>
      </c>
      <c r="BF244">
        <v>0.49405199999999999</v>
      </c>
      <c r="BG244">
        <v>1.5428580000000001</v>
      </c>
      <c r="BL244">
        <v>1.1400980000000001</v>
      </c>
      <c r="BR244">
        <v>0.102732</v>
      </c>
      <c r="CB244">
        <v>0.36459999999999998</v>
      </c>
      <c r="CF244">
        <v>1.1502680000000001</v>
      </c>
      <c r="CG244">
        <v>0.282308</v>
      </c>
      <c r="CI244">
        <v>0.49503999999999998</v>
      </c>
      <c r="CJ244">
        <v>0.55879000000000001</v>
      </c>
      <c r="CM244">
        <v>1.0842540000000001</v>
      </c>
      <c r="CN244">
        <v>0.64720200000000006</v>
      </c>
      <c r="CO244">
        <v>0.47209400000000012</v>
      </c>
      <c r="CP244">
        <v>0.31602999999999998</v>
      </c>
      <c r="CY244">
        <v>0.52899800000000008</v>
      </c>
      <c r="DA244">
        <v>0.73106000000000004</v>
      </c>
      <c r="DF244">
        <v>0.55959199999999998</v>
      </c>
      <c r="DG244">
        <v>0.78405200000000008</v>
      </c>
      <c r="DH244">
        <v>0.38052750000000002</v>
      </c>
      <c r="DJ244">
        <v>0.81835200000000008</v>
      </c>
      <c r="DL244">
        <v>0.9375460000000001</v>
      </c>
      <c r="DP244">
        <v>0.36459999999999998</v>
      </c>
      <c r="DX244">
        <v>0.53944199999999998</v>
      </c>
      <c r="EH244">
        <v>0.6422066666666667</v>
      </c>
      <c r="EK244">
        <v>0.74292200000000008</v>
      </c>
      <c r="EN244">
        <v>0.36590200000000001</v>
      </c>
      <c r="ER244">
        <v>0.64302000000000004</v>
      </c>
      <c r="ES244">
        <v>1.1577519999999999</v>
      </c>
      <c r="EV244">
        <v>0.24768000000000001</v>
      </c>
      <c r="FA244">
        <v>0.54923600000000006</v>
      </c>
      <c r="FR244">
        <v>0.34123599999999998</v>
      </c>
      <c r="FX244">
        <v>0.27877000000000002</v>
      </c>
      <c r="GA244">
        <v>1.289612</v>
      </c>
      <c r="GB244">
        <v>0.45933600000000002</v>
      </c>
      <c r="GD244">
        <v>0.65428000000000008</v>
      </c>
      <c r="GG244">
        <v>0.49539800000000012</v>
      </c>
      <c r="GI244">
        <v>1.03654</v>
      </c>
      <c r="GL244">
        <v>1.1577519999999999</v>
      </c>
      <c r="GN244">
        <v>1.164946</v>
      </c>
      <c r="GW244">
        <v>0.78405200000000008</v>
      </c>
      <c r="GX244">
        <v>0.78405200000000008</v>
      </c>
      <c r="GY244">
        <v>1.1502680000000001</v>
      </c>
      <c r="GZ244">
        <v>0.56035800000000002</v>
      </c>
      <c r="HA244">
        <v>0.22203200000000001</v>
      </c>
      <c r="HC244">
        <v>0.88528000000000007</v>
      </c>
      <c r="HE244">
        <v>0.203574</v>
      </c>
    </row>
    <row r="245" spans="1:213" x14ac:dyDescent="0.3">
      <c r="A245">
        <v>2017</v>
      </c>
      <c r="B245" t="s">
        <v>8347</v>
      </c>
      <c r="C245" s="1" t="s">
        <v>8355</v>
      </c>
      <c r="D245">
        <v>0.639096</v>
      </c>
      <c r="E245">
        <v>0.52566600000000008</v>
      </c>
      <c r="J245">
        <v>0.56474199999999997</v>
      </c>
      <c r="K245">
        <v>0.50553800000000004</v>
      </c>
      <c r="R245">
        <v>0.78992200000000001</v>
      </c>
      <c r="S245">
        <v>0.51293200000000005</v>
      </c>
      <c r="AB245">
        <v>0.12574399999999999</v>
      </c>
      <c r="AH245">
        <v>0.33788800000000008</v>
      </c>
      <c r="AJ245">
        <v>0.57952599999999999</v>
      </c>
      <c r="AR245">
        <v>1.311974</v>
      </c>
      <c r="CJ245">
        <v>0.48452200000000001</v>
      </c>
      <c r="CY245">
        <v>0.57023400000000002</v>
      </c>
      <c r="DH245">
        <v>0.152924</v>
      </c>
      <c r="DL245">
        <v>0.50596000000000008</v>
      </c>
      <c r="EN245">
        <v>0.59138250000000003</v>
      </c>
      <c r="ES245">
        <v>0.85876000000000008</v>
      </c>
      <c r="FA245">
        <v>0.55952000000000002</v>
      </c>
      <c r="GD245">
        <v>0.84746600000000016</v>
      </c>
      <c r="GI245">
        <v>0.91423800000000011</v>
      </c>
      <c r="GL245">
        <v>0.85876000000000008</v>
      </c>
      <c r="GN245">
        <v>1.0244759999999999</v>
      </c>
      <c r="GZ245">
        <v>0.68620199999999998</v>
      </c>
    </row>
    <row r="246" spans="1:213" x14ac:dyDescent="0.3">
      <c r="A246">
        <v>2017</v>
      </c>
      <c r="B246" t="s">
        <v>8347</v>
      </c>
      <c r="C246" s="1" t="s">
        <v>8356</v>
      </c>
      <c r="D246">
        <v>0.56250400000000012</v>
      </c>
      <c r="E246">
        <v>0.46170400000000011</v>
      </c>
      <c r="J246">
        <v>0.98269000000000006</v>
      </c>
      <c r="K246">
        <v>0.7400580000000001</v>
      </c>
      <c r="N246">
        <v>0.32794400000000012</v>
      </c>
      <c r="P246">
        <v>0.63884600000000002</v>
      </c>
      <c r="R246">
        <v>0.49948999999999999</v>
      </c>
      <c r="S246">
        <v>0.67566800000000005</v>
      </c>
      <c r="AB246">
        <v>0.21959999999999999</v>
      </c>
      <c r="AH246">
        <v>0.89654600000000018</v>
      </c>
      <c r="AJ246">
        <v>0.81340750000000006</v>
      </c>
      <c r="AO246">
        <v>1.280324</v>
      </c>
      <c r="AR246">
        <v>0.59354600000000002</v>
      </c>
      <c r="AT246">
        <v>0.41745399999999999</v>
      </c>
      <c r="BE246">
        <v>0.22716800000000001</v>
      </c>
      <c r="BL246">
        <v>0.32794400000000012</v>
      </c>
      <c r="BP246">
        <v>0.50144</v>
      </c>
      <c r="BR246">
        <v>0.32738600000000001</v>
      </c>
      <c r="CA246">
        <v>3.1887159999999999</v>
      </c>
      <c r="CB246">
        <v>0.41745399999999999</v>
      </c>
      <c r="CF246">
        <v>0.74738400000000005</v>
      </c>
      <c r="CG246">
        <v>0.30318200000000001</v>
      </c>
      <c r="CJ246">
        <v>0.72616800000000004</v>
      </c>
      <c r="CM246">
        <v>0.64135400000000009</v>
      </c>
      <c r="CN246">
        <v>0.42510599999999998</v>
      </c>
      <c r="CP246">
        <v>0.35383999999999999</v>
      </c>
      <c r="CY246">
        <v>0.40517799999999998</v>
      </c>
      <c r="DA246">
        <v>0.56186800000000003</v>
      </c>
      <c r="DG246">
        <v>0.52883333333333338</v>
      </c>
      <c r="DH246">
        <v>0.30573</v>
      </c>
      <c r="DI246">
        <v>0.28742000000000001</v>
      </c>
      <c r="DL246">
        <v>7.9168000000000002E-2</v>
      </c>
      <c r="DP246">
        <v>0.41745399999999999</v>
      </c>
      <c r="DX246">
        <v>0.33350400000000002</v>
      </c>
      <c r="EG246">
        <v>0.36577199999999999</v>
      </c>
      <c r="EK246">
        <v>0.33295200000000003</v>
      </c>
      <c r="EN246">
        <v>0.356906</v>
      </c>
      <c r="ER246">
        <v>0.18634000000000001</v>
      </c>
      <c r="ES246">
        <v>0.90178600000000009</v>
      </c>
      <c r="EV246">
        <v>0.59320000000000006</v>
      </c>
      <c r="FA246">
        <v>0.44884600000000002</v>
      </c>
      <c r="FL246">
        <v>2.383642</v>
      </c>
      <c r="FR246">
        <v>0.22567599999999999</v>
      </c>
      <c r="GB246">
        <v>0.47218800000000011</v>
      </c>
      <c r="GD246">
        <v>0.66201200000000004</v>
      </c>
      <c r="GG246">
        <v>0.41745399999999999</v>
      </c>
      <c r="GI246">
        <v>0.65639000000000003</v>
      </c>
      <c r="GL246">
        <v>0.90178600000000009</v>
      </c>
      <c r="GN246">
        <v>1.163484</v>
      </c>
      <c r="GW246">
        <v>0.52883333333333338</v>
      </c>
      <c r="GX246">
        <v>0.52883333333333338</v>
      </c>
      <c r="GY246">
        <v>0.74738400000000005</v>
      </c>
      <c r="GZ246">
        <v>0.55259800000000003</v>
      </c>
      <c r="HC246">
        <v>0.19251399999999999</v>
      </c>
    </row>
    <row r="247" spans="1:213" x14ac:dyDescent="0.3">
      <c r="A247">
        <v>2017</v>
      </c>
      <c r="B247" t="s">
        <v>8347</v>
      </c>
      <c r="C247" s="1" t="s">
        <v>8357</v>
      </c>
      <c r="D247">
        <v>1.48309</v>
      </c>
      <c r="E247">
        <v>1.7196659999999999</v>
      </c>
      <c r="G247">
        <v>0.82836200000000004</v>
      </c>
      <c r="J247">
        <v>1.436212</v>
      </c>
      <c r="K247">
        <v>1.3235220000000001</v>
      </c>
      <c r="L247">
        <v>2.8619175000000001</v>
      </c>
      <c r="N247">
        <v>1.1865924999999999</v>
      </c>
      <c r="P247">
        <v>0.68895200000000001</v>
      </c>
      <c r="Q247">
        <v>2.8619175000000001</v>
      </c>
      <c r="R247">
        <v>0.66014200000000001</v>
      </c>
      <c r="S247">
        <v>1.089534</v>
      </c>
      <c r="AB247">
        <v>0.64157600000000004</v>
      </c>
      <c r="AC247">
        <v>2.8619175000000001</v>
      </c>
      <c r="AD247">
        <v>1.1793525</v>
      </c>
      <c r="AF247">
        <v>0.79588000000000003</v>
      </c>
      <c r="AJ247">
        <v>0.98631400000000002</v>
      </c>
      <c r="AO247">
        <v>2.2771539999999999</v>
      </c>
      <c r="AR247">
        <v>2.0019819999999999</v>
      </c>
      <c r="AS247">
        <v>0.65040200000000004</v>
      </c>
      <c r="AT247">
        <v>1.67293</v>
      </c>
      <c r="AU247">
        <v>1.372406</v>
      </c>
      <c r="AY247">
        <v>2.8619175000000001</v>
      </c>
      <c r="BE247">
        <v>0.88049800000000011</v>
      </c>
      <c r="BF247">
        <v>0.34102800000000011</v>
      </c>
      <c r="BG247">
        <v>1.316298</v>
      </c>
      <c r="BJ247">
        <v>0.5753680000000001</v>
      </c>
      <c r="BL247">
        <v>1.1865924999999999</v>
      </c>
      <c r="BR247">
        <v>0.50532200000000005</v>
      </c>
      <c r="BX247">
        <v>1.3915999999999999</v>
      </c>
      <c r="CB247">
        <v>1.6714979999999999</v>
      </c>
      <c r="CF247">
        <v>1.685686</v>
      </c>
      <c r="CG247">
        <v>0.69172500000000003</v>
      </c>
      <c r="CI247">
        <v>0.53788800000000003</v>
      </c>
      <c r="CJ247">
        <v>1.284125</v>
      </c>
      <c r="CM247">
        <v>2.0347949999999999</v>
      </c>
      <c r="CN247">
        <v>1.3016760000000001</v>
      </c>
      <c r="CO247">
        <v>0.8358175000000001</v>
      </c>
      <c r="CP247">
        <v>0.44746800000000009</v>
      </c>
      <c r="CU247">
        <v>0.52425200000000005</v>
      </c>
      <c r="CV247">
        <v>1.04931</v>
      </c>
      <c r="CY247">
        <v>0.40754200000000002</v>
      </c>
      <c r="DA247">
        <v>1.3254360000000001</v>
      </c>
      <c r="DF247">
        <v>0.78981600000000007</v>
      </c>
      <c r="DG247">
        <v>1.1618759999999999</v>
      </c>
      <c r="DH247">
        <v>0.27821400000000002</v>
      </c>
      <c r="DI247">
        <v>1.3864175000000001</v>
      </c>
      <c r="DJ247">
        <v>0.29324400000000012</v>
      </c>
      <c r="DL247">
        <v>0.76099800000000006</v>
      </c>
      <c r="DP247">
        <v>1.6714979999999999</v>
      </c>
      <c r="DW247">
        <v>0.70651750000000002</v>
      </c>
      <c r="DX247">
        <v>0.57615000000000005</v>
      </c>
      <c r="EH247">
        <v>0.68220800000000004</v>
      </c>
      <c r="EK247">
        <v>0.213808</v>
      </c>
      <c r="EN247">
        <v>0.90490800000000016</v>
      </c>
      <c r="ER247">
        <v>0.48354200000000003</v>
      </c>
      <c r="ES247">
        <v>1.8674299999999999</v>
      </c>
      <c r="EV247">
        <v>0.57751400000000008</v>
      </c>
      <c r="EX247">
        <v>0.68325400000000003</v>
      </c>
      <c r="EZ247">
        <v>0.90914714285714293</v>
      </c>
      <c r="FA247">
        <v>0.59448600000000007</v>
      </c>
      <c r="FC247">
        <v>1.682315</v>
      </c>
      <c r="FR247">
        <v>0.75472800000000007</v>
      </c>
      <c r="FX247">
        <v>0.26025199999999998</v>
      </c>
      <c r="GA247">
        <v>1.4486559999999999</v>
      </c>
      <c r="GB247">
        <v>0.89383600000000019</v>
      </c>
      <c r="GD247">
        <v>1.487204</v>
      </c>
      <c r="GG247">
        <v>1.4180410000000001</v>
      </c>
      <c r="GI247">
        <v>0.56645800000000013</v>
      </c>
      <c r="GL247">
        <v>1.8674299999999999</v>
      </c>
      <c r="GM247">
        <v>1.0340180000000001</v>
      </c>
      <c r="GN247">
        <v>1.07422</v>
      </c>
      <c r="GP247">
        <v>2.8619175000000001</v>
      </c>
      <c r="GW247">
        <v>1.1618759999999999</v>
      </c>
      <c r="GX247">
        <v>1.1618759999999999</v>
      </c>
      <c r="GY247">
        <v>1.685686</v>
      </c>
      <c r="GZ247">
        <v>1.1713499999999999</v>
      </c>
      <c r="HA247">
        <v>0.487512</v>
      </c>
      <c r="HC247">
        <v>1.7274160000000001</v>
      </c>
      <c r="HE247">
        <v>0.49969200000000003</v>
      </c>
    </row>
    <row r="248" spans="1:213" x14ac:dyDescent="0.3">
      <c r="A248">
        <v>2017</v>
      </c>
      <c r="B248" t="s">
        <v>8347</v>
      </c>
      <c r="C248" s="1" t="s">
        <v>8358</v>
      </c>
      <c r="D248">
        <v>0.45200400000000007</v>
      </c>
      <c r="E248">
        <v>0.89029600000000009</v>
      </c>
      <c r="G248">
        <v>0.81873000000000007</v>
      </c>
      <c r="J248">
        <v>1.569016</v>
      </c>
      <c r="K248">
        <v>0.85142200000000001</v>
      </c>
      <c r="N248">
        <v>0.81140666666666683</v>
      </c>
      <c r="P248">
        <v>0.63505400000000012</v>
      </c>
      <c r="R248">
        <v>0.68249400000000005</v>
      </c>
      <c r="S248">
        <v>0.50261400000000001</v>
      </c>
      <c r="AB248">
        <v>0.85248200000000007</v>
      </c>
      <c r="AF248">
        <v>1.076392</v>
      </c>
      <c r="AH248">
        <v>0.19153400000000001</v>
      </c>
      <c r="AJ248">
        <v>0.67613000000000001</v>
      </c>
      <c r="AO248">
        <v>1.9563919999999999</v>
      </c>
      <c r="AR248">
        <v>1.8801019999999999</v>
      </c>
      <c r="AS248">
        <v>0.49526599999999998</v>
      </c>
      <c r="AT248">
        <v>0.339422</v>
      </c>
      <c r="AU248">
        <v>1.147756</v>
      </c>
      <c r="BE248">
        <v>0.62696600000000002</v>
      </c>
      <c r="BF248">
        <v>0.72077800000000014</v>
      </c>
      <c r="BG248">
        <v>1.3017799999999999</v>
      </c>
      <c r="BL248">
        <v>0.81140666666666683</v>
      </c>
      <c r="BP248">
        <v>1.4283619999999999</v>
      </c>
      <c r="BQ248">
        <v>0.35827199999999998</v>
      </c>
      <c r="BR248">
        <v>0.301236</v>
      </c>
      <c r="CB248">
        <v>0.33992400000000011</v>
      </c>
      <c r="CF248">
        <v>1.6229</v>
      </c>
      <c r="CG248">
        <v>0.81840500000000005</v>
      </c>
      <c r="CI248">
        <v>0.60923800000000006</v>
      </c>
      <c r="CJ248">
        <v>0.95609000000000011</v>
      </c>
      <c r="CM248">
        <v>1.030448</v>
      </c>
      <c r="CN248">
        <v>0.75148400000000004</v>
      </c>
      <c r="CO248">
        <v>0.971854</v>
      </c>
      <c r="CP248">
        <v>0.64535200000000004</v>
      </c>
      <c r="CV248">
        <v>0.87144600000000016</v>
      </c>
      <c r="CY248">
        <v>0.482902</v>
      </c>
      <c r="DA248">
        <v>1.214642</v>
      </c>
      <c r="DF248">
        <v>0.54735600000000006</v>
      </c>
      <c r="DG248">
        <v>0.84962199999999999</v>
      </c>
      <c r="DH248">
        <v>0.48023199999999999</v>
      </c>
      <c r="DI248">
        <v>0.82473600000000014</v>
      </c>
      <c r="DJ248">
        <v>0.48374600000000001</v>
      </c>
      <c r="DL248">
        <v>0.43675000000000003</v>
      </c>
      <c r="DP248">
        <v>0.33992400000000011</v>
      </c>
      <c r="DW248">
        <v>0.66087000000000007</v>
      </c>
      <c r="DX248">
        <v>0.49983000000000011</v>
      </c>
      <c r="EG248">
        <v>0.36582399999999998</v>
      </c>
      <c r="EH248">
        <v>0.69359400000000004</v>
      </c>
      <c r="EK248">
        <v>0.518486</v>
      </c>
      <c r="EN248">
        <v>0.47197400000000012</v>
      </c>
      <c r="ER248">
        <v>0.76772600000000013</v>
      </c>
      <c r="ES248">
        <v>1.3760460000000001</v>
      </c>
      <c r="EV248">
        <v>0.329266</v>
      </c>
      <c r="EX248">
        <v>0.62150400000000006</v>
      </c>
      <c r="FA248">
        <v>0.40393400000000013</v>
      </c>
      <c r="FR248">
        <v>0.81382399999999999</v>
      </c>
      <c r="FS248">
        <v>0.55308800000000002</v>
      </c>
      <c r="FX248">
        <v>3.9107999999999997E-2</v>
      </c>
      <c r="GA248">
        <v>1.862778</v>
      </c>
      <c r="GB248">
        <v>0.52033200000000002</v>
      </c>
      <c r="GD248">
        <v>1.4277875</v>
      </c>
      <c r="GG248">
        <v>0.60803600000000013</v>
      </c>
      <c r="GH248">
        <v>0.66056199999999998</v>
      </c>
      <c r="GI248">
        <v>0.98975400000000002</v>
      </c>
      <c r="GL248">
        <v>1.3760460000000001</v>
      </c>
      <c r="GM248">
        <v>0.75229600000000008</v>
      </c>
      <c r="GN248">
        <v>0.94097399999999998</v>
      </c>
      <c r="GW248">
        <v>0.84962199999999999</v>
      </c>
      <c r="GX248">
        <v>0.84962199999999999</v>
      </c>
      <c r="GY248">
        <v>1.6229</v>
      </c>
      <c r="GZ248">
        <v>0.48230000000000012</v>
      </c>
      <c r="HA248">
        <v>0.38986749999999998</v>
      </c>
      <c r="HC248">
        <v>0.87862600000000013</v>
      </c>
      <c r="HE248">
        <v>0.31252999999999997</v>
      </c>
    </row>
    <row r="249" spans="1:213" x14ac:dyDescent="0.3">
      <c r="A249">
        <v>2017</v>
      </c>
      <c r="B249" t="s">
        <v>8347</v>
      </c>
      <c r="C249" s="1" t="s">
        <v>188</v>
      </c>
      <c r="D249">
        <v>0.88746935714285724</v>
      </c>
      <c r="E249">
        <v>0.84251730769230782</v>
      </c>
      <c r="F249">
        <v>2.3849399999999998</v>
      </c>
      <c r="G249">
        <v>0.69500266666666677</v>
      </c>
      <c r="H249">
        <v>0.71904400000000002</v>
      </c>
      <c r="I249">
        <v>0.71904400000000002</v>
      </c>
      <c r="J249">
        <v>4.1756019999999996</v>
      </c>
      <c r="K249">
        <v>0.5710373333333334</v>
      </c>
      <c r="L249">
        <v>1.5377544999999999</v>
      </c>
      <c r="M249">
        <v>0.46921800000000008</v>
      </c>
      <c r="N249">
        <v>3.00183</v>
      </c>
      <c r="O249">
        <v>0.40922199999999997</v>
      </c>
      <c r="P249">
        <v>0.7936120000000001</v>
      </c>
      <c r="Q249">
        <v>1.5377544999999999</v>
      </c>
      <c r="R249">
        <v>0.7278473333333334</v>
      </c>
      <c r="S249">
        <v>0.61437083333333342</v>
      </c>
      <c r="T249">
        <v>0.9943970000000002</v>
      </c>
      <c r="U249">
        <v>0.93064683333333342</v>
      </c>
      <c r="V249">
        <v>0.54564699999999999</v>
      </c>
      <c r="W249">
        <v>0.77165800000000007</v>
      </c>
      <c r="X249">
        <v>0.51075000000000004</v>
      </c>
      <c r="Y249">
        <v>0.36447000000000002</v>
      </c>
      <c r="Z249">
        <v>0.71904400000000002</v>
      </c>
      <c r="AA249">
        <v>0.44801999999999997</v>
      </c>
      <c r="AB249">
        <v>0.47247099999999997</v>
      </c>
      <c r="AC249">
        <v>1.5377544999999999</v>
      </c>
      <c r="AD249">
        <v>1.7765371249999999</v>
      </c>
      <c r="AE249">
        <v>0.68540800000000013</v>
      </c>
      <c r="AF249">
        <v>1.2506353750000001</v>
      </c>
      <c r="AG249">
        <v>0.28530800000000001</v>
      </c>
      <c r="AH249">
        <v>0.51965800000000006</v>
      </c>
      <c r="AI249">
        <v>0.50246400000000002</v>
      </c>
      <c r="AJ249">
        <v>0.9242262</v>
      </c>
      <c r="AK249">
        <v>1.285223</v>
      </c>
      <c r="AL249">
        <v>0.80514800000000009</v>
      </c>
      <c r="AN249">
        <v>0.49568000000000012</v>
      </c>
      <c r="AO249">
        <v>1.5641923124999999</v>
      </c>
      <c r="AP249">
        <v>0.32647300000000001</v>
      </c>
      <c r="AQ249">
        <v>0.109014</v>
      </c>
      <c r="AR249">
        <v>1.1006579999999999</v>
      </c>
      <c r="AS249">
        <v>0.56124800000000008</v>
      </c>
      <c r="AT249">
        <v>0.98089400000000004</v>
      </c>
      <c r="AU249">
        <v>1.940496666666667</v>
      </c>
      <c r="AV249">
        <v>1.5569964999999999</v>
      </c>
      <c r="AW249">
        <v>1.1649620000000001</v>
      </c>
      <c r="AX249">
        <v>0.40126400000000012</v>
      </c>
      <c r="AY249">
        <v>1.5377544999999999</v>
      </c>
      <c r="AZ249">
        <v>1.285223</v>
      </c>
      <c r="BB249">
        <v>0.74768200000000007</v>
      </c>
      <c r="BC249">
        <v>1.0324580000000001</v>
      </c>
      <c r="BD249">
        <v>1.4343275</v>
      </c>
      <c r="BE249">
        <v>0.85612100000000013</v>
      </c>
      <c r="BF249">
        <v>0.82817200000000013</v>
      </c>
      <c r="BG249">
        <v>1.7312837999999999</v>
      </c>
      <c r="BH249">
        <v>0.38703799999999999</v>
      </c>
      <c r="BI249">
        <v>0.66668399999999994</v>
      </c>
      <c r="BJ249">
        <v>0.82125100000000006</v>
      </c>
      <c r="BK249">
        <v>0.40922199999999997</v>
      </c>
      <c r="BL249">
        <v>3.00183</v>
      </c>
      <c r="BM249">
        <v>0.35484599999999999</v>
      </c>
      <c r="BO249">
        <v>0.224718</v>
      </c>
      <c r="BP249">
        <v>1.1468860000000001</v>
      </c>
      <c r="BQ249">
        <v>0.48772599999999999</v>
      </c>
      <c r="BR249">
        <v>0.70542788888888897</v>
      </c>
      <c r="BS249">
        <v>0.434452</v>
      </c>
      <c r="BT249">
        <v>0.507046</v>
      </c>
      <c r="BU249">
        <v>0.62210600000000005</v>
      </c>
      <c r="BV249">
        <v>0.3336014285714286</v>
      </c>
      <c r="BX249">
        <v>1.317183</v>
      </c>
      <c r="BY249">
        <v>0.40922199999999997</v>
      </c>
      <c r="BZ249">
        <v>0.74828600000000012</v>
      </c>
      <c r="CA249">
        <v>0.4020240000000001</v>
      </c>
      <c r="CB249">
        <v>1.0294494375000001</v>
      </c>
      <c r="CC249">
        <v>1.3456680000000001</v>
      </c>
      <c r="CD249">
        <v>0.53217700000000001</v>
      </c>
      <c r="CE249">
        <v>1.285223</v>
      </c>
      <c r="CF249">
        <v>1.957765333333334</v>
      </c>
      <c r="CG249">
        <v>0.76887800000000006</v>
      </c>
      <c r="CH249">
        <v>1.00386</v>
      </c>
      <c r="CI249">
        <v>1.857145</v>
      </c>
      <c r="CJ249">
        <v>1.264702</v>
      </c>
      <c r="CL249">
        <v>1.766054</v>
      </c>
      <c r="CM249">
        <v>1.9526421666666669</v>
      </c>
      <c r="CN249">
        <v>1.1862741999999999</v>
      </c>
      <c r="CO249">
        <v>0.83303375000000002</v>
      </c>
      <c r="CP249">
        <v>0.59576542857142856</v>
      </c>
      <c r="CQ249">
        <v>0.6158840000000001</v>
      </c>
      <c r="CR249">
        <v>1.799938</v>
      </c>
      <c r="CS249">
        <v>0.48569600000000002</v>
      </c>
      <c r="CT249">
        <v>0.70496199999999998</v>
      </c>
      <c r="CU249">
        <v>0.47821000000000002</v>
      </c>
      <c r="CV249">
        <v>1.5947901250000001</v>
      </c>
      <c r="CW249">
        <v>3.4195305</v>
      </c>
      <c r="CX249">
        <v>1.766054</v>
      </c>
      <c r="CY249">
        <v>0.68215422222222222</v>
      </c>
      <c r="CZ249">
        <v>0.63108399999999998</v>
      </c>
      <c r="DA249">
        <v>0.93658400000000008</v>
      </c>
      <c r="DB249">
        <v>0.793879</v>
      </c>
      <c r="DC249">
        <v>0.60099400000000003</v>
      </c>
      <c r="DD249">
        <v>0.55228600000000005</v>
      </c>
      <c r="DE249">
        <v>0.37858599999999998</v>
      </c>
      <c r="DF249">
        <v>0.61845600000000001</v>
      </c>
      <c r="DG249">
        <v>1.2537994285714289</v>
      </c>
      <c r="DH249">
        <v>0.15519649999999999</v>
      </c>
      <c r="DI249">
        <v>0.76702950000000014</v>
      </c>
      <c r="DJ249">
        <v>0.46135733333333329</v>
      </c>
      <c r="DL249">
        <v>0.56400040000000007</v>
      </c>
      <c r="DM249">
        <v>0.39511299999999999</v>
      </c>
      <c r="DN249">
        <v>0.49320399999999998</v>
      </c>
      <c r="DO249">
        <v>5.3199999999999997E-2</v>
      </c>
      <c r="DP249">
        <v>0.98673114285714292</v>
      </c>
      <c r="DQ249">
        <v>0.40922199999999997</v>
      </c>
      <c r="DS249">
        <v>0.38703799999999999</v>
      </c>
      <c r="DT249">
        <v>0.71904400000000002</v>
      </c>
      <c r="DU249">
        <v>0.85438400000000003</v>
      </c>
      <c r="DV249">
        <v>1.00386</v>
      </c>
      <c r="DW249">
        <v>0.45576866666666671</v>
      </c>
      <c r="DX249">
        <v>1.615680142857143</v>
      </c>
      <c r="DY249">
        <v>0.70751800000000009</v>
      </c>
      <c r="DZ249">
        <v>0.62278500000000003</v>
      </c>
      <c r="EA249">
        <v>0.73687000000000002</v>
      </c>
      <c r="EB249">
        <v>0.12895200000000001</v>
      </c>
      <c r="EC249">
        <v>0.60048000000000001</v>
      </c>
      <c r="ED249">
        <v>0.40922199999999997</v>
      </c>
      <c r="EE249">
        <v>0.67632800000000004</v>
      </c>
      <c r="EF249">
        <v>0.52629400000000004</v>
      </c>
      <c r="EG249">
        <v>0.34546541666666669</v>
      </c>
      <c r="EH249">
        <v>0.83211900000000005</v>
      </c>
      <c r="EI249">
        <v>0.48510199999999998</v>
      </c>
      <c r="EJ249">
        <v>7.2043999999999997E-2</v>
      </c>
      <c r="EK249">
        <v>1.3109092727272731</v>
      </c>
      <c r="EL249">
        <v>0.71628000000000003</v>
      </c>
      <c r="EM249">
        <v>0.30470000000000003</v>
      </c>
      <c r="EN249">
        <v>1.192847</v>
      </c>
      <c r="EO249">
        <v>0.9744830000000001</v>
      </c>
      <c r="EP249">
        <v>0.78292950000000017</v>
      </c>
      <c r="EQ249">
        <v>0.54367066666666675</v>
      </c>
      <c r="ER249">
        <v>0.67969080000000004</v>
      </c>
      <c r="ES249">
        <v>2.1073405714285718</v>
      </c>
      <c r="ET249">
        <v>0.40922199999999997</v>
      </c>
      <c r="EU249">
        <v>0.72502200000000006</v>
      </c>
      <c r="EV249">
        <v>1.808737</v>
      </c>
      <c r="EW249">
        <v>0.40922199999999997</v>
      </c>
      <c r="EX249">
        <v>0.83745333333333338</v>
      </c>
      <c r="EY249">
        <v>0.30897000000000002</v>
      </c>
      <c r="EZ249">
        <v>0.82212928571428578</v>
      </c>
      <c r="FA249">
        <v>0.53171428571428581</v>
      </c>
      <c r="FB249">
        <v>0.95579700000000001</v>
      </c>
      <c r="FC249">
        <v>1.1719139999999999</v>
      </c>
      <c r="FD249">
        <v>1.525328</v>
      </c>
      <c r="FE249">
        <v>1.721495</v>
      </c>
      <c r="FF249">
        <v>0.50618717171717176</v>
      </c>
      <c r="FG249">
        <v>0.26516600000000001</v>
      </c>
      <c r="FH249">
        <v>0.40922199999999997</v>
      </c>
      <c r="FI249">
        <v>0.54955200000000004</v>
      </c>
      <c r="FJ249">
        <v>0.59216300000000011</v>
      </c>
      <c r="FK249">
        <v>1.088716</v>
      </c>
      <c r="FL249">
        <v>1.490982</v>
      </c>
      <c r="FM249">
        <v>0.50077000000000005</v>
      </c>
      <c r="FN249">
        <v>0.86632600000000015</v>
      </c>
      <c r="FP249">
        <v>0.76153199999999999</v>
      </c>
      <c r="FQ249">
        <v>0.71904400000000002</v>
      </c>
      <c r="FR249">
        <v>1.1008789999999999</v>
      </c>
      <c r="FS249">
        <v>0.64876</v>
      </c>
      <c r="FT249">
        <v>0.71904400000000002</v>
      </c>
      <c r="FU249">
        <v>0.37793399999999999</v>
      </c>
      <c r="FV249">
        <v>0.58472800000000003</v>
      </c>
      <c r="FW249">
        <v>1.1072109999999999</v>
      </c>
      <c r="FX249">
        <v>0.37706000000000001</v>
      </c>
      <c r="FY249">
        <v>0.60000000000000009</v>
      </c>
      <c r="FZ249">
        <v>0.41641400000000012</v>
      </c>
      <c r="GB249">
        <v>0.98390785714285722</v>
      </c>
      <c r="GC249">
        <v>0.122984</v>
      </c>
      <c r="GD249">
        <v>2.3115553333333332</v>
      </c>
      <c r="GE249">
        <v>0.61077400000000004</v>
      </c>
      <c r="GF249">
        <v>0.71011800000000014</v>
      </c>
      <c r="GG249">
        <v>1.135661909090909</v>
      </c>
      <c r="GH249">
        <v>0.44578400000000012</v>
      </c>
      <c r="GI249">
        <v>0.49866260000000001</v>
      </c>
      <c r="GJ249">
        <v>0.66581000000000001</v>
      </c>
      <c r="GL249">
        <v>2.1073405714285718</v>
      </c>
      <c r="GM249">
        <v>0.75102400000000002</v>
      </c>
      <c r="GN249">
        <v>1.1335457499999999</v>
      </c>
      <c r="GO249">
        <v>2.1810040000000002</v>
      </c>
      <c r="GP249">
        <v>1.5377544999999999</v>
      </c>
      <c r="GQ249">
        <v>0.71904400000000002</v>
      </c>
      <c r="GR249">
        <v>0.71904400000000002</v>
      </c>
      <c r="GS249">
        <v>1.081046</v>
      </c>
      <c r="GT249">
        <v>0.82188600000000001</v>
      </c>
      <c r="GU249">
        <v>0.40922199999999997</v>
      </c>
      <c r="GV249">
        <v>0.27147199999999999</v>
      </c>
      <c r="GW249">
        <v>1.2537994285714289</v>
      </c>
      <c r="GX249">
        <v>1.2537994285714289</v>
      </c>
      <c r="GY249">
        <v>1.957765333333334</v>
      </c>
      <c r="GZ249">
        <v>0.49222033333333343</v>
      </c>
      <c r="HA249">
        <v>0.62143133333333334</v>
      </c>
      <c r="HC249">
        <v>1.0700886666666669</v>
      </c>
      <c r="HD249">
        <v>0.43275200000000003</v>
      </c>
      <c r="HE249">
        <v>0.50148900000000007</v>
      </c>
    </row>
    <row r="250" spans="1:213" x14ac:dyDescent="0.3">
      <c r="A250">
        <v>2017</v>
      </c>
      <c r="B250" t="s">
        <v>8347</v>
      </c>
      <c r="C250" s="1" t="s">
        <v>200</v>
      </c>
      <c r="D250">
        <v>8.5842000000000016E-2</v>
      </c>
      <c r="L250">
        <v>3.3582000000000001E-2</v>
      </c>
      <c r="M250">
        <v>3.0235999999999999E-2</v>
      </c>
      <c r="O250">
        <v>6.4063999999999996E-2</v>
      </c>
      <c r="Q250">
        <v>3.3582000000000001E-2</v>
      </c>
      <c r="X250">
        <v>9.2137999999999998E-2</v>
      </c>
      <c r="Y250">
        <v>1.949E-2</v>
      </c>
      <c r="AB250">
        <v>9.1934000000000002E-2</v>
      </c>
      <c r="AC250">
        <v>3.3582000000000001E-2</v>
      </c>
      <c r="AD250">
        <v>0.14335999999999999</v>
      </c>
      <c r="AI250">
        <v>0.12731799999999999</v>
      </c>
      <c r="AK250">
        <v>5.3750000000000013E-2</v>
      </c>
      <c r="AL250">
        <v>3.9174000000000007E-2</v>
      </c>
      <c r="AM250">
        <v>2.4309999999999998E-2</v>
      </c>
      <c r="AN250">
        <v>3.0571999999999998E-2</v>
      </c>
      <c r="AP250">
        <v>1.3533999999999999E-2</v>
      </c>
      <c r="AQ250">
        <v>6.3225000000000003E-2</v>
      </c>
      <c r="AS250">
        <v>3.2408000000000013E-2</v>
      </c>
      <c r="AT250">
        <v>0.26995799999999998</v>
      </c>
      <c r="AU250">
        <v>9.5770000000000008E-2</v>
      </c>
      <c r="AV250">
        <v>9.9732000000000015E-2</v>
      </c>
      <c r="AW250">
        <v>3.2280000000000003E-2</v>
      </c>
      <c r="AX250">
        <v>2.1106E-2</v>
      </c>
      <c r="AY250">
        <v>3.3582000000000001E-2</v>
      </c>
      <c r="AZ250">
        <v>5.3750000000000013E-2</v>
      </c>
      <c r="BC250">
        <v>8.8426000000000005E-2</v>
      </c>
      <c r="BD250">
        <v>1.4958000000000001E-2</v>
      </c>
      <c r="BF250">
        <v>1.3979999999999999E-2</v>
      </c>
      <c r="BJ250">
        <v>6.9260000000000002E-2</v>
      </c>
      <c r="BK250">
        <v>6.4063999999999996E-2</v>
      </c>
      <c r="BO250">
        <v>3.7938000000000013E-2</v>
      </c>
      <c r="BS250">
        <v>0.159022</v>
      </c>
      <c r="BU250">
        <v>4.3263999999999997E-2</v>
      </c>
      <c r="BV250">
        <v>9.8634285714285716E-2</v>
      </c>
      <c r="BW250">
        <v>3.6822000000000001E-2</v>
      </c>
      <c r="BX250">
        <v>8.8560000000000014E-2</v>
      </c>
      <c r="BY250">
        <v>6.4063999999999996E-2</v>
      </c>
      <c r="CA250">
        <v>7.5820000000000012E-2</v>
      </c>
      <c r="CB250">
        <v>0.26678000000000002</v>
      </c>
      <c r="CC250">
        <v>0.111426</v>
      </c>
      <c r="CD250">
        <v>5.1617499999999997E-2</v>
      </c>
      <c r="CE250">
        <v>5.3750000000000013E-2</v>
      </c>
      <c r="CG250">
        <v>7.8242000000000006E-2</v>
      </c>
      <c r="CL250">
        <v>7.9286000000000009E-2</v>
      </c>
      <c r="CO250">
        <v>3.8471999999999999E-2</v>
      </c>
      <c r="CQ250">
        <v>7.8880000000000006E-2</v>
      </c>
      <c r="CS250">
        <v>1.448E-2</v>
      </c>
      <c r="CX250">
        <v>7.9286000000000009E-2</v>
      </c>
      <c r="CZ250">
        <v>0.171818</v>
      </c>
      <c r="DC250">
        <v>7.3374000000000009E-2</v>
      </c>
      <c r="DD250">
        <v>2.3286000000000001E-2</v>
      </c>
      <c r="DJ250">
        <v>5.397600000000001E-2</v>
      </c>
      <c r="DN250">
        <v>6.9904000000000008E-2</v>
      </c>
      <c r="DP250">
        <v>0.26678000000000002</v>
      </c>
      <c r="DQ250">
        <v>6.4063999999999996E-2</v>
      </c>
      <c r="DR250">
        <v>0.22095571428571431</v>
      </c>
      <c r="DW250">
        <v>0.16447400000000001</v>
      </c>
      <c r="DX250">
        <v>2.7956000000000002E-2</v>
      </c>
      <c r="DY250">
        <v>0.29103333333333342</v>
      </c>
      <c r="DZ250">
        <v>9.3856000000000009E-2</v>
      </c>
      <c r="EB250">
        <v>1.4308E-2</v>
      </c>
      <c r="ED250">
        <v>6.4063999999999996E-2</v>
      </c>
      <c r="EE250">
        <v>0.129498</v>
      </c>
      <c r="EF250">
        <v>8.7798000000000001E-2</v>
      </c>
      <c r="EH250">
        <v>2.0161999999999999E-2</v>
      </c>
      <c r="EM250">
        <v>4.4929999999999998E-2</v>
      </c>
      <c r="EN250">
        <v>6.876800000000001E-2</v>
      </c>
      <c r="EO250">
        <v>2.2360000000000001E-2</v>
      </c>
      <c r="EP250">
        <v>0.105974</v>
      </c>
      <c r="EQ250">
        <v>6.2059999999999997E-2</v>
      </c>
      <c r="ES250">
        <v>8.3377999999999994E-2</v>
      </c>
      <c r="ET250">
        <v>6.4063999999999996E-2</v>
      </c>
      <c r="EU250">
        <v>4.5507500000000013E-2</v>
      </c>
      <c r="EW250">
        <v>6.4063999999999996E-2</v>
      </c>
      <c r="EX250">
        <v>0.13253799999999999</v>
      </c>
      <c r="FB250">
        <v>6.3231999999999997E-2</v>
      </c>
      <c r="FH250">
        <v>6.4063999999999996E-2</v>
      </c>
      <c r="FI250">
        <v>0.2144966666666667</v>
      </c>
      <c r="FL250">
        <v>1.9824999999999999E-3</v>
      </c>
      <c r="FN250">
        <v>6.0860000000000011E-3</v>
      </c>
      <c r="FP250">
        <v>2.7228000000000009E-2</v>
      </c>
      <c r="FV250">
        <v>3.7516000000000001E-2</v>
      </c>
      <c r="FW250">
        <v>7.3712E-2</v>
      </c>
      <c r="FZ250">
        <v>2.2853999999999999E-2</v>
      </c>
      <c r="GC250">
        <v>0.15037200000000001</v>
      </c>
      <c r="GE250">
        <v>1.4604000000000001E-2</v>
      </c>
      <c r="GG250">
        <v>0.17343833333333339</v>
      </c>
      <c r="GH250">
        <v>2.6409999999999999E-2</v>
      </c>
      <c r="GJ250">
        <v>5.6450000000000007E-2</v>
      </c>
      <c r="GL250">
        <v>8.3377999999999994E-2</v>
      </c>
      <c r="GO250">
        <v>3.3301999999999998E-2</v>
      </c>
      <c r="GP250">
        <v>3.3582000000000001E-2</v>
      </c>
      <c r="GS250">
        <v>0.24219599999999999</v>
      </c>
      <c r="GT250">
        <v>6.2011999999999998E-2</v>
      </c>
      <c r="GU250">
        <v>6.4063999999999996E-2</v>
      </c>
      <c r="GV250">
        <v>2.9638000000000001E-2</v>
      </c>
      <c r="HA250">
        <v>5.6678000000000013E-2</v>
      </c>
      <c r="HD250">
        <v>0.10715</v>
      </c>
      <c r="HE250">
        <v>2.5857999999999999E-2</v>
      </c>
    </row>
    <row r="251" spans="1:213" x14ac:dyDescent="0.3">
      <c r="A251">
        <v>2017</v>
      </c>
      <c r="B251" t="s">
        <v>8347</v>
      </c>
      <c r="C251" s="1" t="s">
        <v>203</v>
      </c>
      <c r="D251">
        <v>0.60521199999999997</v>
      </c>
      <c r="E251">
        <v>0.424402</v>
      </c>
      <c r="N251">
        <v>0.924674</v>
      </c>
      <c r="R251">
        <v>0.123552</v>
      </c>
      <c r="U251">
        <v>0.51169000000000009</v>
      </c>
      <c r="X251">
        <v>0.50909599999999999</v>
      </c>
      <c r="AB251">
        <v>0.44224599999999997</v>
      </c>
      <c r="AD251">
        <v>1.0053700000000001</v>
      </c>
      <c r="AK251">
        <v>0.53586400000000001</v>
      </c>
      <c r="AL251">
        <v>1.3738E-2</v>
      </c>
      <c r="AS251">
        <v>0.26435399999999998</v>
      </c>
      <c r="AT251">
        <v>0.45298800000000011</v>
      </c>
      <c r="AU251">
        <v>0.24</v>
      </c>
      <c r="AZ251">
        <v>0.53586400000000001</v>
      </c>
      <c r="BF251">
        <v>0.189106</v>
      </c>
      <c r="BJ251">
        <v>0.105406</v>
      </c>
      <c r="BL251">
        <v>0.924674</v>
      </c>
      <c r="BR251">
        <v>0.10802</v>
      </c>
      <c r="BX251">
        <v>4.5227999999999997E-2</v>
      </c>
      <c r="CB251">
        <v>0.451206</v>
      </c>
      <c r="CE251">
        <v>0.53586400000000001</v>
      </c>
      <c r="CG251">
        <v>0.92307000000000006</v>
      </c>
      <c r="CJ251">
        <v>0.51665749999999999</v>
      </c>
      <c r="CN251">
        <v>0.81222600000000011</v>
      </c>
      <c r="CO251">
        <v>0.89828800000000009</v>
      </c>
      <c r="CV251">
        <v>0.10682800000000001</v>
      </c>
      <c r="CZ251">
        <v>0.17854600000000001</v>
      </c>
      <c r="DC251">
        <v>0.78314399999999995</v>
      </c>
      <c r="DI251">
        <v>8.0096000000000014E-2</v>
      </c>
      <c r="DJ251">
        <v>3.7055999999999999E-2</v>
      </c>
      <c r="DM251">
        <v>0.101812</v>
      </c>
      <c r="DN251">
        <v>0.11836000000000001</v>
      </c>
      <c r="DP251">
        <v>0.451206</v>
      </c>
      <c r="DU251">
        <v>1.1880580000000001</v>
      </c>
      <c r="DW251">
        <v>1.1425419999999999</v>
      </c>
      <c r="DY251">
        <v>0.5559980000000001</v>
      </c>
      <c r="DZ251">
        <v>9.5016000000000017E-2</v>
      </c>
      <c r="EH251">
        <v>0.46288000000000001</v>
      </c>
      <c r="EN251">
        <v>0.16827</v>
      </c>
      <c r="EP251">
        <v>0.147982</v>
      </c>
      <c r="EZ251">
        <v>0.13276714285714289</v>
      </c>
      <c r="FA251">
        <v>5.3522E-2</v>
      </c>
      <c r="FB251">
        <v>0.63601400000000008</v>
      </c>
      <c r="FE251">
        <v>4.674600000000001E-2</v>
      </c>
      <c r="FP251">
        <v>0.19535250000000001</v>
      </c>
      <c r="FW251">
        <v>0.57921250000000002</v>
      </c>
      <c r="GD251">
        <v>1.660574</v>
      </c>
      <c r="GG251">
        <v>0.28636099999999998</v>
      </c>
      <c r="GH251">
        <v>0.71629600000000015</v>
      </c>
      <c r="GJ251">
        <v>0.88982600000000012</v>
      </c>
      <c r="GS251">
        <v>0.86122399999999999</v>
      </c>
      <c r="HC251">
        <v>0.20652400000000001</v>
      </c>
      <c r="HD251">
        <v>0.14080999999999999</v>
      </c>
      <c r="HE251">
        <v>1.4115740000000001</v>
      </c>
    </row>
    <row r="252" spans="1:213" x14ac:dyDescent="0.3">
      <c r="A252">
        <v>2017</v>
      </c>
      <c r="B252" t="s">
        <v>8347</v>
      </c>
      <c r="C252" s="1" t="s">
        <v>8359</v>
      </c>
      <c r="D252">
        <v>0.43185000000000001</v>
      </c>
      <c r="N252">
        <v>0.26730599999999999</v>
      </c>
      <c r="AD252">
        <v>0.82557600000000009</v>
      </c>
      <c r="BL252">
        <v>0.26730599999999999</v>
      </c>
      <c r="EX252">
        <v>0.48288999999999999</v>
      </c>
    </row>
    <row r="253" spans="1:213" x14ac:dyDescent="0.3">
      <c r="A253">
        <v>2017</v>
      </c>
      <c r="B253" t="s">
        <v>8347</v>
      </c>
      <c r="C253" s="1" t="s">
        <v>8360</v>
      </c>
      <c r="D253">
        <v>7.836000000000001E-3</v>
      </c>
      <c r="AK253">
        <v>1.5226E-2</v>
      </c>
      <c r="AQ253">
        <v>9.2524000000000009E-2</v>
      </c>
      <c r="AT253">
        <v>1.703E-2</v>
      </c>
      <c r="AZ253">
        <v>1.5226E-2</v>
      </c>
      <c r="BV253">
        <v>2.385E-2</v>
      </c>
      <c r="CB253">
        <v>1.703E-2</v>
      </c>
      <c r="CE253">
        <v>1.5226E-2</v>
      </c>
      <c r="CO253">
        <v>6.7216000000000012E-2</v>
      </c>
      <c r="CS253">
        <v>2.0813999999999999E-2</v>
      </c>
      <c r="DJ253">
        <v>4.1399999999999996E-3</v>
      </c>
      <c r="DP253">
        <v>1.703E-2</v>
      </c>
      <c r="DW253">
        <v>2.5824E-2</v>
      </c>
      <c r="DX253">
        <v>4.9979999999999997E-2</v>
      </c>
      <c r="EO253">
        <v>1.1068E-2</v>
      </c>
      <c r="EP253">
        <v>2.7504000000000001E-2</v>
      </c>
      <c r="EZ253">
        <v>8.3000000000000001E-3</v>
      </c>
      <c r="GC253">
        <v>6.6068000000000002E-2</v>
      </c>
      <c r="GD253">
        <v>2.0029999999999999E-2</v>
      </c>
      <c r="GG253">
        <v>1.703E-2</v>
      </c>
      <c r="GJ253">
        <v>5.1187999999999997E-2</v>
      </c>
      <c r="HE253">
        <v>4.2944000000000003E-2</v>
      </c>
    </row>
    <row r="254" spans="1:213" x14ac:dyDescent="0.3">
      <c r="A254">
        <v>2017</v>
      </c>
      <c r="B254" t="s">
        <v>8347</v>
      </c>
      <c r="C254" s="1" t="s">
        <v>216</v>
      </c>
      <c r="D254">
        <v>8.053600000000001E-2</v>
      </c>
      <c r="AK254">
        <v>8.3286000000000013E-2</v>
      </c>
      <c r="AT254">
        <v>0.173456</v>
      </c>
      <c r="AZ254">
        <v>8.3286000000000013E-2</v>
      </c>
      <c r="BC254">
        <v>7.0112000000000008E-2</v>
      </c>
      <c r="BQ254">
        <v>6.3076000000000007E-2</v>
      </c>
      <c r="CB254">
        <v>0.173456</v>
      </c>
      <c r="CE254">
        <v>8.3286000000000013E-2</v>
      </c>
      <c r="DC254">
        <v>5.8763333333333327E-2</v>
      </c>
      <c r="DJ254">
        <v>0.17688200000000001</v>
      </c>
      <c r="DP254">
        <v>0.173456</v>
      </c>
      <c r="FE254">
        <v>8.3300000000000006E-3</v>
      </c>
      <c r="FN254">
        <v>2.5028000000000009E-2</v>
      </c>
      <c r="FZ254">
        <v>7.0796000000000012E-2</v>
      </c>
      <c r="GG254">
        <v>0.173456</v>
      </c>
      <c r="GS254">
        <v>3.5937999999999998E-2</v>
      </c>
    </row>
    <row r="255" spans="1:213" x14ac:dyDescent="0.3">
      <c r="A255">
        <v>2017</v>
      </c>
      <c r="B255" t="s">
        <v>8347</v>
      </c>
      <c r="C255" s="1" t="s">
        <v>8361</v>
      </c>
      <c r="D255">
        <v>2.6426000000000002E-2</v>
      </c>
      <c r="AK255">
        <v>2.359E-2</v>
      </c>
      <c r="AT255">
        <v>0.123656</v>
      </c>
      <c r="AZ255">
        <v>2.359E-2</v>
      </c>
      <c r="BQ255">
        <v>3.5956000000000002E-2</v>
      </c>
      <c r="CB255">
        <v>0.123656</v>
      </c>
      <c r="CE255">
        <v>2.359E-2</v>
      </c>
      <c r="CO255">
        <v>9.4300000000000009E-2</v>
      </c>
      <c r="CS255">
        <v>2.2291999999999999E-2</v>
      </c>
      <c r="DC255">
        <v>8.1092500000000012E-2</v>
      </c>
      <c r="DJ255">
        <v>3.0428E-2</v>
      </c>
      <c r="DP255">
        <v>0.123656</v>
      </c>
      <c r="DY255">
        <v>2.283E-2</v>
      </c>
      <c r="GG255">
        <v>0.123656</v>
      </c>
      <c r="GH255">
        <v>0.117234</v>
      </c>
    </row>
    <row r="256" spans="1:213" x14ac:dyDescent="0.3">
      <c r="A256">
        <v>2017</v>
      </c>
      <c r="B256" t="s">
        <v>8347</v>
      </c>
      <c r="C256" s="1" t="s">
        <v>223</v>
      </c>
      <c r="D256">
        <v>3.0022E-2</v>
      </c>
      <c r="AF256">
        <v>4.4238000000000013E-2</v>
      </c>
      <c r="AK256">
        <v>1.9415999999999999E-2</v>
      </c>
      <c r="AZ256">
        <v>1.9415999999999999E-2</v>
      </c>
      <c r="BC256">
        <v>0.2</v>
      </c>
      <c r="BJ256">
        <v>3.866E-2</v>
      </c>
      <c r="BQ256">
        <v>4.7842000000000003E-2</v>
      </c>
      <c r="BX256">
        <v>5.0360000000000002E-2</v>
      </c>
      <c r="CC256">
        <v>4.6045000000000003E-2</v>
      </c>
      <c r="CE256">
        <v>1.9415999999999999E-2</v>
      </c>
      <c r="CG256">
        <v>2.7816E-2</v>
      </c>
      <c r="CO256">
        <v>6.2678000000000011E-2</v>
      </c>
      <c r="CZ256">
        <v>3.5328000000000012E-2</v>
      </c>
      <c r="DB256">
        <v>3.7074000000000003E-2</v>
      </c>
      <c r="DC256">
        <v>5.4200000000000012E-2</v>
      </c>
      <c r="DJ256">
        <v>9.9743999999999999E-2</v>
      </c>
      <c r="DW256">
        <v>6.1674E-2</v>
      </c>
      <c r="DY256">
        <v>0.26677800000000002</v>
      </c>
      <c r="EH256">
        <v>4.9091999999999997E-2</v>
      </c>
      <c r="EP256">
        <v>4.7238000000000009E-2</v>
      </c>
      <c r="FV256">
        <v>9.5022000000000009E-2</v>
      </c>
      <c r="GE256">
        <v>5.4991999999999999E-2</v>
      </c>
      <c r="GH256">
        <v>4.5907999999999997E-2</v>
      </c>
      <c r="GO256">
        <v>7.2882000000000002E-2</v>
      </c>
    </row>
    <row r="257" spans="1:213" x14ac:dyDescent="0.3">
      <c r="A257">
        <v>2017</v>
      </c>
      <c r="B257" t="s">
        <v>8347</v>
      </c>
      <c r="C257" s="1" t="s">
        <v>226</v>
      </c>
      <c r="D257">
        <v>9.3483999999999998E-2</v>
      </c>
      <c r="E257">
        <v>9.9288000000000001E-2</v>
      </c>
      <c r="G257">
        <v>7.0338000000000012E-2</v>
      </c>
      <c r="N257">
        <v>8.6172000000000012E-2</v>
      </c>
      <c r="P257">
        <v>0.115826</v>
      </c>
      <c r="S257">
        <v>0.106738</v>
      </c>
      <c r="AF257">
        <v>0.14913333333333331</v>
      </c>
      <c r="AJ257">
        <v>8.6656000000000011E-2</v>
      </c>
      <c r="AT257">
        <v>0.12853000000000001</v>
      </c>
      <c r="BF257">
        <v>3.9928000000000012E-2</v>
      </c>
      <c r="BG257">
        <v>8.8594000000000006E-2</v>
      </c>
      <c r="BJ257">
        <v>7.9848000000000002E-2</v>
      </c>
      <c r="BL257">
        <v>8.6172000000000012E-2</v>
      </c>
      <c r="BX257">
        <v>0.20109399999999999</v>
      </c>
      <c r="CB257">
        <v>0.12853000000000001</v>
      </c>
      <c r="CG257">
        <v>8.1563999999999998E-2</v>
      </c>
      <c r="CJ257">
        <v>0.83451500000000012</v>
      </c>
      <c r="CO257">
        <v>3.9427999999999998E-2</v>
      </c>
      <c r="DA257">
        <v>0.18240999999999999</v>
      </c>
      <c r="DG257">
        <v>0.108686</v>
      </c>
      <c r="DJ257">
        <v>0.136574</v>
      </c>
      <c r="DL257">
        <v>0.109274</v>
      </c>
      <c r="DP257">
        <v>0.12853000000000001</v>
      </c>
      <c r="DW257">
        <v>5.6680000000000001E-2</v>
      </c>
      <c r="DX257">
        <v>1.0374950000000001</v>
      </c>
      <c r="EN257">
        <v>7.4153999999999998E-2</v>
      </c>
      <c r="EV257">
        <v>7.1194000000000007E-2</v>
      </c>
      <c r="FA257">
        <v>8.3180000000000004E-2</v>
      </c>
      <c r="FR257">
        <v>6.6610000000000003E-2</v>
      </c>
      <c r="GB257">
        <v>7.8714000000000006E-2</v>
      </c>
      <c r="GD257">
        <v>7.1124000000000007E-2</v>
      </c>
      <c r="GG257">
        <v>0.12853000000000001</v>
      </c>
      <c r="GH257">
        <v>9.5264000000000001E-2</v>
      </c>
      <c r="GI257">
        <v>8.5344000000000003E-2</v>
      </c>
      <c r="GS257">
        <v>6.5370000000000011E-2</v>
      </c>
      <c r="GW257">
        <v>0.108686</v>
      </c>
      <c r="GX257">
        <v>0.108686</v>
      </c>
      <c r="GZ257">
        <v>0.12828400000000001</v>
      </c>
      <c r="HE257">
        <v>7.2928000000000007E-2</v>
      </c>
    </row>
    <row r="258" spans="1:213" x14ac:dyDescent="0.3">
      <c r="A258">
        <v>2017</v>
      </c>
      <c r="B258" t="s">
        <v>8347</v>
      </c>
      <c r="C258" s="1" t="s">
        <v>230</v>
      </c>
      <c r="D258">
        <v>0.49692874999999997</v>
      </c>
      <c r="E258">
        <v>0.13692333333333331</v>
      </c>
      <c r="G258">
        <v>2.6333333333333341E-4</v>
      </c>
      <c r="J258">
        <v>8.6090000000000014E-2</v>
      </c>
      <c r="N258">
        <v>0.109496</v>
      </c>
      <c r="O258">
        <v>2.8831899999999999</v>
      </c>
      <c r="U258">
        <v>0.58935700000000002</v>
      </c>
      <c r="V258">
        <v>0.18742</v>
      </c>
      <c r="AB258">
        <v>5.8374000000000002E-2</v>
      </c>
      <c r="AF258">
        <v>0.52592800000000006</v>
      </c>
      <c r="AK258">
        <v>2.042014</v>
      </c>
      <c r="AL258">
        <v>7.2590000000000002E-2</v>
      </c>
      <c r="AP258">
        <v>0.66677300000000006</v>
      </c>
      <c r="AS258">
        <v>0.90132400000000001</v>
      </c>
      <c r="AT258">
        <v>0.69128300000000009</v>
      </c>
      <c r="AU258">
        <v>0.768764</v>
      </c>
      <c r="AV258">
        <v>1.2</v>
      </c>
      <c r="AZ258">
        <v>2.042014</v>
      </c>
      <c r="BC258">
        <v>0.15587599999999999</v>
      </c>
      <c r="BD258">
        <v>0.23436499999999999</v>
      </c>
      <c r="BF258">
        <v>9.0550000000000005E-2</v>
      </c>
      <c r="BI258">
        <v>9.9454000000000001E-2</v>
      </c>
      <c r="BJ258">
        <v>0.19187575000000001</v>
      </c>
      <c r="BK258">
        <v>2.8831899999999999</v>
      </c>
      <c r="BL258">
        <v>0.109496</v>
      </c>
      <c r="BQ258">
        <v>0.18708900000000001</v>
      </c>
      <c r="BR258">
        <v>0.20247000000000001</v>
      </c>
      <c r="BS258">
        <v>0.115784</v>
      </c>
      <c r="BX258">
        <v>6.6474000000000005E-2</v>
      </c>
      <c r="BY258">
        <v>2.8831899999999999</v>
      </c>
      <c r="CA258">
        <v>3.6741239999999999</v>
      </c>
      <c r="CB258">
        <v>0.73050466666666669</v>
      </c>
      <c r="CE258">
        <v>2.042014</v>
      </c>
      <c r="CG258">
        <v>0.38365824999999998</v>
      </c>
      <c r="CL258">
        <v>0.4822225</v>
      </c>
      <c r="CN258">
        <v>2.726658</v>
      </c>
      <c r="CO258">
        <v>0.53760800000000009</v>
      </c>
      <c r="CP258">
        <v>0.33432000000000001</v>
      </c>
      <c r="CS258">
        <v>0.120576</v>
      </c>
      <c r="CV258">
        <v>0.26551400000000003</v>
      </c>
      <c r="CW258">
        <v>0.81800000000000006</v>
      </c>
      <c r="CX258">
        <v>0.4822225</v>
      </c>
      <c r="DA258">
        <v>0.15651399999999999</v>
      </c>
      <c r="DB258">
        <v>1.1012980000000001</v>
      </c>
      <c r="DC258">
        <v>0.82989800000000002</v>
      </c>
      <c r="DG258">
        <v>9.4444E-2</v>
      </c>
      <c r="DJ258">
        <v>0.26668999999999998</v>
      </c>
      <c r="DL258">
        <v>0.21110999999999999</v>
      </c>
      <c r="DM258">
        <v>1.47672</v>
      </c>
      <c r="DN258">
        <v>0.190752</v>
      </c>
      <c r="DP258">
        <v>0.70743900000000015</v>
      </c>
      <c r="DQ258">
        <v>2.8831899999999999</v>
      </c>
      <c r="DU258">
        <v>1.525482</v>
      </c>
      <c r="DW258">
        <v>8.3024000000000001E-2</v>
      </c>
      <c r="DX258">
        <v>0.734317</v>
      </c>
      <c r="DY258">
        <v>1.13053</v>
      </c>
      <c r="EC258">
        <v>0.15331</v>
      </c>
      <c r="ED258">
        <v>2.8831899999999999</v>
      </c>
      <c r="EE258">
        <v>0.3911920000000001</v>
      </c>
      <c r="EH258">
        <v>0.94098300000000001</v>
      </c>
      <c r="EM258">
        <v>0.95040333333333338</v>
      </c>
      <c r="EN258">
        <v>0.51952500000000001</v>
      </c>
      <c r="EP258">
        <v>7.986E-2</v>
      </c>
      <c r="EQ258">
        <v>0.70408000000000004</v>
      </c>
      <c r="ER258">
        <v>0.22082399999999999</v>
      </c>
      <c r="ES258">
        <v>3.4028160000000001</v>
      </c>
      <c r="ET258">
        <v>2.8831899999999999</v>
      </c>
      <c r="EU258">
        <v>1.170326</v>
      </c>
      <c r="EV258">
        <v>0.83081600000000011</v>
      </c>
      <c r="EW258">
        <v>2.8831899999999999</v>
      </c>
      <c r="EZ258">
        <v>1.017842857142857</v>
      </c>
      <c r="FB258">
        <v>0.22235199999999999</v>
      </c>
      <c r="FD258">
        <v>0.31658599999999998</v>
      </c>
      <c r="FH258">
        <v>2.8831899999999999</v>
      </c>
      <c r="FI258">
        <v>0.40035399999999999</v>
      </c>
      <c r="FR258">
        <v>6.7066000000000014E-2</v>
      </c>
      <c r="FV258">
        <v>0.102492</v>
      </c>
      <c r="FW258">
        <v>0.91730800000000001</v>
      </c>
      <c r="FZ258">
        <v>9.9072000000000021E-2</v>
      </c>
      <c r="GB258">
        <v>0.104405</v>
      </c>
      <c r="GC258">
        <v>0.28891600000000001</v>
      </c>
      <c r="GD258">
        <v>0.47766999999999998</v>
      </c>
      <c r="GE258">
        <v>0.19011600000000001</v>
      </c>
      <c r="GG258">
        <v>1.3976826666666671</v>
      </c>
      <c r="GH258">
        <v>0.20818800000000001</v>
      </c>
      <c r="GJ258">
        <v>0.32305600000000001</v>
      </c>
      <c r="GL258">
        <v>3.4028160000000001</v>
      </c>
      <c r="GN258">
        <v>0.10394200000000001</v>
      </c>
      <c r="GO258">
        <v>2.2860079999999998</v>
      </c>
      <c r="GT258">
        <v>1.5703860000000001</v>
      </c>
      <c r="GU258">
        <v>2.8831899999999999</v>
      </c>
      <c r="GV258">
        <v>0.10166799999999999</v>
      </c>
      <c r="GW258">
        <v>9.4444E-2</v>
      </c>
      <c r="GX258">
        <v>9.4444E-2</v>
      </c>
      <c r="HA258">
        <v>0.114106</v>
      </c>
      <c r="HD258">
        <v>0.100272</v>
      </c>
      <c r="HE258">
        <v>0.10113800000000001</v>
      </c>
    </row>
    <row r="259" spans="1:213" x14ac:dyDescent="0.3">
      <c r="A259">
        <v>2017</v>
      </c>
      <c r="B259" t="s">
        <v>8347</v>
      </c>
      <c r="C259" s="1" t="s">
        <v>235</v>
      </c>
      <c r="D259">
        <v>0.33714400000000011</v>
      </c>
      <c r="E259">
        <v>0.55585200000000001</v>
      </c>
      <c r="F259">
        <v>0.27556375</v>
      </c>
      <c r="G259">
        <v>0.205178</v>
      </c>
      <c r="J259">
        <v>0.40034199999999998</v>
      </c>
      <c r="K259">
        <v>0.30236000000000002</v>
      </c>
      <c r="L259">
        <v>0.29488599999999998</v>
      </c>
      <c r="M259">
        <v>8.9330000000000007E-2</v>
      </c>
      <c r="N259">
        <v>0.28594000000000003</v>
      </c>
      <c r="P259">
        <v>0.20537</v>
      </c>
      <c r="Q259">
        <v>0.29488599999999998</v>
      </c>
      <c r="R259">
        <v>0.28110200000000002</v>
      </c>
      <c r="S259">
        <v>0.37558799999999998</v>
      </c>
      <c r="U259">
        <v>0.30640600000000001</v>
      </c>
      <c r="X259">
        <v>5.5430000000000007E-2</v>
      </c>
      <c r="AB259">
        <v>0.11250250000000001</v>
      </c>
      <c r="AC259">
        <v>0.29488599999999998</v>
      </c>
      <c r="AD259">
        <v>0.25239600000000001</v>
      </c>
      <c r="AF259">
        <v>0.19947400000000001</v>
      </c>
      <c r="AG259">
        <v>0.12791749999999999</v>
      </c>
      <c r="AH259">
        <v>0.35826999999999998</v>
      </c>
      <c r="AJ259">
        <v>0.33068599999999998</v>
      </c>
      <c r="AL259">
        <v>0.129276</v>
      </c>
      <c r="AO259">
        <v>0.59536250000000002</v>
      </c>
      <c r="AR259">
        <v>0.57686199999999999</v>
      </c>
      <c r="AS259">
        <v>0.1323</v>
      </c>
      <c r="AT259">
        <v>0.53144800000000003</v>
      </c>
      <c r="AU259">
        <v>0.174288</v>
      </c>
      <c r="AY259">
        <v>0.29488599999999998</v>
      </c>
      <c r="BE259">
        <v>0.143654</v>
      </c>
      <c r="BF259">
        <v>0.107214</v>
      </c>
      <c r="BG259">
        <v>0.65852200000000005</v>
      </c>
      <c r="BH259">
        <v>0.20862</v>
      </c>
      <c r="BI259">
        <v>0.108</v>
      </c>
      <c r="BJ259">
        <v>0.26387200000000011</v>
      </c>
      <c r="BL259">
        <v>0.28594000000000003</v>
      </c>
      <c r="BP259">
        <v>0.82215400000000005</v>
      </c>
      <c r="BR259">
        <v>0.211144</v>
      </c>
      <c r="BX259">
        <v>0.211642</v>
      </c>
      <c r="CB259">
        <v>0.531416</v>
      </c>
      <c r="CC259">
        <v>5.4168000000000008E-2</v>
      </c>
      <c r="CF259">
        <v>0.2517625</v>
      </c>
      <c r="CG259">
        <v>0.30565799999999999</v>
      </c>
      <c r="CI259">
        <v>0.27444400000000002</v>
      </c>
      <c r="CJ259">
        <v>0.17904</v>
      </c>
      <c r="CM259">
        <v>0.12577199999999999</v>
      </c>
      <c r="CN259">
        <v>0.41083199999999997</v>
      </c>
      <c r="CO259">
        <v>0.17918999999999999</v>
      </c>
      <c r="CP259">
        <v>0.225524</v>
      </c>
      <c r="CU259">
        <v>0.13633799999999999</v>
      </c>
      <c r="CV259">
        <v>0.324158</v>
      </c>
      <c r="CW259">
        <v>0.36623400000000012</v>
      </c>
      <c r="CY259">
        <v>0.11616600000000001</v>
      </c>
      <c r="DA259">
        <v>0.32240750000000001</v>
      </c>
      <c r="DE259">
        <v>9.7638000000000003E-2</v>
      </c>
      <c r="DF259">
        <v>7.6708000000000012E-2</v>
      </c>
      <c r="DG259">
        <v>0.19140799999999999</v>
      </c>
      <c r="DH259">
        <v>0.31624999999999998</v>
      </c>
      <c r="DI259">
        <v>0.31179000000000001</v>
      </c>
      <c r="DJ259">
        <v>0.239736</v>
      </c>
      <c r="DL259">
        <v>0.32583600000000001</v>
      </c>
      <c r="DM259">
        <v>0.46471499999999999</v>
      </c>
      <c r="DN259">
        <v>0.17171400000000001</v>
      </c>
      <c r="DO259">
        <v>0.11551599999999999</v>
      </c>
      <c r="DP259">
        <v>0.531416</v>
      </c>
      <c r="DS259">
        <v>0.20862</v>
      </c>
      <c r="DW259">
        <v>0.124998</v>
      </c>
      <c r="DX259">
        <v>0.51296000000000008</v>
      </c>
      <c r="DZ259">
        <v>0.10921599999999999</v>
      </c>
      <c r="EA259">
        <v>0.57113400000000003</v>
      </c>
      <c r="EB259">
        <v>9.6940000000000012E-2</v>
      </c>
      <c r="EC259">
        <v>0.24701400000000001</v>
      </c>
      <c r="EE259">
        <v>0.119644</v>
      </c>
      <c r="EG259">
        <v>0.49000800000000011</v>
      </c>
      <c r="EH259">
        <v>0.24520400000000001</v>
      </c>
      <c r="EK259">
        <v>0.90931400000000007</v>
      </c>
      <c r="EL259">
        <v>0.37788400000000011</v>
      </c>
      <c r="EN259">
        <v>0.15346399999999999</v>
      </c>
      <c r="ER259">
        <v>0.28194599999999997</v>
      </c>
      <c r="ES259">
        <v>0.30381249999999999</v>
      </c>
      <c r="EV259">
        <v>0.231936</v>
      </c>
      <c r="EX259">
        <v>0.20397199999999999</v>
      </c>
      <c r="EY259">
        <v>0.23363</v>
      </c>
      <c r="FA259">
        <v>0.24500250000000001</v>
      </c>
      <c r="FB259">
        <v>9.6426000000000012E-2</v>
      </c>
      <c r="FC259">
        <v>0.61627200000000004</v>
      </c>
      <c r="FF259">
        <v>0.2215752272727273</v>
      </c>
      <c r="FK259">
        <v>3.9658000000000013E-2</v>
      </c>
      <c r="FR259">
        <v>0.18475800000000001</v>
      </c>
      <c r="FS259">
        <v>0.18756400000000001</v>
      </c>
      <c r="FU259">
        <v>0.18623400000000001</v>
      </c>
      <c r="FW259">
        <v>0.10488749999999999</v>
      </c>
      <c r="FX259">
        <v>0.304068</v>
      </c>
      <c r="GA259">
        <v>0.17314199999999999</v>
      </c>
      <c r="GB259">
        <v>0.16823199999999999</v>
      </c>
      <c r="GD259">
        <v>0.27335599999999999</v>
      </c>
      <c r="GG259">
        <v>0.377971</v>
      </c>
      <c r="GH259">
        <v>0.11534800000000001</v>
      </c>
      <c r="GI259">
        <v>0.39199000000000001</v>
      </c>
      <c r="GJ259">
        <v>0.15798000000000001</v>
      </c>
      <c r="GL259">
        <v>0.30381249999999999</v>
      </c>
      <c r="GM259">
        <v>0.30651400000000012</v>
      </c>
      <c r="GN259">
        <v>0.46915400000000013</v>
      </c>
      <c r="GP259">
        <v>0.29488599999999998</v>
      </c>
      <c r="GW259">
        <v>0.19140799999999999</v>
      </c>
      <c r="GX259">
        <v>0.19140799999999999</v>
      </c>
      <c r="GY259">
        <v>0.2517625</v>
      </c>
      <c r="GZ259">
        <v>0.42523400000000011</v>
      </c>
      <c r="HA259">
        <v>0.163968</v>
      </c>
      <c r="HC259">
        <v>0.344752</v>
      </c>
      <c r="HD259">
        <v>0.68848000000000009</v>
      </c>
      <c r="HE259">
        <v>0.20524200000000001</v>
      </c>
    </row>
    <row r="260" spans="1:213" x14ac:dyDescent="0.3">
      <c r="A260">
        <v>2017</v>
      </c>
      <c r="B260" t="s">
        <v>8347</v>
      </c>
      <c r="C260" s="1" t="s">
        <v>8362</v>
      </c>
      <c r="D260">
        <v>0.29400199999999999</v>
      </c>
      <c r="E260">
        <v>0.39550600000000002</v>
      </c>
      <c r="J260">
        <v>0.22953999999999999</v>
      </c>
      <c r="K260">
        <v>0.26561200000000001</v>
      </c>
      <c r="N260">
        <v>0.179504</v>
      </c>
      <c r="P260">
        <v>6.8556000000000006E-2</v>
      </c>
      <c r="R260">
        <v>0.15518499999999999</v>
      </c>
      <c r="S260">
        <v>0.29979</v>
      </c>
      <c r="AB260">
        <v>7.896800000000001E-2</v>
      </c>
      <c r="AD260">
        <v>0.151338</v>
      </c>
      <c r="AH260">
        <v>0.26106800000000002</v>
      </c>
      <c r="AJ260">
        <v>0.27855000000000002</v>
      </c>
      <c r="AO260">
        <v>0.617645</v>
      </c>
      <c r="AR260">
        <v>0.472802</v>
      </c>
      <c r="AT260">
        <v>0.31950800000000001</v>
      </c>
      <c r="BF260">
        <v>6.2696000000000016E-2</v>
      </c>
      <c r="BG260">
        <v>0.200012</v>
      </c>
      <c r="BL260">
        <v>0.179504</v>
      </c>
      <c r="BP260">
        <v>0.34703200000000001</v>
      </c>
      <c r="BR260">
        <v>0.116836</v>
      </c>
      <c r="CB260">
        <v>0.31950800000000001</v>
      </c>
      <c r="CJ260">
        <v>8.9850000000000013E-2</v>
      </c>
      <c r="CP260">
        <v>0.24857000000000001</v>
      </c>
      <c r="CU260">
        <v>0.122556</v>
      </c>
      <c r="CV260">
        <v>0.185864</v>
      </c>
      <c r="CY260">
        <v>0.117226</v>
      </c>
      <c r="DG260">
        <v>6.5778000000000003E-2</v>
      </c>
      <c r="DH260">
        <v>0.23639750000000001</v>
      </c>
      <c r="DI260">
        <v>0.25559399999999999</v>
      </c>
      <c r="DL260">
        <v>0.230268</v>
      </c>
      <c r="DP260">
        <v>0.31950800000000001</v>
      </c>
      <c r="DX260">
        <v>0.14230000000000001</v>
      </c>
      <c r="EG260">
        <v>0.55717800000000006</v>
      </c>
      <c r="EN260">
        <v>0.105328</v>
      </c>
      <c r="ES260">
        <v>0.18731800000000001</v>
      </c>
      <c r="FA260">
        <v>0.19074199999999999</v>
      </c>
      <c r="FX260">
        <v>0.196376</v>
      </c>
      <c r="GD260">
        <v>0.28101599999999999</v>
      </c>
      <c r="GG260">
        <v>0.31950800000000001</v>
      </c>
      <c r="GI260">
        <v>0.26311200000000001</v>
      </c>
      <c r="GL260">
        <v>0.18731800000000001</v>
      </c>
      <c r="GN260">
        <v>0.84324200000000005</v>
      </c>
      <c r="GW260">
        <v>6.5778000000000003E-2</v>
      </c>
      <c r="GX260">
        <v>6.5778000000000003E-2</v>
      </c>
      <c r="GZ260">
        <v>0.249884</v>
      </c>
      <c r="HC260">
        <v>0.10977000000000001</v>
      </c>
    </row>
    <row r="261" spans="1:213" x14ac:dyDescent="0.3">
      <c r="A261">
        <v>2017</v>
      </c>
      <c r="B261" t="s">
        <v>8347</v>
      </c>
      <c r="C261" s="1" t="s">
        <v>8363</v>
      </c>
      <c r="D261">
        <v>0.29879800000000001</v>
      </c>
      <c r="E261">
        <v>0.478186</v>
      </c>
      <c r="F261">
        <v>0.79803750000000007</v>
      </c>
      <c r="G261">
        <v>0.151392</v>
      </c>
      <c r="J261">
        <v>0.28272000000000003</v>
      </c>
      <c r="K261">
        <v>0.26101799999999997</v>
      </c>
      <c r="N261">
        <v>0.37397000000000002</v>
      </c>
      <c r="P261">
        <v>0.23117799999999999</v>
      </c>
      <c r="R261">
        <v>0.24859400000000001</v>
      </c>
      <c r="S261">
        <v>0.317498</v>
      </c>
      <c r="U261">
        <v>8.8537500000000005E-2</v>
      </c>
      <c r="AB261">
        <v>8.4200000000000011E-2</v>
      </c>
      <c r="AD261">
        <v>0.30744400000000011</v>
      </c>
      <c r="AF261">
        <v>0.169658</v>
      </c>
      <c r="AH261">
        <v>0.32397399999999998</v>
      </c>
      <c r="AJ261">
        <v>0.36509999999999998</v>
      </c>
      <c r="AL261">
        <v>6.7892000000000008E-2</v>
      </c>
      <c r="AO261">
        <v>0.63725750000000003</v>
      </c>
      <c r="AR261">
        <v>0.59703000000000006</v>
      </c>
      <c r="AT261">
        <v>0.37472400000000011</v>
      </c>
      <c r="AU261">
        <v>0.21263599999999999</v>
      </c>
      <c r="BE261">
        <v>0.112566</v>
      </c>
      <c r="BF261">
        <v>0.105334</v>
      </c>
      <c r="BG261">
        <v>0.304012</v>
      </c>
      <c r="BH261">
        <v>0.28552</v>
      </c>
      <c r="BI261">
        <v>0.14444000000000001</v>
      </c>
      <c r="BJ261">
        <v>0.18221799999999999</v>
      </c>
      <c r="BL261">
        <v>0.37397000000000002</v>
      </c>
      <c r="BP261">
        <v>0.60670250000000003</v>
      </c>
      <c r="BR261">
        <v>0.1681</v>
      </c>
      <c r="BX261">
        <v>0.205848</v>
      </c>
      <c r="CB261">
        <v>0.37472400000000011</v>
      </c>
      <c r="CF261">
        <v>0.25385799999999997</v>
      </c>
      <c r="CG261">
        <v>0.25240200000000002</v>
      </c>
      <c r="CI261">
        <v>0.15368000000000001</v>
      </c>
      <c r="CJ261">
        <v>0.178674</v>
      </c>
      <c r="CK261">
        <v>0.33077333333333342</v>
      </c>
      <c r="CM261">
        <v>0.11237800000000001</v>
      </c>
      <c r="CN261">
        <v>0.29134199999999999</v>
      </c>
      <c r="CO261">
        <v>0.34646399999999999</v>
      </c>
      <c r="CP261">
        <v>0.21717</v>
      </c>
      <c r="CU261">
        <v>0.13980400000000001</v>
      </c>
      <c r="CV261">
        <v>0.24119399999999999</v>
      </c>
      <c r="CW261">
        <v>0.49896600000000002</v>
      </c>
      <c r="CY261">
        <v>0.14524799999999999</v>
      </c>
      <c r="DA261">
        <v>0.243705</v>
      </c>
      <c r="DE261">
        <v>3.6294000000000007E-2</v>
      </c>
      <c r="DF261">
        <v>5.0083999999999997E-2</v>
      </c>
      <c r="DG261">
        <v>0.11723</v>
      </c>
      <c r="DH261">
        <v>0.25393399999999999</v>
      </c>
      <c r="DI261">
        <v>0.27364400000000011</v>
      </c>
      <c r="DL261">
        <v>0.29654999999999998</v>
      </c>
      <c r="DO261">
        <v>9.1412000000000021E-2</v>
      </c>
      <c r="DP261">
        <v>0.37472400000000011</v>
      </c>
      <c r="DS261">
        <v>0.28552</v>
      </c>
      <c r="DX261">
        <v>0.27102749999999998</v>
      </c>
      <c r="EG261">
        <v>0.40832200000000002</v>
      </c>
      <c r="EH261">
        <v>0.119606</v>
      </c>
      <c r="EK261">
        <v>0.69102600000000014</v>
      </c>
      <c r="EL261">
        <v>0.29366999999999999</v>
      </c>
      <c r="EN261">
        <v>0.15251799999999999</v>
      </c>
      <c r="ER261">
        <v>9.3110000000000012E-2</v>
      </c>
      <c r="ES261">
        <v>0.39154000000000011</v>
      </c>
      <c r="EV261">
        <v>0.20325599999999999</v>
      </c>
      <c r="EY261">
        <v>0.30035000000000001</v>
      </c>
      <c r="FA261">
        <v>0.22322</v>
      </c>
      <c r="FC261">
        <v>0.67202600000000012</v>
      </c>
      <c r="FR261">
        <v>8.5196000000000008E-2</v>
      </c>
      <c r="FW261">
        <v>0.22617999999999999</v>
      </c>
      <c r="FX261">
        <v>0.17504600000000001</v>
      </c>
      <c r="GA261">
        <v>0.130694</v>
      </c>
      <c r="GB261">
        <v>9.4434000000000004E-2</v>
      </c>
      <c r="GD261">
        <v>0.27049400000000001</v>
      </c>
      <c r="GG261">
        <v>0.37472400000000011</v>
      </c>
      <c r="GH261">
        <v>0.18873400000000001</v>
      </c>
      <c r="GI261">
        <v>0.29835400000000012</v>
      </c>
      <c r="GL261">
        <v>0.39154000000000011</v>
      </c>
      <c r="GM261">
        <v>0.30726999999999999</v>
      </c>
      <c r="GN261">
        <v>0.15228</v>
      </c>
      <c r="GW261">
        <v>0.11723</v>
      </c>
      <c r="GX261">
        <v>0.11723</v>
      </c>
      <c r="GY261">
        <v>0.25385799999999997</v>
      </c>
      <c r="GZ261">
        <v>0.38516400000000012</v>
      </c>
      <c r="HA261">
        <v>7.1418000000000009E-2</v>
      </c>
      <c r="HC261">
        <v>0.35482799999999998</v>
      </c>
      <c r="HD261">
        <v>0.75247800000000009</v>
      </c>
      <c r="HE261">
        <v>0.54714600000000002</v>
      </c>
    </row>
    <row r="262" spans="1:213" x14ac:dyDescent="0.3">
      <c r="A262">
        <v>2017</v>
      </c>
      <c r="B262" t="s">
        <v>8347</v>
      </c>
      <c r="C262" s="1" t="s">
        <v>8364</v>
      </c>
      <c r="D262">
        <v>0.244754</v>
      </c>
      <c r="E262">
        <v>0.30160399999999998</v>
      </c>
      <c r="J262">
        <v>0.211144</v>
      </c>
      <c r="K262">
        <v>0.26009599999999999</v>
      </c>
      <c r="N262">
        <v>0.21546399999999999</v>
      </c>
      <c r="P262">
        <v>0.1569625</v>
      </c>
      <c r="R262">
        <v>0.21299999999999999</v>
      </c>
      <c r="S262">
        <v>0.266488</v>
      </c>
      <c r="AB262">
        <v>0.13847999999999999</v>
      </c>
      <c r="AD262">
        <v>0.18711249999999999</v>
      </c>
      <c r="AH262">
        <v>0.29795400000000011</v>
      </c>
      <c r="AJ262">
        <v>0.33927600000000002</v>
      </c>
      <c r="AO262">
        <v>0.49764199999999997</v>
      </c>
      <c r="AR262">
        <v>0.493002</v>
      </c>
      <c r="AT262">
        <v>0.33173200000000003</v>
      </c>
      <c r="BE262">
        <v>9.7904000000000005E-2</v>
      </c>
      <c r="BF262">
        <v>7.438800000000001E-2</v>
      </c>
      <c r="BJ262">
        <v>0.17566799999999999</v>
      </c>
      <c r="BL262">
        <v>0.21546399999999999</v>
      </c>
      <c r="BP262">
        <v>0.57508599999999999</v>
      </c>
      <c r="BR262">
        <v>0.15401200000000001</v>
      </c>
      <c r="BS262">
        <v>8.9118000000000003E-2</v>
      </c>
      <c r="CB262">
        <v>0.33173200000000003</v>
      </c>
      <c r="CF262">
        <v>2.9461999999999999E-2</v>
      </c>
      <c r="CI262">
        <v>0.31503500000000001</v>
      </c>
      <c r="CN262">
        <v>0.19197600000000001</v>
      </c>
      <c r="CO262">
        <v>9.8906000000000008E-2</v>
      </c>
      <c r="CP262">
        <v>0.21864800000000001</v>
      </c>
      <c r="CU262">
        <v>0.132852</v>
      </c>
      <c r="CY262">
        <v>0.13364999999999999</v>
      </c>
      <c r="DA262">
        <v>0.11075599999999999</v>
      </c>
      <c r="DE262">
        <v>0.151726</v>
      </c>
      <c r="DG262">
        <v>0.104634</v>
      </c>
      <c r="DH262">
        <v>0.15694749999999999</v>
      </c>
      <c r="DI262">
        <v>0.26286199999999998</v>
      </c>
      <c r="DL262">
        <v>0.190276</v>
      </c>
      <c r="DO262">
        <v>0.121998</v>
      </c>
      <c r="DP262">
        <v>0.33173200000000003</v>
      </c>
      <c r="DX262">
        <v>0.17851800000000001</v>
      </c>
      <c r="EG262">
        <v>0.41195799999999999</v>
      </c>
      <c r="EK262">
        <v>0.53430200000000005</v>
      </c>
      <c r="EN262">
        <v>0.127084</v>
      </c>
      <c r="ES262">
        <v>0.2327825</v>
      </c>
      <c r="FA262">
        <v>0.1672525</v>
      </c>
      <c r="FR262">
        <v>0.13109000000000001</v>
      </c>
      <c r="FX262">
        <v>0.114534</v>
      </c>
      <c r="GB262">
        <v>3.5242000000000002E-2</v>
      </c>
      <c r="GD262">
        <v>0.23361799999999999</v>
      </c>
      <c r="GG262">
        <v>0.33173200000000003</v>
      </c>
      <c r="GI262">
        <v>0.23102200000000001</v>
      </c>
      <c r="GL262">
        <v>0.2327825</v>
      </c>
      <c r="GM262">
        <v>0.17693</v>
      </c>
      <c r="GN262">
        <v>0.1698875</v>
      </c>
      <c r="GW262">
        <v>0.104634</v>
      </c>
      <c r="GX262">
        <v>0.104634</v>
      </c>
      <c r="GY262">
        <v>2.9461999999999999E-2</v>
      </c>
      <c r="GZ262">
        <v>0.26374999999999998</v>
      </c>
      <c r="HC262">
        <v>0.16597200000000001</v>
      </c>
      <c r="HE262">
        <v>0.20569999999999999</v>
      </c>
    </row>
    <row r="263" spans="1:213" x14ac:dyDescent="0.3">
      <c r="A263">
        <v>2017</v>
      </c>
      <c r="B263" t="s">
        <v>8347</v>
      </c>
      <c r="C263" s="1" t="s">
        <v>247</v>
      </c>
      <c r="D263">
        <v>0.56093400000000004</v>
      </c>
      <c r="E263">
        <v>0.73290800000000011</v>
      </c>
      <c r="F263">
        <v>2.8431999999999999</v>
      </c>
      <c r="G263">
        <v>0.20357</v>
      </c>
      <c r="H263">
        <v>0.172592</v>
      </c>
      <c r="I263">
        <v>0.172592</v>
      </c>
      <c r="J263">
        <v>0.67746000000000006</v>
      </c>
      <c r="K263">
        <v>0.63935000000000008</v>
      </c>
      <c r="L263">
        <v>0.34525600000000001</v>
      </c>
      <c r="M263">
        <v>9.9614000000000008E-2</v>
      </c>
      <c r="N263">
        <v>0.71544399999999997</v>
      </c>
      <c r="O263">
        <v>0.25861200000000001</v>
      </c>
      <c r="P263">
        <v>0.69609500000000002</v>
      </c>
      <c r="Q263">
        <v>0.34525600000000001</v>
      </c>
      <c r="R263">
        <v>0.59269000000000005</v>
      </c>
      <c r="S263">
        <v>0.45588600000000001</v>
      </c>
      <c r="T263">
        <v>0.27600599999999997</v>
      </c>
      <c r="U263">
        <v>0.71110200000000001</v>
      </c>
      <c r="V263">
        <v>0.175986</v>
      </c>
      <c r="X263">
        <v>0.13487399999999999</v>
      </c>
      <c r="Y263">
        <v>0.13372999999999999</v>
      </c>
      <c r="Z263">
        <v>0.172592</v>
      </c>
      <c r="AB263">
        <v>0.22906799999999999</v>
      </c>
      <c r="AC263">
        <v>0.34525600000000001</v>
      </c>
      <c r="AD263">
        <v>0.51741999999999999</v>
      </c>
      <c r="AE263">
        <v>0.77603800000000012</v>
      </c>
      <c r="AF263">
        <v>0.34365200000000001</v>
      </c>
      <c r="AG263">
        <v>2.2093999999999999E-2</v>
      </c>
      <c r="AH263">
        <v>0.53144599999999997</v>
      </c>
      <c r="AI263">
        <v>0.32338250000000002</v>
      </c>
      <c r="AJ263">
        <v>0.97788800000000009</v>
      </c>
      <c r="AK263">
        <v>0.51018200000000002</v>
      </c>
      <c r="AL263">
        <v>7.7502000000000001E-2</v>
      </c>
      <c r="AM263">
        <v>7.9852000000000006E-2</v>
      </c>
      <c r="AN263">
        <v>8.7492000000000014E-2</v>
      </c>
      <c r="AO263">
        <v>1.0144059999999999</v>
      </c>
      <c r="AP263">
        <v>0.20965400000000001</v>
      </c>
      <c r="AR263">
        <v>1.1158520000000001</v>
      </c>
      <c r="AS263">
        <v>0.18607599999999999</v>
      </c>
      <c r="AT263">
        <v>0.59590200000000004</v>
      </c>
      <c r="AU263">
        <v>0.332706</v>
      </c>
      <c r="AV263">
        <v>0.184916</v>
      </c>
      <c r="AW263">
        <v>0.23737</v>
      </c>
      <c r="AX263">
        <v>1.3424E-2</v>
      </c>
      <c r="AY263">
        <v>0.34525600000000001</v>
      </c>
      <c r="AZ263">
        <v>0.51018200000000002</v>
      </c>
      <c r="BB263">
        <v>0.199818</v>
      </c>
      <c r="BC263">
        <v>0.16187199999999999</v>
      </c>
      <c r="BD263">
        <v>0.157412</v>
      </c>
      <c r="BE263">
        <v>0.31436999999999998</v>
      </c>
      <c r="BF263">
        <v>0.35675200000000001</v>
      </c>
      <c r="BG263">
        <v>0.76458199999999998</v>
      </c>
      <c r="BH263">
        <v>6.1303999999999997E-2</v>
      </c>
      <c r="BI263">
        <v>9.8947999999999994E-2</v>
      </c>
      <c r="BJ263">
        <v>0.29451400000000011</v>
      </c>
      <c r="BK263">
        <v>0.25861200000000001</v>
      </c>
      <c r="BL263">
        <v>0.71544399999999997</v>
      </c>
      <c r="BM263">
        <v>0.146452</v>
      </c>
      <c r="BO263">
        <v>0.15662400000000001</v>
      </c>
      <c r="BQ263">
        <v>9.9818000000000004E-2</v>
      </c>
      <c r="BR263">
        <v>0.219114</v>
      </c>
      <c r="BS263">
        <v>0.186722</v>
      </c>
      <c r="BT263">
        <v>8.6130000000000012E-2</v>
      </c>
      <c r="BU263">
        <v>0.12618199999999999</v>
      </c>
      <c r="BX263">
        <v>0.21187</v>
      </c>
      <c r="BY263">
        <v>0.25861200000000001</v>
      </c>
      <c r="BZ263">
        <v>9.5216000000000009E-2</v>
      </c>
      <c r="CA263">
        <v>0.136848</v>
      </c>
      <c r="CB263">
        <v>0.59590200000000004</v>
      </c>
      <c r="CC263">
        <v>0.17894199999999999</v>
      </c>
      <c r="CD263">
        <v>7.9208000000000015E-2</v>
      </c>
      <c r="CE263">
        <v>0.51018200000000002</v>
      </c>
      <c r="CF263">
        <v>2.30023</v>
      </c>
      <c r="CG263">
        <v>0.26083400000000001</v>
      </c>
      <c r="CH263">
        <v>0.42736800000000008</v>
      </c>
      <c r="CI263">
        <v>0.36555599999999999</v>
      </c>
      <c r="CJ263">
        <v>0.69191600000000009</v>
      </c>
      <c r="CL263">
        <v>0.11409</v>
      </c>
      <c r="CN263">
        <v>0.26857399999999998</v>
      </c>
      <c r="CO263">
        <v>0.16261999999999999</v>
      </c>
      <c r="CP263">
        <v>0.62648000000000004</v>
      </c>
      <c r="CQ263">
        <v>0.41661199999999998</v>
      </c>
      <c r="CS263">
        <v>0.18663199999999999</v>
      </c>
      <c r="CU263">
        <v>0.41292600000000002</v>
      </c>
      <c r="CV263">
        <v>0.50000600000000006</v>
      </c>
      <c r="CW263">
        <v>1.9610399999999999</v>
      </c>
      <c r="CX263">
        <v>0.11409</v>
      </c>
      <c r="CY263">
        <v>0.545462</v>
      </c>
      <c r="CZ263">
        <v>0.58499400000000001</v>
      </c>
      <c r="DA263">
        <v>0.37100000000000011</v>
      </c>
      <c r="DC263">
        <v>0.35129400000000011</v>
      </c>
      <c r="DE263">
        <v>7.3346000000000008E-2</v>
      </c>
      <c r="DF263">
        <v>0.214002</v>
      </c>
      <c r="DG263">
        <v>7.9796000000000006E-2</v>
      </c>
      <c r="DH263">
        <v>0.30682999999999999</v>
      </c>
      <c r="DI263">
        <v>0.459872</v>
      </c>
      <c r="DJ263">
        <v>0.17054</v>
      </c>
      <c r="DL263">
        <v>0.42802600000000002</v>
      </c>
      <c r="DM263">
        <v>0.25875599999999999</v>
      </c>
      <c r="DN263">
        <v>0.37241800000000008</v>
      </c>
      <c r="DP263">
        <v>0.59590200000000004</v>
      </c>
      <c r="DQ263">
        <v>0.25861200000000001</v>
      </c>
      <c r="DS263">
        <v>6.1303999999999997E-2</v>
      </c>
      <c r="DT263">
        <v>0.172592</v>
      </c>
      <c r="DU263">
        <v>0.73001199999999999</v>
      </c>
      <c r="DV263">
        <v>0.42736800000000008</v>
      </c>
      <c r="DW263">
        <v>0.19168399999999999</v>
      </c>
      <c r="DX263">
        <v>0.34950999999999999</v>
      </c>
      <c r="DY263">
        <v>0.69218000000000002</v>
      </c>
      <c r="DZ263">
        <v>7.5080000000000008E-2</v>
      </c>
      <c r="EA263">
        <v>0.192112</v>
      </c>
      <c r="EB263">
        <v>0.70469199999999999</v>
      </c>
      <c r="EC263">
        <v>0.12747249999999999</v>
      </c>
      <c r="ED263">
        <v>0.25861200000000001</v>
      </c>
      <c r="EE263">
        <v>0.16656799999999999</v>
      </c>
      <c r="EF263">
        <v>0.1194775</v>
      </c>
      <c r="EH263">
        <v>0.246004</v>
      </c>
      <c r="EK263">
        <v>1.099942</v>
      </c>
      <c r="EL263">
        <v>0.6926325000000001</v>
      </c>
      <c r="EM263">
        <v>0.21656800000000001</v>
      </c>
      <c r="EN263">
        <v>0.33449000000000001</v>
      </c>
      <c r="EP263">
        <v>0.54893400000000003</v>
      </c>
      <c r="EQ263">
        <v>0.29588599999999998</v>
      </c>
      <c r="ER263">
        <v>0.44489000000000012</v>
      </c>
      <c r="ES263">
        <v>1.0811500000000001</v>
      </c>
      <c r="ET263">
        <v>0.25861200000000001</v>
      </c>
      <c r="EU263">
        <v>0.34761399999999998</v>
      </c>
      <c r="EW263">
        <v>0.25861200000000001</v>
      </c>
      <c r="EX263">
        <v>0.48200599999999999</v>
      </c>
      <c r="EY263">
        <v>1.2531620000000001</v>
      </c>
      <c r="EZ263">
        <v>0.77310428571428569</v>
      </c>
      <c r="FA263">
        <v>0.49388799999999999</v>
      </c>
      <c r="FB263">
        <v>0.16603000000000001</v>
      </c>
      <c r="FC263">
        <v>0.63431199999999999</v>
      </c>
      <c r="FF263">
        <v>0.12667125000000001</v>
      </c>
      <c r="FH263">
        <v>0.25861200000000001</v>
      </c>
      <c r="FI263">
        <v>0.115672</v>
      </c>
      <c r="FJ263">
        <v>0.15570999999999999</v>
      </c>
      <c r="FK263">
        <v>7.6038000000000008E-2</v>
      </c>
      <c r="FL263">
        <v>0.24188799999999999</v>
      </c>
      <c r="FM263">
        <v>8.3334000000000005E-2</v>
      </c>
      <c r="FN263">
        <v>0.20418</v>
      </c>
      <c r="FP263">
        <v>0.28585400000000011</v>
      </c>
      <c r="FQ263">
        <v>0.172592</v>
      </c>
      <c r="FR263">
        <v>0.33760200000000001</v>
      </c>
      <c r="FS263">
        <v>0.129194</v>
      </c>
      <c r="FT263">
        <v>0.172592</v>
      </c>
      <c r="FU263">
        <v>0.119828</v>
      </c>
      <c r="FV263">
        <v>0.1216733333333334</v>
      </c>
      <c r="FW263">
        <v>0.43251200000000001</v>
      </c>
      <c r="FX263">
        <v>1.235722</v>
      </c>
      <c r="FZ263">
        <v>0.240144</v>
      </c>
      <c r="GA263">
        <v>0.31899000000000011</v>
      </c>
      <c r="GD263">
        <v>0.92043200000000003</v>
      </c>
      <c r="GE263">
        <v>0.222164</v>
      </c>
      <c r="GG263">
        <v>0.60447975000000009</v>
      </c>
      <c r="GH263">
        <v>0.15637799999999999</v>
      </c>
      <c r="GI263">
        <v>0.60782800000000003</v>
      </c>
      <c r="GJ263">
        <v>0.25498799999999999</v>
      </c>
      <c r="GL263">
        <v>1.0811500000000001</v>
      </c>
      <c r="GM263">
        <v>0.57423600000000008</v>
      </c>
      <c r="GN263">
        <v>1.1346860000000001</v>
      </c>
      <c r="GO263">
        <v>2.5126140000000001</v>
      </c>
      <c r="GP263">
        <v>0.34525600000000001</v>
      </c>
      <c r="GQ263">
        <v>0.172592</v>
      </c>
      <c r="GR263">
        <v>0.172592</v>
      </c>
      <c r="GS263">
        <v>0.45179999999999998</v>
      </c>
      <c r="GT263">
        <v>6.1170000000000002E-2</v>
      </c>
      <c r="GU263">
        <v>0.25861200000000001</v>
      </c>
      <c r="GW263">
        <v>7.9796000000000006E-2</v>
      </c>
      <c r="GX263">
        <v>7.9796000000000006E-2</v>
      </c>
      <c r="GY263">
        <v>2.30023</v>
      </c>
      <c r="GZ263">
        <v>0.60420800000000008</v>
      </c>
      <c r="HA263">
        <v>0.12526799999999999</v>
      </c>
      <c r="HC263">
        <v>0.45212400000000003</v>
      </c>
      <c r="HD263">
        <v>0.26692199999999999</v>
      </c>
      <c r="HE263">
        <v>8.1782000000000007E-2</v>
      </c>
    </row>
    <row r="264" spans="1:213" x14ac:dyDescent="0.3">
      <c r="A264">
        <v>2017</v>
      </c>
      <c r="B264" t="s">
        <v>8347</v>
      </c>
      <c r="C264" s="1" t="s">
        <v>8365</v>
      </c>
      <c r="D264">
        <v>0.14371</v>
      </c>
      <c r="E264">
        <v>0.54530000000000001</v>
      </c>
      <c r="L264">
        <v>0.22134000000000001</v>
      </c>
      <c r="M264">
        <v>2.3595999999999999E-2</v>
      </c>
      <c r="N264">
        <v>0.44701200000000002</v>
      </c>
      <c r="O264">
        <v>0.33887</v>
      </c>
      <c r="P264">
        <v>0.30018800000000001</v>
      </c>
      <c r="Q264">
        <v>0.22134000000000001</v>
      </c>
      <c r="R264">
        <v>0.2265925</v>
      </c>
      <c r="U264">
        <v>0.110184</v>
      </c>
      <c r="V264">
        <v>9.8320000000000005E-2</v>
      </c>
      <c r="X264">
        <v>7.6898000000000008E-2</v>
      </c>
      <c r="Y264">
        <v>0.10584</v>
      </c>
      <c r="AB264">
        <v>0.23912</v>
      </c>
      <c r="AC264">
        <v>0.22134000000000001</v>
      </c>
      <c r="AD264">
        <v>0.26728000000000002</v>
      </c>
      <c r="AG264">
        <v>6.3801999999999998E-2</v>
      </c>
      <c r="AI264">
        <v>0.25666600000000001</v>
      </c>
      <c r="AL264">
        <v>6.6816000000000014E-2</v>
      </c>
      <c r="AM264">
        <v>9.8836000000000007E-2</v>
      </c>
      <c r="AP264">
        <v>6.8463999999999997E-2</v>
      </c>
      <c r="AS264">
        <v>0.15205750000000001</v>
      </c>
      <c r="AT264">
        <v>0.47866999999999998</v>
      </c>
      <c r="AU264">
        <v>0.33915400000000012</v>
      </c>
      <c r="AW264">
        <v>0.15310799999999999</v>
      </c>
      <c r="AY264">
        <v>0.22134000000000001</v>
      </c>
      <c r="BD264">
        <v>0.142288</v>
      </c>
      <c r="BE264">
        <v>1.0077</v>
      </c>
      <c r="BF264">
        <v>0.16456000000000001</v>
      </c>
      <c r="BG264">
        <v>0.51565800000000006</v>
      </c>
      <c r="BH264">
        <v>4.4468000000000008E-2</v>
      </c>
      <c r="BI264">
        <v>5.1971999999999997E-2</v>
      </c>
      <c r="BJ264">
        <v>0.24936</v>
      </c>
      <c r="BK264">
        <v>0.33887</v>
      </c>
      <c r="BL264">
        <v>0.44701200000000002</v>
      </c>
      <c r="BM264">
        <v>0.24063999999999999</v>
      </c>
      <c r="BS264">
        <v>0.11058800000000001</v>
      </c>
      <c r="BT264">
        <v>8.5396000000000014E-2</v>
      </c>
      <c r="BU264">
        <v>0.115398</v>
      </c>
      <c r="BX264">
        <v>0.180284</v>
      </c>
      <c r="BY264">
        <v>0.33887</v>
      </c>
      <c r="BZ264">
        <v>9.800200000000002E-2</v>
      </c>
      <c r="CB264">
        <v>0.47733399999999998</v>
      </c>
      <c r="CC264">
        <v>0.10653</v>
      </c>
      <c r="CD264">
        <v>6.3785000000000008E-2</v>
      </c>
      <c r="CF264">
        <v>1.6372533333333339</v>
      </c>
      <c r="CG264">
        <v>8.4026000000000017E-2</v>
      </c>
      <c r="CH264">
        <v>0.116268</v>
      </c>
      <c r="CI264">
        <v>0.12367</v>
      </c>
      <c r="CM264">
        <v>2.1063079999999998</v>
      </c>
      <c r="CO264">
        <v>7.7884000000000009E-2</v>
      </c>
      <c r="CP264">
        <v>0.12895000000000001</v>
      </c>
      <c r="CU264">
        <v>0.13238800000000001</v>
      </c>
      <c r="CV264">
        <v>0.16910800000000001</v>
      </c>
      <c r="CY264">
        <v>5.6877999999999998E-2</v>
      </c>
      <c r="DA264">
        <v>0.21007799999999999</v>
      </c>
      <c r="DC264">
        <v>0.1623</v>
      </c>
      <c r="DE264">
        <v>4.9880000000000001E-2</v>
      </c>
      <c r="DG264">
        <v>9.853400000000001E-2</v>
      </c>
      <c r="DH264">
        <v>0.30904199999999998</v>
      </c>
      <c r="DJ264">
        <v>5.6490000000000012E-2</v>
      </c>
      <c r="DL264">
        <v>0.12177200000000001</v>
      </c>
      <c r="DM264">
        <v>0.10000199999999999</v>
      </c>
      <c r="DN264">
        <v>0.101524</v>
      </c>
      <c r="DP264">
        <v>0.47733399999999998</v>
      </c>
      <c r="DQ264">
        <v>0.33887</v>
      </c>
      <c r="DS264">
        <v>4.4468000000000008E-2</v>
      </c>
      <c r="DV264">
        <v>0.116268</v>
      </c>
      <c r="DW264">
        <v>8.5602000000000011E-2</v>
      </c>
      <c r="DX264">
        <v>0.33937</v>
      </c>
      <c r="DZ264">
        <v>4.4123999999999997E-2</v>
      </c>
      <c r="EA264">
        <v>2.19425E-2</v>
      </c>
      <c r="EB264">
        <v>0.100566</v>
      </c>
      <c r="EC264">
        <v>4.6831999999999999E-2</v>
      </c>
      <c r="ED264">
        <v>0.33887</v>
      </c>
      <c r="EE264">
        <v>0.124195</v>
      </c>
      <c r="EF264">
        <v>0.170956</v>
      </c>
      <c r="EL264">
        <v>2.321904</v>
      </c>
      <c r="EM264">
        <v>0.39735399999999998</v>
      </c>
      <c r="EN264">
        <v>0.39281400000000011</v>
      </c>
      <c r="EP264">
        <v>0.41482400000000003</v>
      </c>
      <c r="EQ264">
        <v>0.50576200000000004</v>
      </c>
      <c r="ER264">
        <v>5.9010000000000007E-2</v>
      </c>
      <c r="ES264">
        <v>0.44292999999999999</v>
      </c>
      <c r="ET264">
        <v>0.33887</v>
      </c>
      <c r="EV264">
        <v>0.13206999999999999</v>
      </c>
      <c r="EW264">
        <v>0.33887</v>
      </c>
      <c r="EX264">
        <v>0.36273800000000012</v>
      </c>
      <c r="FA264">
        <v>0.13372800000000001</v>
      </c>
      <c r="FB264">
        <v>0.1009</v>
      </c>
      <c r="FC264">
        <v>0.26144800000000001</v>
      </c>
      <c r="FF264">
        <v>6.433875E-2</v>
      </c>
      <c r="FH264">
        <v>0.33887</v>
      </c>
      <c r="FI264">
        <v>9.4768000000000005E-2</v>
      </c>
      <c r="FJ264">
        <v>8.9054000000000008E-2</v>
      </c>
      <c r="FK264">
        <v>4.9580000000000013E-2</v>
      </c>
      <c r="FM264">
        <v>8.8192500000000007E-2</v>
      </c>
      <c r="FP264">
        <v>0.15786500000000001</v>
      </c>
      <c r="FR264">
        <v>0.19217500000000001</v>
      </c>
      <c r="FS264">
        <v>7.0026000000000005E-2</v>
      </c>
      <c r="FU264">
        <v>8.0120000000000011E-2</v>
      </c>
      <c r="FV264">
        <v>9.0403999999999998E-2</v>
      </c>
      <c r="FW264">
        <v>0.189586</v>
      </c>
      <c r="FX264">
        <v>0.22527800000000001</v>
      </c>
      <c r="GB264">
        <v>5.1220000000000002E-2</v>
      </c>
      <c r="GD264">
        <v>0.33408800000000011</v>
      </c>
      <c r="GG264">
        <v>0.29988700000000001</v>
      </c>
      <c r="GH264">
        <v>0.10235</v>
      </c>
      <c r="GI264">
        <v>0.31709399999999999</v>
      </c>
      <c r="GJ264">
        <v>9.7170000000000006E-2</v>
      </c>
      <c r="GL264">
        <v>0.44292999999999999</v>
      </c>
      <c r="GM264">
        <v>0.40820000000000001</v>
      </c>
      <c r="GN264">
        <v>0.14016000000000001</v>
      </c>
      <c r="GP264">
        <v>0.22134000000000001</v>
      </c>
      <c r="GU264">
        <v>0.33887</v>
      </c>
      <c r="GW264">
        <v>9.853400000000001E-2</v>
      </c>
      <c r="GX264">
        <v>9.853400000000001E-2</v>
      </c>
      <c r="GY264">
        <v>1.6372533333333339</v>
      </c>
      <c r="GZ264">
        <v>0.31425199999999998</v>
      </c>
      <c r="HA264">
        <v>6.7378000000000007E-2</v>
      </c>
      <c r="HC264">
        <v>0.2753525</v>
      </c>
      <c r="HD264">
        <v>7.4931999999999999E-2</v>
      </c>
      <c r="HE264">
        <v>3.0164E-2</v>
      </c>
    </row>
    <row r="265" spans="1:213" x14ac:dyDescent="0.3">
      <c r="A265">
        <v>2017</v>
      </c>
      <c r="B265" t="s">
        <v>8347</v>
      </c>
      <c r="C265" s="1" t="s">
        <v>257</v>
      </c>
      <c r="D265">
        <v>0.16405468749999999</v>
      </c>
      <c r="E265">
        <v>0.25413100000000011</v>
      </c>
      <c r="G265">
        <v>0.22519600000000001</v>
      </c>
      <c r="K265">
        <v>0.22354199999999999</v>
      </c>
      <c r="M265">
        <v>2.2978000000000009E-2</v>
      </c>
      <c r="N265">
        <v>0.12115766666666671</v>
      </c>
      <c r="P265">
        <v>0.11735866666666669</v>
      </c>
      <c r="R265">
        <v>0.42550399999999999</v>
      </c>
      <c r="S265">
        <v>0.24015600000000001</v>
      </c>
      <c r="U265">
        <v>9.0247999999999995E-2</v>
      </c>
      <c r="V265">
        <v>7.6915000000000011E-2</v>
      </c>
      <c r="X265">
        <v>8.3495250000000007E-2</v>
      </c>
      <c r="Y265">
        <v>7.4363750000000006E-2</v>
      </c>
      <c r="AB265">
        <v>6.0717000000000007E-2</v>
      </c>
      <c r="AD265">
        <v>0.183893</v>
      </c>
      <c r="AF265">
        <v>0.12948000000000001</v>
      </c>
      <c r="AG265">
        <v>7.619200000000001E-2</v>
      </c>
      <c r="AH265">
        <v>0.22062000000000001</v>
      </c>
      <c r="AJ265">
        <v>0.19353862499999999</v>
      </c>
      <c r="AL265">
        <v>6.6758000000000012E-2</v>
      </c>
      <c r="AM265">
        <v>0.10745399999999999</v>
      </c>
      <c r="AN265">
        <v>7.8326000000000007E-2</v>
      </c>
      <c r="AO265">
        <v>0.40028462500000012</v>
      </c>
      <c r="AP265">
        <v>0.10706499999999999</v>
      </c>
      <c r="AR265">
        <v>0.56859599999999999</v>
      </c>
      <c r="AS265">
        <v>0.13302</v>
      </c>
      <c r="AT265">
        <v>0.19568350000000001</v>
      </c>
      <c r="AU265">
        <v>0.22023200000000001</v>
      </c>
      <c r="BE265">
        <v>6.7320000000000005E-2</v>
      </c>
      <c r="BF265">
        <v>0.1109666666666667</v>
      </c>
      <c r="BH265">
        <v>2.3488000000000009E-2</v>
      </c>
      <c r="BI265">
        <v>5.3615000000000003E-2</v>
      </c>
      <c r="BJ265">
        <v>0.18770800000000001</v>
      </c>
      <c r="BL265">
        <v>0.12115766666666671</v>
      </c>
      <c r="BP265">
        <v>0.43934899999999999</v>
      </c>
      <c r="BR265">
        <v>0.22639999999999999</v>
      </c>
      <c r="BS265">
        <v>9.8710000000000006E-2</v>
      </c>
      <c r="BT265">
        <v>7.466600000000001E-2</v>
      </c>
      <c r="BU265">
        <v>9.9081000000000002E-2</v>
      </c>
      <c r="BZ265">
        <v>7.7187333333333344E-2</v>
      </c>
      <c r="CB265">
        <v>0.19560649999999999</v>
      </c>
      <c r="CG265">
        <v>0.121542</v>
      </c>
      <c r="CH265">
        <v>9.3000000000000013E-2</v>
      </c>
      <c r="CI265">
        <v>0.15911666666666671</v>
      </c>
      <c r="CJ265">
        <v>0.18251999999999999</v>
      </c>
      <c r="CM265">
        <v>0.23471875</v>
      </c>
      <c r="CN265">
        <v>6.9385000000000002E-2</v>
      </c>
      <c r="CO265">
        <v>7.735800000000001E-2</v>
      </c>
      <c r="CP265">
        <v>0.16628799999999999</v>
      </c>
      <c r="CU265">
        <v>0.105324</v>
      </c>
      <c r="CV265">
        <v>0.112385</v>
      </c>
      <c r="CY265">
        <v>0.11096066666666669</v>
      </c>
      <c r="DC265">
        <v>9.1367500000000004E-2</v>
      </c>
      <c r="DF265">
        <v>0.13353200000000001</v>
      </c>
      <c r="DG265">
        <v>0.18265799999999999</v>
      </c>
      <c r="DH265">
        <v>0.15743133333333331</v>
      </c>
      <c r="DL265">
        <v>0.13780600000000001</v>
      </c>
      <c r="DM265">
        <v>6.7494000000000012E-2</v>
      </c>
      <c r="DN265">
        <v>8.3303000000000016E-2</v>
      </c>
      <c r="DO265">
        <v>4.7191999999999998E-2</v>
      </c>
      <c r="DP265">
        <v>0.19560649999999999</v>
      </c>
      <c r="DS265">
        <v>2.3488000000000009E-2</v>
      </c>
      <c r="DV265">
        <v>9.3000000000000013E-2</v>
      </c>
      <c r="DW265">
        <v>7.387500000000001E-2</v>
      </c>
      <c r="DX265">
        <v>0.46381050000000001</v>
      </c>
      <c r="DZ265">
        <v>4.2194000000000002E-2</v>
      </c>
      <c r="EA265">
        <v>1.456E-2</v>
      </c>
      <c r="EC265">
        <v>4.8520000000000001E-2</v>
      </c>
      <c r="EE265">
        <v>6.9472000000000006E-2</v>
      </c>
      <c r="EG265">
        <v>0.32319999999999999</v>
      </c>
      <c r="EH265">
        <v>0.10771799999999999</v>
      </c>
      <c r="EK265">
        <v>0.597472</v>
      </c>
      <c r="EL265">
        <v>0.235376</v>
      </c>
      <c r="EN265">
        <v>0.10849375</v>
      </c>
      <c r="ER265">
        <v>6.4624000000000001E-2</v>
      </c>
      <c r="ES265">
        <v>0.14643300000000001</v>
      </c>
      <c r="EV265">
        <v>0.31209599999999998</v>
      </c>
      <c r="EY265">
        <v>0.58133400000000002</v>
      </c>
      <c r="FA265">
        <v>0.13430149999999999</v>
      </c>
      <c r="FB265">
        <v>3.7976000000000003E-2</v>
      </c>
      <c r="FC265">
        <v>0.29115124999999997</v>
      </c>
      <c r="FF265">
        <v>3.2654416666666672E-2</v>
      </c>
      <c r="FI265">
        <v>9.3039000000000011E-2</v>
      </c>
      <c r="FJ265">
        <v>7.316700000000001E-2</v>
      </c>
      <c r="FM265">
        <v>8.4290000000000004E-2</v>
      </c>
      <c r="FR265">
        <v>0.18709999999999999</v>
      </c>
      <c r="FU265">
        <v>7.8341000000000008E-2</v>
      </c>
      <c r="FV265">
        <v>7.3657500000000001E-2</v>
      </c>
      <c r="FW265">
        <v>0.14663200000000001</v>
      </c>
      <c r="FX265">
        <v>9.288600000000001E-2</v>
      </c>
      <c r="GB265">
        <v>0.18680074999999999</v>
      </c>
      <c r="GD265">
        <v>0.21854399999999999</v>
      </c>
      <c r="GG265">
        <v>0.1920996666666667</v>
      </c>
      <c r="GH265">
        <v>0.1013873333333333</v>
      </c>
      <c r="GI265">
        <v>0.13921239999999999</v>
      </c>
      <c r="GJ265">
        <v>0.13656799999999999</v>
      </c>
      <c r="GL265">
        <v>0.14643300000000001</v>
      </c>
      <c r="GM265">
        <v>0.100026</v>
      </c>
      <c r="GN265">
        <v>0.26364133333333328</v>
      </c>
      <c r="GS265">
        <v>0.1619825</v>
      </c>
      <c r="GW265">
        <v>0.18265799999999999</v>
      </c>
      <c r="GX265">
        <v>0.18265799999999999</v>
      </c>
      <c r="GZ265">
        <v>0.26728275000000001</v>
      </c>
      <c r="HA265">
        <v>5.8214000000000002E-2</v>
      </c>
      <c r="HC265">
        <v>4.6801333333333341E-2</v>
      </c>
      <c r="HD265">
        <v>7.9220000000000013E-2</v>
      </c>
      <c r="HE265">
        <v>5.985975000000001E-2</v>
      </c>
    </row>
    <row r="266" spans="1:213" x14ac:dyDescent="0.3">
      <c r="A266">
        <v>2017</v>
      </c>
      <c r="B266" t="s">
        <v>8347</v>
      </c>
      <c r="C266" s="1" t="s">
        <v>8366</v>
      </c>
      <c r="D266">
        <v>0.26763599999999999</v>
      </c>
      <c r="E266">
        <v>0.28583799999999998</v>
      </c>
      <c r="J266">
        <v>0.19817199999999999</v>
      </c>
      <c r="L266">
        <v>0.128196</v>
      </c>
      <c r="M266">
        <v>6.4348000000000002E-2</v>
      </c>
      <c r="N266">
        <v>0.29347000000000001</v>
      </c>
      <c r="P266">
        <v>0.17332800000000001</v>
      </c>
      <c r="Q266">
        <v>0.128196</v>
      </c>
      <c r="R266">
        <v>5.5042000000000001E-2</v>
      </c>
      <c r="S266">
        <v>0.19161800000000001</v>
      </c>
      <c r="U266">
        <v>0.171954</v>
      </c>
      <c r="V266">
        <v>0.11558</v>
      </c>
      <c r="X266">
        <v>7.13675E-2</v>
      </c>
      <c r="Y266">
        <v>9.8204E-2</v>
      </c>
      <c r="AB266">
        <v>0.22731199999999999</v>
      </c>
      <c r="AC266">
        <v>0.128196</v>
      </c>
      <c r="AD266">
        <v>0.30212800000000001</v>
      </c>
      <c r="AF266">
        <v>9.3916000000000013E-2</v>
      </c>
      <c r="AI266">
        <v>0.15796399999999999</v>
      </c>
      <c r="AJ266">
        <v>0.28054400000000002</v>
      </c>
      <c r="AK266">
        <v>0.15080399999999999</v>
      </c>
      <c r="AL266">
        <v>4.7220000000000012E-2</v>
      </c>
      <c r="AO266">
        <v>0.26713199999999998</v>
      </c>
      <c r="AP266">
        <v>0.14141999999999999</v>
      </c>
      <c r="AS266">
        <v>0.145454</v>
      </c>
      <c r="AT266">
        <v>0.18031</v>
      </c>
      <c r="AU266">
        <v>0.27028400000000002</v>
      </c>
      <c r="AW266">
        <v>0.25</v>
      </c>
      <c r="AY266">
        <v>0.128196</v>
      </c>
      <c r="AZ266">
        <v>0.15080399999999999</v>
      </c>
      <c r="BF266">
        <v>0.143678</v>
      </c>
      <c r="BG266">
        <v>0.32532200000000011</v>
      </c>
      <c r="BJ266">
        <v>0.217636</v>
      </c>
      <c r="BL266">
        <v>0.29347000000000001</v>
      </c>
      <c r="BO266">
        <v>8.7470000000000006E-2</v>
      </c>
      <c r="BR266">
        <v>0.26572000000000001</v>
      </c>
      <c r="BS266">
        <v>0.16478400000000001</v>
      </c>
      <c r="BX266">
        <v>0.25333</v>
      </c>
      <c r="CB266">
        <v>0.18030199999999999</v>
      </c>
      <c r="CC266">
        <v>0.202068</v>
      </c>
      <c r="CE266">
        <v>0.15080399999999999</v>
      </c>
      <c r="CG266">
        <v>0.10072200000000001</v>
      </c>
      <c r="CI266">
        <v>8.070200000000001E-2</v>
      </c>
      <c r="CJ266">
        <v>0.23241999999999999</v>
      </c>
      <c r="CN266">
        <v>0.16592999999999999</v>
      </c>
      <c r="CO266">
        <v>0.10365199999999999</v>
      </c>
      <c r="CP266">
        <v>0.12956599999999999</v>
      </c>
      <c r="CQ266">
        <v>0.15976199999999999</v>
      </c>
      <c r="CU266">
        <v>0.12477249999999999</v>
      </c>
      <c r="CV266">
        <v>0.18073</v>
      </c>
      <c r="CY266">
        <v>0.20225199999999999</v>
      </c>
      <c r="CZ266">
        <v>0.16281399999999999</v>
      </c>
      <c r="DC266">
        <v>0.15023800000000001</v>
      </c>
      <c r="DD266">
        <v>4.2641999999999999E-2</v>
      </c>
      <c r="DG266">
        <v>0.1</v>
      </c>
      <c r="DH266">
        <v>0.140544</v>
      </c>
      <c r="DJ266">
        <v>5.8760000000000007E-2</v>
      </c>
      <c r="DL266">
        <v>0.15201400000000001</v>
      </c>
      <c r="DM266">
        <v>5.9342000000000013E-2</v>
      </c>
      <c r="DN266">
        <v>0.10392</v>
      </c>
      <c r="DP266">
        <v>0.18030199999999999</v>
      </c>
      <c r="DW266">
        <v>9.846400000000001E-2</v>
      </c>
      <c r="DX266">
        <v>0.164988</v>
      </c>
      <c r="DZ266">
        <v>0.12762999999999999</v>
      </c>
      <c r="EE266">
        <v>8.9516000000000012E-2</v>
      </c>
      <c r="EF266">
        <v>0.17776800000000001</v>
      </c>
      <c r="EH266">
        <v>0.12055399999999999</v>
      </c>
      <c r="EM266">
        <v>3.6116000000000002E-2</v>
      </c>
      <c r="EN266">
        <v>0.185334</v>
      </c>
      <c r="EQ266">
        <v>0.12532499999999999</v>
      </c>
      <c r="ER266">
        <v>7.1814000000000003E-2</v>
      </c>
      <c r="ES266">
        <v>0.32390000000000002</v>
      </c>
      <c r="EX266">
        <v>0.282416</v>
      </c>
      <c r="FA266">
        <v>0.133738</v>
      </c>
      <c r="FB266">
        <v>5.0867999999999997E-2</v>
      </c>
      <c r="FL266">
        <v>0.1</v>
      </c>
      <c r="FP266">
        <v>0.18970799999999999</v>
      </c>
      <c r="FR266">
        <v>0.2003625</v>
      </c>
      <c r="FV266">
        <v>6.0862000000000013E-2</v>
      </c>
      <c r="FW266">
        <v>0.161742</v>
      </c>
      <c r="FX266">
        <v>3.3292000000000002E-2</v>
      </c>
      <c r="FZ266">
        <v>0.12439</v>
      </c>
      <c r="GD266">
        <v>0.43348599999999998</v>
      </c>
      <c r="GG266">
        <v>0.17221900000000001</v>
      </c>
      <c r="GH266">
        <v>0.104168</v>
      </c>
      <c r="GI266">
        <v>0.206538</v>
      </c>
      <c r="GJ266">
        <v>5.6824E-2</v>
      </c>
      <c r="GL266">
        <v>0.32390000000000002</v>
      </c>
      <c r="GM266">
        <v>0.24487400000000001</v>
      </c>
      <c r="GN266">
        <v>0.22190499999999999</v>
      </c>
      <c r="GP266">
        <v>0.128196</v>
      </c>
      <c r="GS266">
        <v>0.148678</v>
      </c>
      <c r="GW266">
        <v>0.1</v>
      </c>
      <c r="GX266">
        <v>0.1</v>
      </c>
      <c r="GZ266">
        <v>0.27714200000000011</v>
      </c>
      <c r="HC266">
        <v>0.17458799999999999</v>
      </c>
      <c r="HD266">
        <v>0.191078</v>
      </c>
      <c r="HE266">
        <v>0.123678</v>
      </c>
    </row>
    <row r="267" spans="1:213" x14ac:dyDescent="0.3">
      <c r="A267">
        <v>2017</v>
      </c>
      <c r="B267" t="s">
        <v>8347</v>
      </c>
      <c r="C267" s="1" t="s">
        <v>279</v>
      </c>
      <c r="D267">
        <v>0.16844200000000001</v>
      </c>
      <c r="E267">
        <v>0.29413400000000012</v>
      </c>
      <c r="L267">
        <v>0.30567</v>
      </c>
      <c r="M267">
        <v>7.1536000000000016E-2</v>
      </c>
      <c r="N267">
        <v>0.27566400000000002</v>
      </c>
      <c r="O267">
        <v>8.3260000000000001E-2</v>
      </c>
      <c r="P267">
        <v>0.30351600000000001</v>
      </c>
      <c r="Q267">
        <v>0.30567</v>
      </c>
      <c r="T267">
        <v>0.183172</v>
      </c>
      <c r="U267">
        <v>0.17921799999999999</v>
      </c>
      <c r="V267">
        <v>7.9976000000000005E-2</v>
      </c>
      <c r="X267">
        <v>5.9791999999999998E-2</v>
      </c>
      <c r="Y267">
        <v>8.7457999999999994E-2</v>
      </c>
      <c r="AB267">
        <v>0.121375</v>
      </c>
      <c r="AC267">
        <v>0.30567</v>
      </c>
      <c r="AD267">
        <v>0.33182400000000012</v>
      </c>
      <c r="AF267">
        <v>0.1055</v>
      </c>
      <c r="AG267">
        <v>2.6242000000000001E-2</v>
      </c>
      <c r="AI267">
        <v>0.11683399999999999</v>
      </c>
      <c r="AK267">
        <v>0.22813</v>
      </c>
      <c r="AL267">
        <v>8.6792000000000008E-2</v>
      </c>
      <c r="AM267">
        <v>0.29516399999999998</v>
      </c>
      <c r="AN267">
        <v>5.440600000000001E-2</v>
      </c>
      <c r="AP267">
        <v>0.13788400000000001</v>
      </c>
      <c r="AS267">
        <v>0.13480800000000001</v>
      </c>
      <c r="AT267">
        <v>0.36540400000000012</v>
      </c>
      <c r="AU267">
        <v>0.117396</v>
      </c>
      <c r="AV267">
        <v>0.11153</v>
      </c>
      <c r="AW267">
        <v>0.10381</v>
      </c>
      <c r="AX267">
        <v>6.7196666666666668E-2</v>
      </c>
      <c r="AY267">
        <v>0.30567</v>
      </c>
      <c r="AZ267">
        <v>0.22813</v>
      </c>
      <c r="BD267">
        <v>0.13164000000000001</v>
      </c>
      <c r="BE267">
        <v>0.18292600000000001</v>
      </c>
      <c r="BF267">
        <v>0.13478999999999999</v>
      </c>
      <c r="BG267">
        <v>0.32469749999999997</v>
      </c>
      <c r="BH267">
        <v>7.985600000000001E-2</v>
      </c>
      <c r="BI267">
        <v>7.5210000000000013E-2</v>
      </c>
      <c r="BJ267">
        <v>0.164912</v>
      </c>
      <c r="BK267">
        <v>8.3260000000000001E-2</v>
      </c>
      <c r="BL267">
        <v>0.27566400000000002</v>
      </c>
      <c r="BO267">
        <v>0.10353</v>
      </c>
      <c r="BR267">
        <v>9.3712000000000018E-2</v>
      </c>
      <c r="BS267">
        <v>0.12615999999999999</v>
      </c>
      <c r="BT267">
        <v>9.689200000000002E-2</v>
      </c>
      <c r="BU267">
        <v>9.1130000000000003E-2</v>
      </c>
      <c r="BX267">
        <v>0.432002</v>
      </c>
      <c r="BY267">
        <v>8.3260000000000001E-2</v>
      </c>
      <c r="BZ267">
        <v>0.117572</v>
      </c>
      <c r="CA267">
        <v>1.3897025000000001</v>
      </c>
      <c r="CB267">
        <v>0.36504999999999999</v>
      </c>
      <c r="CC267">
        <v>5.4140000000000008E-2</v>
      </c>
      <c r="CD267">
        <v>6.2592000000000009E-2</v>
      </c>
      <c r="CE267">
        <v>0.22813</v>
      </c>
      <c r="CF267">
        <v>0.60187750000000007</v>
      </c>
      <c r="CG267">
        <v>0.15160199999999999</v>
      </c>
      <c r="CI267">
        <v>0.36852800000000008</v>
      </c>
      <c r="CJ267">
        <v>0.50522</v>
      </c>
      <c r="CL267">
        <v>0.121908</v>
      </c>
      <c r="CM267">
        <v>0.22839333333333331</v>
      </c>
      <c r="CN267">
        <v>0.23608000000000001</v>
      </c>
      <c r="CO267">
        <v>0.21485000000000001</v>
      </c>
      <c r="CP267">
        <v>0.17633399999999999</v>
      </c>
      <c r="CQ267">
        <v>0.156198</v>
      </c>
      <c r="CS267">
        <v>8.6666000000000007E-2</v>
      </c>
      <c r="CT267">
        <v>0.15223200000000001</v>
      </c>
      <c r="CV267">
        <v>0.26744600000000002</v>
      </c>
      <c r="CX267">
        <v>0.121908</v>
      </c>
      <c r="CY267">
        <v>0.105436</v>
      </c>
      <c r="CZ267">
        <v>0.25015599999999999</v>
      </c>
      <c r="DA267">
        <v>0.44581399999999999</v>
      </c>
      <c r="DC267">
        <v>0.16283400000000001</v>
      </c>
      <c r="DD267">
        <v>7.8904000000000002E-2</v>
      </c>
      <c r="DF267">
        <v>0.17161399999999999</v>
      </c>
      <c r="DG267">
        <v>0.24226400000000001</v>
      </c>
      <c r="DJ267">
        <v>7.742750000000001E-2</v>
      </c>
      <c r="DM267">
        <v>0.11336599999999999</v>
      </c>
      <c r="DN267">
        <v>0.157472</v>
      </c>
      <c r="DP267">
        <v>0.36504999999999999</v>
      </c>
      <c r="DQ267">
        <v>8.3260000000000001E-2</v>
      </c>
      <c r="DS267">
        <v>7.985600000000001E-2</v>
      </c>
      <c r="DU267">
        <v>0.24937799999999999</v>
      </c>
      <c r="DW267">
        <v>9.1696000000000014E-2</v>
      </c>
      <c r="DX267">
        <v>0.16822599999999999</v>
      </c>
      <c r="DY267">
        <v>0.36351250000000002</v>
      </c>
      <c r="DZ267">
        <v>2.7768000000000001E-2</v>
      </c>
      <c r="EA267">
        <v>3.7182E-2</v>
      </c>
      <c r="EC267">
        <v>5.3744E-2</v>
      </c>
      <c r="ED267">
        <v>8.3260000000000001E-2</v>
      </c>
      <c r="EE267">
        <v>0.1242375</v>
      </c>
      <c r="EF267">
        <v>0.41469800000000012</v>
      </c>
      <c r="EN267">
        <v>0.16232199999999999</v>
      </c>
      <c r="EP267">
        <v>0.103186</v>
      </c>
      <c r="EQ267">
        <v>0.118242</v>
      </c>
      <c r="ER267">
        <v>9.2717999999999995E-2</v>
      </c>
      <c r="ES267">
        <v>0.43778000000000011</v>
      </c>
      <c r="ET267">
        <v>8.3260000000000001E-2</v>
      </c>
      <c r="EV267">
        <v>0.50796000000000008</v>
      </c>
      <c r="EW267">
        <v>8.3260000000000001E-2</v>
      </c>
      <c r="EX267">
        <v>0.105794</v>
      </c>
      <c r="EZ267">
        <v>9.9574285714285712E-2</v>
      </c>
      <c r="FB267">
        <v>4.5415999999999998E-2</v>
      </c>
      <c r="FC267">
        <v>0.40796399999999999</v>
      </c>
      <c r="FF267">
        <v>7.7707916666666682E-2</v>
      </c>
      <c r="FH267">
        <v>8.3260000000000001E-2</v>
      </c>
      <c r="FI267">
        <v>8.2418000000000005E-2</v>
      </c>
      <c r="FJ267">
        <v>8.7264000000000008E-2</v>
      </c>
      <c r="FK267">
        <v>0.106598</v>
      </c>
      <c r="FL267">
        <v>0.14027400000000001</v>
      </c>
      <c r="FM267">
        <v>5.7350000000000012E-2</v>
      </c>
      <c r="FR267">
        <v>0.28550799999999998</v>
      </c>
      <c r="FS267">
        <v>4.5552000000000002E-2</v>
      </c>
      <c r="FU267">
        <v>0.111706</v>
      </c>
      <c r="FV267">
        <v>6.8162E-2</v>
      </c>
      <c r="FW267">
        <v>0.1554275</v>
      </c>
      <c r="FX267">
        <v>0.27776200000000001</v>
      </c>
      <c r="FZ267">
        <v>0.13714399999999999</v>
      </c>
      <c r="GC267">
        <v>6.1337500000000003E-2</v>
      </c>
      <c r="GD267">
        <v>0.38021800000000011</v>
      </c>
      <c r="GG267">
        <v>0.32618100000000011</v>
      </c>
      <c r="GH267">
        <v>8.7265000000000009E-2</v>
      </c>
      <c r="GJ267">
        <v>6.8806000000000006E-2</v>
      </c>
      <c r="GL267">
        <v>0.43778000000000011</v>
      </c>
      <c r="GM267">
        <v>5.2516000000000007E-2</v>
      </c>
      <c r="GN267">
        <v>0.81151800000000007</v>
      </c>
      <c r="GO267">
        <v>0.35260200000000003</v>
      </c>
      <c r="GP267">
        <v>0.30567</v>
      </c>
      <c r="GS267">
        <v>0.22758999999999999</v>
      </c>
      <c r="GT267">
        <v>0.11554200000000001</v>
      </c>
      <c r="GU267">
        <v>8.3260000000000001E-2</v>
      </c>
      <c r="GW267">
        <v>0.24226400000000001</v>
      </c>
      <c r="GX267">
        <v>0.24226400000000001</v>
      </c>
      <c r="GY267">
        <v>0.60187750000000007</v>
      </c>
      <c r="HA267">
        <v>7.2772000000000003E-2</v>
      </c>
      <c r="HC267">
        <v>0.12580250000000001</v>
      </c>
      <c r="HD267">
        <v>6.1716000000000007E-2</v>
      </c>
      <c r="HE267">
        <v>3.8317999999999998E-2</v>
      </c>
    </row>
    <row r="268" spans="1:213" x14ac:dyDescent="0.3">
      <c r="A268">
        <v>2017</v>
      </c>
      <c r="B268" t="s">
        <v>8347</v>
      </c>
      <c r="C268" s="1" t="s">
        <v>8367</v>
      </c>
      <c r="D268">
        <v>0.10233</v>
      </c>
      <c r="E268">
        <v>0.13552800000000001</v>
      </c>
      <c r="G268">
        <v>6.0162E-2</v>
      </c>
      <c r="K268">
        <v>0.13355800000000001</v>
      </c>
      <c r="N268">
        <v>0.117382</v>
      </c>
      <c r="P268">
        <v>9.4284000000000007E-2</v>
      </c>
      <c r="U268">
        <v>6.9942500000000005E-2</v>
      </c>
      <c r="AB268">
        <v>2.453E-2</v>
      </c>
      <c r="AD268">
        <v>9.6272500000000011E-2</v>
      </c>
      <c r="AH268">
        <v>3.2120000000000003E-2</v>
      </c>
      <c r="AJ268">
        <v>0.145485</v>
      </c>
      <c r="AO268">
        <v>0.241062</v>
      </c>
      <c r="AR268">
        <v>5.1378000000000007E-2</v>
      </c>
      <c r="AT268">
        <v>0.128996</v>
      </c>
      <c r="BF268">
        <v>3.3023999999999998E-2</v>
      </c>
      <c r="BG268">
        <v>0.149034</v>
      </c>
      <c r="BI268">
        <v>3.2225999999999998E-2</v>
      </c>
      <c r="BJ268">
        <v>0.105654</v>
      </c>
      <c r="BL268">
        <v>0.117382</v>
      </c>
      <c r="BP268">
        <v>0.18203250000000001</v>
      </c>
      <c r="CB268">
        <v>0.128996</v>
      </c>
      <c r="CG268">
        <v>5.0201999999999997E-2</v>
      </c>
      <c r="CI268">
        <v>4.6342000000000001E-2</v>
      </c>
      <c r="CJ268">
        <v>1.1979999999999999E-2</v>
      </c>
      <c r="CO268">
        <v>0.100046</v>
      </c>
      <c r="CP268">
        <v>0.21235599999999999</v>
      </c>
      <c r="CY268">
        <v>7.9888000000000015E-2</v>
      </c>
      <c r="DP268">
        <v>0.128996</v>
      </c>
      <c r="DX268">
        <v>5.3890000000000007E-2</v>
      </c>
      <c r="EH268">
        <v>5.8113999999999999E-2</v>
      </c>
      <c r="EK268">
        <v>0.134966</v>
      </c>
      <c r="EN268">
        <v>8.8088E-2</v>
      </c>
      <c r="ER268">
        <v>7.1454000000000004E-2</v>
      </c>
      <c r="ES268">
        <v>0.12829199999999999</v>
      </c>
      <c r="FA268">
        <v>8.6722000000000021E-2</v>
      </c>
      <c r="GB268">
        <v>0.28773399999999999</v>
      </c>
      <c r="GD268">
        <v>5.3403636363636361E-2</v>
      </c>
      <c r="GG268">
        <v>0.128996</v>
      </c>
      <c r="GI268">
        <v>0.10917200000000001</v>
      </c>
      <c r="GL268">
        <v>0.12829199999999999</v>
      </c>
      <c r="GM268">
        <v>0.12075</v>
      </c>
      <c r="GN268">
        <v>3.3330000000000012E-2</v>
      </c>
    </row>
    <row r="269" spans="1:213" x14ac:dyDescent="0.3">
      <c r="A269">
        <v>2017</v>
      </c>
      <c r="B269" t="s">
        <v>8347</v>
      </c>
      <c r="C269" s="1" t="s">
        <v>289</v>
      </c>
      <c r="D269">
        <v>0.20599799999999999</v>
      </c>
      <c r="E269">
        <v>0.31843250000000001</v>
      </c>
      <c r="N269">
        <v>0.17805199999999999</v>
      </c>
      <c r="P269">
        <v>0.13664799999999999</v>
      </c>
      <c r="S269">
        <v>0.24091399999999999</v>
      </c>
      <c r="U269">
        <v>0.10652</v>
      </c>
      <c r="AD269">
        <v>0.1347225</v>
      </c>
      <c r="AH269">
        <v>0.16233</v>
      </c>
      <c r="AJ269">
        <v>0.22154599999999999</v>
      </c>
      <c r="AO269">
        <v>0.35502499999999998</v>
      </c>
      <c r="AR269">
        <v>0.38918399999999997</v>
      </c>
      <c r="AT269">
        <v>0.19638</v>
      </c>
      <c r="BE269">
        <v>0.19506000000000001</v>
      </c>
      <c r="BJ269">
        <v>0.17376800000000001</v>
      </c>
      <c r="BL269">
        <v>0.17805199999999999</v>
      </c>
      <c r="BP269">
        <v>0.34883799999999998</v>
      </c>
      <c r="CB269">
        <v>0.19638</v>
      </c>
      <c r="CG269">
        <v>0.11973200000000001</v>
      </c>
      <c r="CJ269">
        <v>0.19538800000000001</v>
      </c>
      <c r="CN269">
        <v>0.159194</v>
      </c>
      <c r="CP269">
        <v>0.10922999999999999</v>
      </c>
      <c r="CV269">
        <v>0.100248</v>
      </c>
      <c r="CY269">
        <v>9.4680000000000014E-2</v>
      </c>
      <c r="DG269">
        <v>0.1166666666666667</v>
      </c>
      <c r="DH269">
        <v>0.20971799999999999</v>
      </c>
      <c r="DL269">
        <v>0.25792599999999999</v>
      </c>
      <c r="DO269">
        <v>5.7683999999999999E-2</v>
      </c>
      <c r="DP269">
        <v>0.19638</v>
      </c>
      <c r="DX269">
        <v>9.2666000000000012E-2</v>
      </c>
      <c r="EG269">
        <v>0.2465425</v>
      </c>
      <c r="EK269">
        <v>0.20241999999999999</v>
      </c>
      <c r="ER269">
        <v>9.3500000000000014E-2</v>
      </c>
      <c r="ES269">
        <v>0.188142</v>
      </c>
      <c r="EX269">
        <v>0.131382</v>
      </c>
      <c r="FA269">
        <v>0.123802</v>
      </c>
      <c r="FX269">
        <v>6.5620000000000012E-2</v>
      </c>
      <c r="GB269">
        <v>7.1106000000000003E-2</v>
      </c>
      <c r="GD269">
        <v>0.34618399999999999</v>
      </c>
      <c r="GG269">
        <v>0.154776</v>
      </c>
      <c r="GI269">
        <v>0.25703999999999999</v>
      </c>
      <c r="GL269">
        <v>0.188142</v>
      </c>
      <c r="GM269">
        <v>0.16533200000000001</v>
      </c>
      <c r="GN269">
        <v>7.6401999999999998E-2</v>
      </c>
      <c r="GW269">
        <v>0.1166666666666667</v>
      </c>
      <c r="GX269">
        <v>0.1166666666666667</v>
      </c>
      <c r="GZ269">
        <v>0.28318599999999999</v>
      </c>
      <c r="HC269">
        <v>0.13344600000000001</v>
      </c>
    </row>
    <row r="270" spans="1:213" x14ac:dyDescent="0.3">
      <c r="A270">
        <v>2017</v>
      </c>
      <c r="B270" t="s">
        <v>8347</v>
      </c>
      <c r="C270" s="1" t="s">
        <v>8368</v>
      </c>
      <c r="D270">
        <v>0.174396</v>
      </c>
      <c r="E270">
        <v>0.21158399999999999</v>
      </c>
      <c r="G270">
        <v>0.135855</v>
      </c>
      <c r="J270">
        <v>0.247948</v>
      </c>
      <c r="L270">
        <v>7.4554000000000009E-2</v>
      </c>
      <c r="M270">
        <v>7.0688000000000001E-2</v>
      </c>
      <c r="N270">
        <v>0.19633800000000001</v>
      </c>
      <c r="P270">
        <v>0.11209</v>
      </c>
      <c r="Q270">
        <v>7.4554000000000009E-2</v>
      </c>
      <c r="R270">
        <v>0.18584999999999999</v>
      </c>
      <c r="S270">
        <v>0.13964199999999999</v>
      </c>
      <c r="AB270">
        <v>8.8898000000000005E-2</v>
      </c>
      <c r="AC270">
        <v>7.4554000000000009E-2</v>
      </c>
      <c r="AD270">
        <v>0.147674</v>
      </c>
      <c r="AF270">
        <v>5.5599999999999997E-2</v>
      </c>
      <c r="AG270">
        <v>5.320600000000001E-2</v>
      </c>
      <c r="AH270">
        <v>0.10527599999999999</v>
      </c>
      <c r="AJ270">
        <v>0.19533400000000001</v>
      </c>
      <c r="AO270">
        <v>0.25148199999999998</v>
      </c>
      <c r="AR270">
        <v>0.15313199999999999</v>
      </c>
      <c r="AT270">
        <v>0.26455400000000001</v>
      </c>
      <c r="AY270">
        <v>7.4554000000000009E-2</v>
      </c>
      <c r="BE270">
        <v>4.4420000000000001E-2</v>
      </c>
      <c r="BF270">
        <v>0.17911199999999999</v>
      </c>
      <c r="BG270">
        <v>0.30753799999999998</v>
      </c>
      <c r="BJ270">
        <v>0.102626</v>
      </c>
      <c r="BL270">
        <v>0.19633800000000001</v>
      </c>
      <c r="BR270">
        <v>6.8418000000000007E-2</v>
      </c>
      <c r="CB270">
        <v>0.26455400000000001</v>
      </c>
      <c r="CF270">
        <v>0.61426000000000003</v>
      </c>
      <c r="CG270">
        <v>6.7114000000000007E-2</v>
      </c>
      <c r="CI270">
        <v>0.188446</v>
      </c>
      <c r="CJ270">
        <v>0.10020999999999999</v>
      </c>
      <c r="CO270">
        <v>9.5832500000000001E-2</v>
      </c>
      <c r="CP270">
        <v>0.121264</v>
      </c>
      <c r="CY270">
        <v>8.1644000000000008E-2</v>
      </c>
      <c r="DA270">
        <v>0.21192</v>
      </c>
      <c r="DG270">
        <v>0.117932</v>
      </c>
      <c r="DH270">
        <v>0.18084800000000001</v>
      </c>
      <c r="DL270">
        <v>0.161</v>
      </c>
      <c r="DN270">
        <v>9.3514E-2</v>
      </c>
      <c r="DP270">
        <v>0.26455400000000001</v>
      </c>
      <c r="DW270">
        <v>9.8122000000000015E-2</v>
      </c>
      <c r="DX270">
        <v>0.112498</v>
      </c>
      <c r="DZ270">
        <v>7.0248000000000005E-2</v>
      </c>
      <c r="EA270">
        <v>0.110086</v>
      </c>
      <c r="ER270">
        <v>0.11917999999999999</v>
      </c>
      <c r="ES270">
        <v>0.175036</v>
      </c>
      <c r="EV270">
        <v>9.9488000000000007E-2</v>
      </c>
      <c r="EX270">
        <v>0.170205</v>
      </c>
      <c r="FA270">
        <v>0.14277599999999999</v>
      </c>
      <c r="FF270">
        <v>9.041225E-2</v>
      </c>
      <c r="FM270">
        <v>0.16819249999999999</v>
      </c>
      <c r="FR270">
        <v>0.1527</v>
      </c>
      <c r="FW270">
        <v>9.9982500000000002E-2</v>
      </c>
      <c r="FX270">
        <v>0.229874</v>
      </c>
      <c r="GB270">
        <v>8.7000000000000008E-2</v>
      </c>
      <c r="GD270">
        <v>0.24609</v>
      </c>
      <c r="GG270">
        <v>0.26455400000000001</v>
      </c>
      <c r="GH270">
        <v>0.100304</v>
      </c>
      <c r="GI270">
        <v>0.21074200000000001</v>
      </c>
      <c r="GJ270">
        <v>9.7346000000000016E-2</v>
      </c>
      <c r="GL270">
        <v>0.175036</v>
      </c>
      <c r="GM270">
        <v>0.11111</v>
      </c>
      <c r="GN270">
        <v>0.35702400000000012</v>
      </c>
      <c r="GP270">
        <v>7.4554000000000009E-2</v>
      </c>
      <c r="GW270">
        <v>0.117932</v>
      </c>
      <c r="GX270">
        <v>0.117932</v>
      </c>
      <c r="GY270">
        <v>0.61426000000000003</v>
      </c>
      <c r="GZ270">
        <v>0.27649200000000002</v>
      </c>
      <c r="HC270">
        <v>0.121418</v>
      </c>
      <c r="HD270">
        <v>5.2968000000000008E-2</v>
      </c>
      <c r="HE270">
        <v>4.4623999999999997E-2</v>
      </c>
    </row>
    <row r="271" spans="1:213" x14ac:dyDescent="0.3">
      <c r="A271">
        <v>2017</v>
      </c>
      <c r="B271" t="s">
        <v>8347</v>
      </c>
      <c r="C271" s="1" t="s">
        <v>8369</v>
      </c>
      <c r="D271">
        <v>0.1315752</v>
      </c>
      <c r="E271">
        <v>0.180114</v>
      </c>
      <c r="G271">
        <v>7.0717200000000008E-2</v>
      </c>
      <c r="H271">
        <v>1.0500000000000001E-2</v>
      </c>
      <c r="I271">
        <v>1.0500000000000001E-2</v>
      </c>
      <c r="J271">
        <v>6.6486000000000003E-2</v>
      </c>
      <c r="L271">
        <v>6.8373600000000007E-2</v>
      </c>
      <c r="M271">
        <v>7.0800000000000002E-2</v>
      </c>
      <c r="N271">
        <v>0.1136364</v>
      </c>
      <c r="P271">
        <v>0.30859799999999998</v>
      </c>
      <c r="Q271">
        <v>6.8373600000000007E-2</v>
      </c>
      <c r="R271">
        <v>0.10669439999999999</v>
      </c>
      <c r="U271">
        <v>0.2020392</v>
      </c>
      <c r="V271">
        <v>7.40088E-2</v>
      </c>
      <c r="X271">
        <v>4.3957499999999997E-2</v>
      </c>
      <c r="Y271">
        <v>5.8915200000000008E-2</v>
      </c>
      <c r="Z271">
        <v>1.0500000000000001E-2</v>
      </c>
      <c r="AB271">
        <v>8.7099600000000013E-2</v>
      </c>
      <c r="AC271">
        <v>6.8373600000000007E-2</v>
      </c>
      <c r="AD271">
        <v>0.22644359999999999</v>
      </c>
      <c r="AG271">
        <v>0.1215324</v>
      </c>
      <c r="AK271">
        <v>1.0719599999999999E-2</v>
      </c>
      <c r="AL271">
        <v>2.580360000000001E-2</v>
      </c>
      <c r="AM271">
        <v>2.946360000000001E-2</v>
      </c>
      <c r="AP271">
        <v>5.7811200000000007E-2</v>
      </c>
      <c r="AS271">
        <v>8.9593199999999998E-2</v>
      </c>
      <c r="AT271">
        <v>0.25796760000000002</v>
      </c>
      <c r="AU271">
        <v>0.15094650000000001</v>
      </c>
      <c r="AV271">
        <v>4.6614000000000003E-2</v>
      </c>
      <c r="AY271">
        <v>6.8373600000000007E-2</v>
      </c>
      <c r="AZ271">
        <v>1.0719599999999999E-2</v>
      </c>
      <c r="BE271">
        <v>1.83696E-2</v>
      </c>
      <c r="BF271">
        <v>7.806239999999999E-2</v>
      </c>
      <c r="BG271">
        <v>0.1430025</v>
      </c>
      <c r="BJ271">
        <v>8.0720400000000012E-2</v>
      </c>
      <c r="BL271">
        <v>0.1136364</v>
      </c>
      <c r="BQ271">
        <v>1.9552799999999999E-2</v>
      </c>
      <c r="BS271">
        <v>5.8127999999999999E-2</v>
      </c>
      <c r="BT271">
        <v>2.1128399999999999E-2</v>
      </c>
      <c r="BU271">
        <v>5.7732000000000012E-2</v>
      </c>
      <c r="BX271">
        <v>0.1671144</v>
      </c>
      <c r="BZ271">
        <v>6.3837600000000008E-2</v>
      </c>
      <c r="CB271">
        <v>0.25796760000000002</v>
      </c>
      <c r="CC271">
        <v>0.10696079999999999</v>
      </c>
      <c r="CD271">
        <v>2.9469599999999999E-2</v>
      </c>
      <c r="CE271">
        <v>1.0719599999999999E-2</v>
      </c>
      <c r="CF271">
        <v>0.278646</v>
      </c>
      <c r="CG271">
        <v>8.8490399999999997E-2</v>
      </c>
      <c r="CI271">
        <v>9.8307599999999995E-2</v>
      </c>
      <c r="CJ271">
        <v>0.14438280000000001</v>
      </c>
      <c r="CO271">
        <v>3.456E-2</v>
      </c>
      <c r="CP271">
        <v>0.18355679999999999</v>
      </c>
      <c r="CQ271">
        <v>7.8914399999999996E-2</v>
      </c>
      <c r="CT271">
        <v>1.8980400000000001E-2</v>
      </c>
      <c r="CU271">
        <v>0.1190508</v>
      </c>
      <c r="CV271">
        <v>5.8571000000000012E-2</v>
      </c>
      <c r="CY271">
        <v>0.1584324</v>
      </c>
      <c r="CZ271">
        <v>0.17511360000000001</v>
      </c>
      <c r="DG271">
        <v>0.123408</v>
      </c>
      <c r="DJ271">
        <v>6.5050799999999992E-2</v>
      </c>
      <c r="DM271">
        <v>5.8776000000000002E-2</v>
      </c>
      <c r="DN271">
        <v>0.12539639999999999</v>
      </c>
      <c r="DP271">
        <v>0.25796760000000002</v>
      </c>
      <c r="DT271">
        <v>1.0500000000000001E-2</v>
      </c>
      <c r="DW271">
        <v>4.6662000000000002E-2</v>
      </c>
      <c r="DX271">
        <v>0.27982800000000002</v>
      </c>
      <c r="DZ271">
        <v>2.86644E-2</v>
      </c>
      <c r="EA271">
        <v>7.1154000000000009E-2</v>
      </c>
      <c r="EC271">
        <v>5.8770000000000003E-2</v>
      </c>
      <c r="EE271">
        <v>3.9343200000000002E-2</v>
      </c>
      <c r="EF271">
        <v>0.13269</v>
      </c>
      <c r="EH271">
        <v>5.7627600000000001E-2</v>
      </c>
      <c r="EN271">
        <v>0.1627236</v>
      </c>
      <c r="EQ271">
        <v>0.1733412</v>
      </c>
      <c r="ER271">
        <v>0.12630959999999999</v>
      </c>
      <c r="ES271">
        <v>0.15563879999999999</v>
      </c>
      <c r="EX271">
        <v>7.1474400000000007E-2</v>
      </c>
      <c r="FF271">
        <v>8.7273054545454545E-2</v>
      </c>
      <c r="FJ271">
        <v>5.59008E-2</v>
      </c>
      <c r="FK271">
        <v>2.4015600000000002E-2</v>
      </c>
      <c r="FP271">
        <v>9.3391500000000002E-2</v>
      </c>
      <c r="FQ271">
        <v>1.0500000000000001E-2</v>
      </c>
      <c r="FR271">
        <v>0.15964349999999999</v>
      </c>
      <c r="FS271">
        <v>3.5806800000000007E-2</v>
      </c>
      <c r="FT271">
        <v>1.0500000000000001E-2</v>
      </c>
      <c r="FU271">
        <v>3.3556799999999998E-2</v>
      </c>
      <c r="FV271">
        <v>4.6382399999999997E-2</v>
      </c>
      <c r="FW271">
        <v>9.6000000000000002E-2</v>
      </c>
      <c r="FX271">
        <v>0.11783879999999999</v>
      </c>
      <c r="GA271">
        <v>9.4564799999999991E-2</v>
      </c>
      <c r="GB271">
        <v>0.12351719999999999</v>
      </c>
      <c r="GD271">
        <v>0.2961744</v>
      </c>
      <c r="GG271">
        <v>0.25796760000000002</v>
      </c>
      <c r="GH271">
        <v>3.5841600000000008E-2</v>
      </c>
      <c r="GJ271">
        <v>6.6789600000000005E-2</v>
      </c>
      <c r="GL271">
        <v>0.15563879999999999</v>
      </c>
      <c r="GN271">
        <v>0.149784</v>
      </c>
      <c r="GP271">
        <v>6.8373600000000007E-2</v>
      </c>
      <c r="GQ271">
        <v>1.0500000000000001E-2</v>
      </c>
      <c r="GR271">
        <v>1.0500000000000001E-2</v>
      </c>
      <c r="GS271">
        <v>6.2394000000000012E-2</v>
      </c>
      <c r="GW271">
        <v>0.123408</v>
      </c>
      <c r="GX271">
        <v>0.123408</v>
      </c>
      <c r="GY271">
        <v>0.278646</v>
      </c>
      <c r="HA271">
        <v>6.6992399999999994E-2</v>
      </c>
      <c r="HC271">
        <v>0.17695559999999999</v>
      </c>
      <c r="HD271">
        <v>5.1654000000000012E-2</v>
      </c>
      <c r="HE271">
        <v>5.5689600000000013E-2</v>
      </c>
    </row>
    <row r="272" spans="1:213" x14ac:dyDescent="0.3">
      <c r="A272">
        <v>2017</v>
      </c>
      <c r="B272" t="s">
        <v>8347</v>
      </c>
      <c r="C272" s="1" t="s">
        <v>8370</v>
      </c>
      <c r="D272">
        <v>0.12959000000000001</v>
      </c>
      <c r="M272">
        <v>2.5474E-2</v>
      </c>
      <c r="U272">
        <v>7.0334000000000008E-2</v>
      </c>
      <c r="Y272">
        <v>6.8832000000000004E-2</v>
      </c>
      <c r="AD272">
        <v>4.5740000000000003E-2</v>
      </c>
      <c r="AK272">
        <v>4.0292000000000001E-2</v>
      </c>
      <c r="AT272">
        <v>0.13302600000000001</v>
      </c>
      <c r="AX272">
        <v>7.9394000000000006E-2</v>
      </c>
      <c r="AZ272">
        <v>4.0292000000000001E-2</v>
      </c>
      <c r="BF272">
        <v>0.150674</v>
      </c>
      <c r="BJ272">
        <v>0.16350500000000001</v>
      </c>
      <c r="CB272">
        <v>0.13302600000000001</v>
      </c>
      <c r="CD272">
        <v>5.8412000000000013E-2</v>
      </c>
      <c r="CE272">
        <v>4.0292000000000001E-2</v>
      </c>
      <c r="CG272">
        <v>0.15912200000000001</v>
      </c>
      <c r="CJ272">
        <v>0.173178</v>
      </c>
      <c r="CO272">
        <v>2.2749999999999999E-2</v>
      </c>
      <c r="CQ272">
        <v>8.8226000000000013E-2</v>
      </c>
      <c r="CV272">
        <v>0.102162</v>
      </c>
      <c r="DG272">
        <v>5.9970000000000002E-2</v>
      </c>
      <c r="DJ272">
        <v>3.5257999999999998E-2</v>
      </c>
      <c r="DN272">
        <v>8.0580000000000013E-2</v>
      </c>
      <c r="DP272">
        <v>0.13302600000000001</v>
      </c>
      <c r="DX272">
        <v>0.17205666666666669</v>
      </c>
      <c r="DZ272">
        <v>3.7282000000000003E-2</v>
      </c>
      <c r="EQ272">
        <v>5.8288000000000013E-2</v>
      </c>
      <c r="ER272">
        <v>0.1045</v>
      </c>
      <c r="EX272">
        <v>0.12</v>
      </c>
      <c r="FA272">
        <v>6.8590000000000012E-2</v>
      </c>
      <c r="FF272">
        <v>5.0158333333333339E-2</v>
      </c>
      <c r="FR272">
        <v>0.21487400000000001</v>
      </c>
      <c r="FV272">
        <v>7.8880000000000009E-3</v>
      </c>
      <c r="FW272">
        <v>8.0037500000000011E-2</v>
      </c>
      <c r="GG272">
        <v>0.13302600000000001</v>
      </c>
      <c r="GH272">
        <v>0.05</v>
      </c>
      <c r="GI272">
        <v>4.9076666666666671E-2</v>
      </c>
      <c r="GJ272">
        <v>3.3330000000000012E-2</v>
      </c>
      <c r="GS272">
        <v>8.5000000000000006E-2</v>
      </c>
      <c r="GW272">
        <v>5.9970000000000002E-2</v>
      </c>
      <c r="GX272">
        <v>5.9970000000000002E-2</v>
      </c>
      <c r="HC272">
        <v>7.3198000000000013E-2</v>
      </c>
    </row>
    <row r="273" spans="1:213" x14ac:dyDescent="0.3">
      <c r="A273">
        <v>2017</v>
      </c>
      <c r="B273" t="s">
        <v>8347</v>
      </c>
      <c r="C273" s="1" t="s">
        <v>8371</v>
      </c>
      <c r="D273">
        <v>5.4694E-2</v>
      </c>
      <c r="E273">
        <v>0.120948</v>
      </c>
      <c r="G273">
        <v>0.221332</v>
      </c>
      <c r="L273">
        <v>4.3178000000000008E-2</v>
      </c>
      <c r="M273">
        <v>2.5870000000000001E-2</v>
      </c>
      <c r="Q273">
        <v>4.3178000000000008E-2</v>
      </c>
      <c r="U273">
        <v>9.109600000000001E-2</v>
      </c>
      <c r="V273">
        <v>6.0824000000000003E-2</v>
      </c>
      <c r="Y273">
        <v>8.3712000000000009E-2</v>
      </c>
      <c r="AB273">
        <v>5.6178000000000013E-2</v>
      </c>
      <c r="AC273">
        <v>4.3178000000000008E-2</v>
      </c>
      <c r="AD273">
        <v>7.2148000000000004E-2</v>
      </c>
      <c r="AL273">
        <v>4.4136000000000009E-2</v>
      </c>
      <c r="AM273">
        <v>0.45813799999999999</v>
      </c>
      <c r="AN273">
        <v>4.5550000000000007E-2</v>
      </c>
      <c r="AP273">
        <v>2.0594000000000001E-2</v>
      </c>
      <c r="AS273">
        <v>0.12225</v>
      </c>
      <c r="AT273">
        <v>0.14133399999999999</v>
      </c>
      <c r="AU273">
        <v>7.9184000000000004E-2</v>
      </c>
      <c r="AV273">
        <v>5.9168000000000012E-2</v>
      </c>
      <c r="AY273">
        <v>4.3178000000000008E-2</v>
      </c>
      <c r="BF273">
        <v>8.0284000000000008E-2</v>
      </c>
      <c r="BG273">
        <v>0.13569400000000001</v>
      </c>
      <c r="BI273">
        <v>1.9325999999999999E-2</v>
      </c>
      <c r="BJ273">
        <v>7.3681999999999997E-2</v>
      </c>
      <c r="BT273">
        <v>3.6394000000000003E-2</v>
      </c>
      <c r="BU273">
        <v>2.4132500000000001E-2</v>
      </c>
      <c r="BX273">
        <v>0.13294</v>
      </c>
      <c r="CB273">
        <v>0.14089199999999999</v>
      </c>
      <c r="CC273">
        <v>8.9976000000000014E-2</v>
      </c>
      <c r="CD273">
        <v>2.6888000000000009E-2</v>
      </c>
      <c r="CF273">
        <v>0.201124</v>
      </c>
      <c r="CG273">
        <v>4.3394000000000002E-2</v>
      </c>
      <c r="CI273">
        <v>8.7065000000000003E-2</v>
      </c>
      <c r="CJ273">
        <v>7.205750000000001E-2</v>
      </c>
      <c r="CM273">
        <v>0.101246</v>
      </c>
      <c r="CN273">
        <v>5.3977499999999998E-2</v>
      </c>
      <c r="CO273">
        <v>4.1818000000000008E-2</v>
      </c>
      <c r="CQ273">
        <v>8.208E-2</v>
      </c>
      <c r="CV273">
        <v>4.8152E-2</v>
      </c>
      <c r="CZ273">
        <v>0.122074</v>
      </c>
      <c r="DA273">
        <v>0.33216400000000001</v>
      </c>
      <c r="DC273">
        <v>8.5844000000000004E-2</v>
      </c>
      <c r="DG273">
        <v>8.6484000000000005E-2</v>
      </c>
      <c r="DL273">
        <v>0.106276</v>
      </c>
      <c r="DM273">
        <v>4.7630000000000013E-2</v>
      </c>
      <c r="DN273">
        <v>5.3840000000000013E-2</v>
      </c>
      <c r="DP273">
        <v>0.14089199999999999</v>
      </c>
      <c r="DW273">
        <v>2.742E-2</v>
      </c>
      <c r="DX273">
        <v>6.7196000000000006E-2</v>
      </c>
      <c r="DZ273">
        <v>5.3387999999999998E-2</v>
      </c>
      <c r="EC273">
        <v>4.4408000000000003E-2</v>
      </c>
      <c r="EE273">
        <v>8.1434000000000006E-2</v>
      </c>
      <c r="EF273">
        <v>6.0850000000000008E-2</v>
      </c>
      <c r="EM273">
        <v>6.0676000000000008E-2</v>
      </c>
      <c r="EN273">
        <v>8.4430000000000005E-2</v>
      </c>
      <c r="ER273">
        <v>4.1071999999999997E-2</v>
      </c>
      <c r="EV273">
        <v>7.3152000000000009E-2</v>
      </c>
      <c r="EX273">
        <v>5.8502000000000012E-2</v>
      </c>
      <c r="FC273">
        <v>0.178012</v>
      </c>
      <c r="FF273">
        <v>2.3489416666666669E-2</v>
      </c>
      <c r="FI273">
        <v>5.4346000000000012E-2</v>
      </c>
      <c r="FJ273">
        <v>4.7637500000000013E-2</v>
      </c>
      <c r="FK273">
        <v>4.8066666666666667E-2</v>
      </c>
      <c r="FM273">
        <v>3.0658000000000001E-2</v>
      </c>
      <c r="FP273">
        <v>7.3888000000000009E-2</v>
      </c>
      <c r="FR273">
        <v>7.4723999999999999E-2</v>
      </c>
      <c r="FU273">
        <v>5.2296000000000009E-2</v>
      </c>
      <c r="FV273">
        <v>3.2601999999999999E-2</v>
      </c>
      <c r="FW273">
        <v>6.7198000000000008E-2</v>
      </c>
      <c r="FX273">
        <v>0.11970799999999999</v>
      </c>
      <c r="GD273">
        <v>6.5788000000000013E-2</v>
      </c>
      <c r="GG273">
        <v>0.11394700000000001</v>
      </c>
      <c r="GH273">
        <v>6.4340000000000008E-2</v>
      </c>
      <c r="GJ273">
        <v>6.7091999999999999E-2</v>
      </c>
      <c r="GN273">
        <v>0.112746</v>
      </c>
      <c r="GP273">
        <v>4.3178000000000008E-2</v>
      </c>
      <c r="GS273">
        <v>8.1788000000000013E-2</v>
      </c>
      <c r="GW273">
        <v>8.6484000000000005E-2</v>
      </c>
      <c r="GX273">
        <v>8.6484000000000005E-2</v>
      </c>
      <c r="GY273">
        <v>0.201124</v>
      </c>
      <c r="HA273">
        <v>0.106416</v>
      </c>
    </row>
    <row r="274" spans="1:213" x14ac:dyDescent="0.3">
      <c r="A274">
        <v>2017</v>
      </c>
      <c r="B274" t="s">
        <v>8347</v>
      </c>
      <c r="C274" s="1" t="s">
        <v>8372</v>
      </c>
      <c r="D274">
        <v>8.4218000000000001E-2</v>
      </c>
      <c r="E274">
        <v>0.113464</v>
      </c>
      <c r="G274">
        <v>0.10319</v>
      </c>
      <c r="AF274">
        <v>8.5506000000000013E-2</v>
      </c>
      <c r="AJ274">
        <v>0.10016799999999999</v>
      </c>
      <c r="AT274">
        <v>7.7990000000000004E-2</v>
      </c>
      <c r="BJ274">
        <v>6.2348000000000008E-2</v>
      </c>
      <c r="CB274">
        <v>7.7990000000000004E-2</v>
      </c>
      <c r="CJ274">
        <v>6.9818000000000005E-2</v>
      </c>
      <c r="CP274">
        <v>5.4888000000000013E-2</v>
      </c>
      <c r="CY274">
        <v>4.5656000000000009E-2</v>
      </c>
      <c r="DC274">
        <v>0.11007400000000001</v>
      </c>
      <c r="DN274">
        <v>8.4428000000000003E-2</v>
      </c>
      <c r="DP274">
        <v>7.7990000000000004E-2</v>
      </c>
      <c r="DX274">
        <v>0.10625</v>
      </c>
      <c r="DY274">
        <v>1.38226</v>
      </c>
      <c r="EH274">
        <v>9.2104000000000005E-2</v>
      </c>
      <c r="ES274">
        <v>9.0658000000000002E-2</v>
      </c>
      <c r="FA274">
        <v>5.6462000000000012E-2</v>
      </c>
      <c r="GG274">
        <v>7.7990000000000004E-2</v>
      </c>
      <c r="GI274">
        <v>7.4158000000000002E-2</v>
      </c>
      <c r="GL274">
        <v>9.0658000000000002E-2</v>
      </c>
      <c r="GZ274">
        <v>8.4970000000000004E-2</v>
      </c>
    </row>
    <row r="275" spans="1:213" x14ac:dyDescent="0.3">
      <c r="A275">
        <v>2017</v>
      </c>
      <c r="B275" t="s">
        <v>8347</v>
      </c>
      <c r="C275" s="1" t="s">
        <v>8373</v>
      </c>
      <c r="D275">
        <v>8.1402000000000002E-2</v>
      </c>
      <c r="E275">
        <v>8.475400000000001E-2</v>
      </c>
      <c r="N275">
        <v>6.1480000000000007E-2</v>
      </c>
      <c r="P275">
        <v>5.8042000000000003E-2</v>
      </c>
      <c r="AJ275">
        <v>0.10972</v>
      </c>
      <c r="AT275">
        <v>0.14407400000000001</v>
      </c>
      <c r="BJ275">
        <v>0.104782</v>
      </c>
      <c r="BL275">
        <v>6.1480000000000007E-2</v>
      </c>
      <c r="CB275">
        <v>0.14407400000000001</v>
      </c>
      <c r="CF275">
        <v>8.5320000000000007E-2</v>
      </c>
      <c r="CG275">
        <v>5.7916000000000009E-2</v>
      </c>
      <c r="CJ275">
        <v>0.13513</v>
      </c>
      <c r="CP275">
        <v>8.793200000000001E-2</v>
      </c>
      <c r="CY275">
        <v>6.6212000000000007E-2</v>
      </c>
      <c r="DP275">
        <v>0.14407400000000001</v>
      </c>
      <c r="DX275">
        <v>0.13605</v>
      </c>
      <c r="ER275">
        <v>0.105528</v>
      </c>
      <c r="ES275">
        <v>0.14454</v>
      </c>
      <c r="EV275">
        <v>1.0708000000000001E-2</v>
      </c>
      <c r="FA275">
        <v>6.5661999999999998E-2</v>
      </c>
      <c r="FX275">
        <v>8.9746000000000006E-2</v>
      </c>
      <c r="GD275">
        <v>0.15770400000000001</v>
      </c>
      <c r="GG275">
        <v>0.14407400000000001</v>
      </c>
      <c r="GH275">
        <v>5.4582000000000012E-2</v>
      </c>
      <c r="GI275">
        <v>5.0350000000000013E-2</v>
      </c>
      <c r="GL275">
        <v>0.14454</v>
      </c>
      <c r="GN275">
        <v>6.793600000000001E-2</v>
      </c>
      <c r="GY275">
        <v>8.5320000000000007E-2</v>
      </c>
    </row>
    <row r="276" spans="1:213" x14ac:dyDescent="0.3">
      <c r="A276">
        <v>2017</v>
      </c>
      <c r="B276" t="s">
        <v>8347</v>
      </c>
      <c r="C276" s="1" t="s">
        <v>299</v>
      </c>
      <c r="D276">
        <v>0.158744</v>
      </c>
      <c r="E276">
        <v>0.16961799999999999</v>
      </c>
      <c r="J276">
        <v>7.5873999999999997E-2</v>
      </c>
      <c r="N276">
        <v>0.122072</v>
      </c>
      <c r="P276">
        <v>0.23469000000000001</v>
      </c>
      <c r="AO276">
        <v>0.17246500000000001</v>
      </c>
      <c r="AT276">
        <v>0.29230600000000001</v>
      </c>
      <c r="BJ276">
        <v>0.13089000000000001</v>
      </c>
      <c r="BL276">
        <v>0.122072</v>
      </c>
      <c r="BP276">
        <v>0.133716</v>
      </c>
      <c r="BR276">
        <v>5.0229999999999997E-2</v>
      </c>
      <c r="CB276">
        <v>0.29230600000000001</v>
      </c>
      <c r="CN276">
        <v>0.209786</v>
      </c>
      <c r="CU276">
        <v>4.3161999999999999E-2</v>
      </c>
      <c r="DP276">
        <v>0.29230600000000001</v>
      </c>
      <c r="EK276">
        <v>0.24970600000000001</v>
      </c>
      <c r="ES276">
        <v>0.20863200000000001</v>
      </c>
      <c r="FA276">
        <v>0.133078</v>
      </c>
      <c r="GG276">
        <v>0.29230600000000001</v>
      </c>
      <c r="GI276">
        <v>0.108166</v>
      </c>
      <c r="GL276">
        <v>0.20863200000000001</v>
      </c>
      <c r="GZ276">
        <v>0.124332</v>
      </c>
      <c r="HC276">
        <v>0.113078</v>
      </c>
    </row>
    <row r="277" spans="1:213" x14ac:dyDescent="0.3">
      <c r="A277">
        <v>2017</v>
      </c>
      <c r="B277" t="s">
        <v>8347</v>
      </c>
      <c r="C277" s="1" t="s">
        <v>8374</v>
      </c>
      <c r="D277">
        <v>5.9686400000000006</v>
      </c>
      <c r="E277">
        <v>7.5501140000000007</v>
      </c>
      <c r="G277">
        <v>1.061496</v>
      </c>
      <c r="J277">
        <v>2.679202000000001</v>
      </c>
      <c r="K277">
        <v>1.5141039999999999</v>
      </c>
      <c r="L277">
        <v>2.0201579999999999</v>
      </c>
      <c r="Q277">
        <v>2.0201579999999999</v>
      </c>
      <c r="R277">
        <v>3.5436840000000012</v>
      </c>
      <c r="S277">
        <v>1.9589639999999999</v>
      </c>
      <c r="AC277">
        <v>2.0201579999999999</v>
      </c>
      <c r="AH277">
        <v>4.3503579999999999</v>
      </c>
      <c r="AJ277">
        <v>7.0641800000000003</v>
      </c>
      <c r="AO277">
        <v>7.5376460000000014</v>
      </c>
      <c r="AR277">
        <v>9.9646040000000013</v>
      </c>
      <c r="AT277">
        <v>5.4179959999999996</v>
      </c>
      <c r="AU277">
        <v>2.5261140000000002</v>
      </c>
      <c r="AY277">
        <v>2.0201579999999999</v>
      </c>
      <c r="BF277">
        <v>0.61636200000000008</v>
      </c>
      <c r="BG277">
        <v>5.0504920000000002</v>
      </c>
      <c r="BP277">
        <v>7.3532400000000004</v>
      </c>
      <c r="BR277">
        <v>1.8</v>
      </c>
      <c r="CB277">
        <v>5.4179959999999996</v>
      </c>
      <c r="CI277">
        <v>0.59026200000000006</v>
      </c>
      <c r="CJ277">
        <v>5.2076740000000008</v>
      </c>
      <c r="CN277">
        <v>6.1671960000000006</v>
      </c>
      <c r="CP277">
        <v>3.2665924999999998</v>
      </c>
      <c r="CY277">
        <v>2.6012559999999998</v>
      </c>
      <c r="DA277">
        <v>2.5568719999999998</v>
      </c>
      <c r="DG277">
        <v>6.3145380000000007</v>
      </c>
      <c r="DH277">
        <v>3.26457</v>
      </c>
      <c r="DL277">
        <v>2.9715159999999998</v>
      </c>
      <c r="DM277">
        <v>1.382538</v>
      </c>
      <c r="DP277">
        <v>5.4179959999999996</v>
      </c>
      <c r="DX277">
        <v>1.2678799999999999</v>
      </c>
      <c r="ER277">
        <v>2.666944</v>
      </c>
      <c r="ES277">
        <v>6.7731260000000004</v>
      </c>
      <c r="EV277">
        <v>3.3333300000000001</v>
      </c>
      <c r="FA277">
        <v>4.2238040000000003</v>
      </c>
      <c r="FR277">
        <v>4.0336800000000004</v>
      </c>
      <c r="GA277">
        <v>1.272462</v>
      </c>
      <c r="GB277">
        <v>5.8366440000000006</v>
      </c>
      <c r="GD277">
        <v>5.9598540000000009</v>
      </c>
      <c r="GG277">
        <v>5.4179959999999996</v>
      </c>
      <c r="GI277">
        <v>4.534402</v>
      </c>
      <c r="GL277">
        <v>6.7731260000000004</v>
      </c>
      <c r="GN277">
        <v>1.978734285714286</v>
      </c>
      <c r="GP277">
        <v>2.0201579999999999</v>
      </c>
      <c r="GW277">
        <v>6.3145380000000007</v>
      </c>
      <c r="GX277">
        <v>6.3145380000000007</v>
      </c>
      <c r="GZ277">
        <v>5.1103180000000004</v>
      </c>
    </row>
    <row r="278" spans="1:213" x14ac:dyDescent="0.3">
      <c r="A278">
        <v>2017</v>
      </c>
      <c r="B278" t="s">
        <v>8347</v>
      </c>
      <c r="C278" s="1" t="s">
        <v>8375</v>
      </c>
      <c r="D278">
        <v>7.0624040000000008</v>
      </c>
      <c r="E278">
        <v>8.088674000000001</v>
      </c>
      <c r="G278">
        <v>2.1668419999999999</v>
      </c>
      <c r="L278">
        <v>6.0077220000000002</v>
      </c>
      <c r="M278">
        <v>3.9090640000000012</v>
      </c>
      <c r="N278">
        <v>5.2771660000000002</v>
      </c>
      <c r="O278">
        <v>4.281282</v>
      </c>
      <c r="P278">
        <v>8.1457380000000015</v>
      </c>
      <c r="Q278">
        <v>6.0077220000000002</v>
      </c>
      <c r="T278">
        <v>4.3111360000000003</v>
      </c>
      <c r="U278">
        <v>4.1978240000000007</v>
      </c>
      <c r="V278">
        <v>10.170199999999999</v>
      </c>
      <c r="X278">
        <v>7.2732920000000014</v>
      </c>
      <c r="Y278">
        <v>3.4649179999999999</v>
      </c>
      <c r="AB278">
        <v>5.188962000000001</v>
      </c>
      <c r="AC278">
        <v>6.0077220000000002</v>
      </c>
      <c r="AD278">
        <v>7.3963900000000002</v>
      </c>
      <c r="AE278">
        <v>2.4976739999999999</v>
      </c>
      <c r="AF278">
        <v>4.9250700000000007</v>
      </c>
      <c r="AI278">
        <v>4.3421000000000003</v>
      </c>
      <c r="AK278">
        <v>6.1221240000000003</v>
      </c>
      <c r="AL278">
        <v>4.5220980000000006</v>
      </c>
      <c r="AM278">
        <v>0.63019750000000008</v>
      </c>
      <c r="AN278">
        <v>3.6167479999999999</v>
      </c>
      <c r="AP278">
        <v>7.7578540000000009</v>
      </c>
      <c r="AS278">
        <v>3.9549474999999998</v>
      </c>
      <c r="AT278">
        <v>7.284332</v>
      </c>
      <c r="AU278">
        <v>8.8910525000000007</v>
      </c>
      <c r="AV278">
        <v>6.7554299999999996</v>
      </c>
      <c r="AW278">
        <v>4.225136</v>
      </c>
      <c r="AX278">
        <v>1.8999200000000001</v>
      </c>
      <c r="AY278">
        <v>6.0077220000000002</v>
      </c>
      <c r="AZ278">
        <v>6.1221240000000003</v>
      </c>
      <c r="BC278">
        <v>1.9831160000000001</v>
      </c>
      <c r="BD278">
        <v>4.3446840000000009</v>
      </c>
      <c r="BF278">
        <v>8.0097525000000012</v>
      </c>
      <c r="BG278">
        <v>11.409192000000001</v>
      </c>
      <c r="BJ278">
        <v>4.6675440000000004</v>
      </c>
      <c r="BK278">
        <v>4.281282</v>
      </c>
      <c r="BL278">
        <v>5.2771660000000002</v>
      </c>
      <c r="BO278">
        <v>6.1663319999999997</v>
      </c>
      <c r="BQ278">
        <v>4.4809020000000004</v>
      </c>
      <c r="BS278">
        <v>2.4838399999999998</v>
      </c>
      <c r="BU278">
        <v>5.3662520000000002</v>
      </c>
      <c r="BV278">
        <v>6.0474228571428572</v>
      </c>
      <c r="BX278">
        <v>11.441105</v>
      </c>
      <c r="BY278">
        <v>4.281282</v>
      </c>
      <c r="BZ278">
        <v>2.662032</v>
      </c>
      <c r="CA278">
        <v>5.3925520000000002</v>
      </c>
      <c r="CB278">
        <v>7.2793220000000014</v>
      </c>
      <c r="CC278">
        <v>8.3507660000000001</v>
      </c>
      <c r="CD278">
        <v>6.3785220000000002</v>
      </c>
      <c r="CE278">
        <v>6.1221240000000003</v>
      </c>
      <c r="CG278">
        <v>6.9934100000000008</v>
      </c>
      <c r="CI278">
        <v>1.8392120000000001</v>
      </c>
      <c r="CJ278">
        <v>8.0688240000000011</v>
      </c>
      <c r="CL278">
        <v>5.5676360000000003</v>
      </c>
      <c r="CN278">
        <v>5.6460100000000004</v>
      </c>
      <c r="CO278">
        <v>8.2086800000000011</v>
      </c>
      <c r="CQ278">
        <v>3.283426</v>
      </c>
      <c r="CT278">
        <v>5.5815750000000008</v>
      </c>
      <c r="CX278">
        <v>5.5676360000000003</v>
      </c>
      <c r="CZ278">
        <v>5.7394999999999996</v>
      </c>
      <c r="DA278">
        <v>2.4102600000000001</v>
      </c>
      <c r="DC278">
        <v>4.2741600000000002</v>
      </c>
      <c r="DD278">
        <v>1.0186820000000001</v>
      </c>
      <c r="DG278">
        <v>4.4939500000000008</v>
      </c>
      <c r="DJ278">
        <v>3.1698940000000011</v>
      </c>
      <c r="DM278">
        <v>7.284516</v>
      </c>
      <c r="DN278">
        <v>6.264838000000001</v>
      </c>
      <c r="DP278">
        <v>7.2793220000000014</v>
      </c>
      <c r="DQ278">
        <v>4.281282</v>
      </c>
      <c r="DR278">
        <v>6.4315857142857151</v>
      </c>
      <c r="DU278">
        <v>7.5155839999999996</v>
      </c>
      <c r="DW278">
        <v>10.747308</v>
      </c>
      <c r="DX278">
        <v>7.4323360000000003</v>
      </c>
      <c r="DY278">
        <v>2.5487600000000001</v>
      </c>
      <c r="DZ278">
        <v>6.9619859999999996</v>
      </c>
      <c r="EC278">
        <v>4.2298520000000002</v>
      </c>
      <c r="ED278">
        <v>4.281282</v>
      </c>
      <c r="EE278">
        <v>1.752254</v>
      </c>
      <c r="EF278">
        <v>9.3459200000000013</v>
      </c>
      <c r="EH278">
        <v>4.5585224999999996</v>
      </c>
      <c r="EL278">
        <v>1.325</v>
      </c>
      <c r="EM278">
        <v>6.3356500000000002</v>
      </c>
      <c r="EN278">
        <v>12.277588</v>
      </c>
      <c r="EO278">
        <v>8.6839080000000006</v>
      </c>
      <c r="EP278">
        <v>3.247722</v>
      </c>
      <c r="EQ278">
        <v>5.8019299999999996</v>
      </c>
      <c r="ER278">
        <v>5.8921300000000008</v>
      </c>
      <c r="ES278">
        <v>7.9505560000000006</v>
      </c>
      <c r="ET278">
        <v>4.281282</v>
      </c>
      <c r="EU278">
        <v>2.1444433333333341</v>
      </c>
      <c r="EW278">
        <v>4.281282</v>
      </c>
      <c r="EX278">
        <v>5.3909060000000002</v>
      </c>
      <c r="EZ278">
        <v>7.3094614285714288</v>
      </c>
      <c r="FB278">
        <v>1.409052</v>
      </c>
      <c r="FF278">
        <v>9.3302673636363647</v>
      </c>
      <c r="FH278">
        <v>4.281282</v>
      </c>
      <c r="FI278">
        <v>6.9824040000000007</v>
      </c>
      <c r="FJ278">
        <v>11.378031999999999</v>
      </c>
      <c r="FK278">
        <v>3.5527479999999998</v>
      </c>
      <c r="FL278">
        <v>4.0199880000000006</v>
      </c>
      <c r="FP278">
        <v>8.7973860000000013</v>
      </c>
      <c r="FS278">
        <v>9.6914860000000012</v>
      </c>
      <c r="FU278">
        <v>10.27098</v>
      </c>
      <c r="FW278">
        <v>7.0319600000000007</v>
      </c>
      <c r="GE278">
        <v>5.4015725000000003</v>
      </c>
      <c r="GG278">
        <v>6.8598410000000003</v>
      </c>
      <c r="GH278">
        <v>6.0806719999999999</v>
      </c>
      <c r="GJ278">
        <v>6.9569300000000007</v>
      </c>
      <c r="GL278">
        <v>7.9505560000000006</v>
      </c>
      <c r="GM278">
        <v>5.6881820000000003</v>
      </c>
      <c r="GP278">
        <v>6.0077220000000002</v>
      </c>
      <c r="GS278">
        <v>6.4663480000000009</v>
      </c>
      <c r="GU278">
        <v>4.281282</v>
      </c>
      <c r="GV278">
        <v>1.1939660000000001</v>
      </c>
      <c r="GW278">
        <v>4.4939500000000008</v>
      </c>
      <c r="GX278">
        <v>4.4939500000000008</v>
      </c>
      <c r="HC278">
        <v>6.5335280000000013</v>
      </c>
      <c r="HD278">
        <v>10.362171999999999</v>
      </c>
      <c r="HE278">
        <v>8.1557180000000002</v>
      </c>
    </row>
    <row r="279" spans="1:213" x14ac:dyDescent="0.3">
      <c r="A279">
        <v>2017</v>
      </c>
      <c r="B279" t="s">
        <v>8347</v>
      </c>
      <c r="C279" s="1" t="s">
        <v>8376</v>
      </c>
      <c r="D279">
        <v>1.4645623333333331</v>
      </c>
      <c r="E279">
        <v>2.0553272499999999</v>
      </c>
      <c r="S279">
        <v>2.4768400000000002</v>
      </c>
      <c r="U279">
        <v>2.2703720000000009</v>
      </c>
      <c r="AK279">
        <v>0.28010400000000002</v>
      </c>
      <c r="AZ279">
        <v>0.28010400000000002</v>
      </c>
      <c r="BE279">
        <v>0.43206000000000011</v>
      </c>
      <c r="CD279">
        <v>2.2222780000000002</v>
      </c>
      <c r="CE279">
        <v>0.28010400000000002</v>
      </c>
      <c r="CF279">
        <v>2.5446E-2</v>
      </c>
      <c r="CY279">
        <v>2.9702660000000001</v>
      </c>
      <c r="DA279">
        <v>1.0276240000000001</v>
      </c>
      <c r="DG279">
        <v>0.21165200000000001</v>
      </c>
      <c r="DN279">
        <v>1.4093739999999999</v>
      </c>
      <c r="DX279">
        <v>0.1734914285714286</v>
      </c>
      <c r="EQ279">
        <v>0.890544</v>
      </c>
      <c r="EU279">
        <v>1.963754</v>
      </c>
      <c r="EY279">
        <v>0.89895800000000015</v>
      </c>
      <c r="FA279">
        <v>0.74426500000000007</v>
      </c>
      <c r="GB279">
        <v>0.20576800000000001</v>
      </c>
      <c r="GD279">
        <v>0.81372600000000017</v>
      </c>
      <c r="GI279">
        <v>1.2327239999999999</v>
      </c>
      <c r="GW279">
        <v>0.21165200000000001</v>
      </c>
      <c r="GX279">
        <v>0.21165200000000001</v>
      </c>
      <c r="GY279">
        <v>2.5446E-2</v>
      </c>
      <c r="GZ279">
        <v>3.5762800000000001</v>
      </c>
      <c r="HC279">
        <v>0.527196</v>
      </c>
    </row>
    <row r="280" spans="1:213" x14ac:dyDescent="0.3">
      <c r="A280">
        <v>2017</v>
      </c>
      <c r="B280" t="s">
        <v>8347</v>
      </c>
      <c r="C280" s="1" t="s">
        <v>302</v>
      </c>
      <c r="D280">
        <v>0.15278525000000001</v>
      </c>
      <c r="E280">
        <v>0.135765</v>
      </c>
      <c r="J280">
        <v>3.1023999999999999E-2</v>
      </c>
      <c r="N280">
        <v>0.15345600000000001</v>
      </c>
      <c r="P280">
        <v>8.2115250000000001E-2</v>
      </c>
      <c r="S280">
        <v>0.27140500000000001</v>
      </c>
      <c r="AH280">
        <v>0.23397799999999999</v>
      </c>
      <c r="AO280">
        <v>0.28348400000000001</v>
      </c>
      <c r="AR280">
        <v>0.19505600000000001</v>
      </c>
      <c r="BE280">
        <v>5.0091999999999998E-2</v>
      </c>
      <c r="BF280">
        <v>7.3763999999999996E-2</v>
      </c>
      <c r="BG280">
        <v>0.24001924999999999</v>
      </c>
      <c r="BI280">
        <v>6.7732000000000001E-2</v>
      </c>
      <c r="BJ280">
        <v>0.19339600000000001</v>
      </c>
      <c r="BL280">
        <v>0.15345600000000001</v>
      </c>
      <c r="CI280">
        <v>6.9272E-2</v>
      </c>
      <c r="CM280">
        <v>1.376E-2</v>
      </c>
      <c r="DA280">
        <v>0.18990799999999999</v>
      </c>
      <c r="DG280">
        <v>0.208176</v>
      </c>
      <c r="DH280">
        <v>0.1461925</v>
      </c>
      <c r="DL280">
        <v>0.14698600000000001</v>
      </c>
      <c r="DX280">
        <v>1.2615080000000001</v>
      </c>
      <c r="EN280">
        <v>0.128554</v>
      </c>
      <c r="EV280">
        <v>0.205316</v>
      </c>
      <c r="FA280">
        <v>0.163102</v>
      </c>
      <c r="FR280">
        <v>0.106948</v>
      </c>
      <c r="GB280">
        <v>0.227102</v>
      </c>
      <c r="GD280">
        <v>0.114104</v>
      </c>
      <c r="GI280">
        <v>0.177679</v>
      </c>
      <c r="GW280">
        <v>0.208176</v>
      </c>
      <c r="GX280">
        <v>0.208176</v>
      </c>
      <c r="GZ280">
        <v>0.32875599999999999</v>
      </c>
      <c r="HC280">
        <v>9.6827999999999997E-2</v>
      </c>
    </row>
    <row r="281" spans="1:213" x14ac:dyDescent="0.3">
      <c r="A281">
        <v>2017</v>
      </c>
      <c r="B281" t="s">
        <v>8347</v>
      </c>
      <c r="C281" s="1" t="s">
        <v>8377</v>
      </c>
      <c r="D281">
        <v>4.4600000000000001E-2</v>
      </c>
      <c r="L281">
        <v>3.7075999999999998E-2</v>
      </c>
      <c r="M281">
        <v>1.5792E-2</v>
      </c>
      <c r="O281">
        <v>5.5888000000000007E-2</v>
      </c>
      <c r="Q281">
        <v>3.7075999999999998E-2</v>
      </c>
      <c r="AB281">
        <v>5.6938000000000009E-2</v>
      </c>
      <c r="AC281">
        <v>3.7075999999999998E-2</v>
      </c>
      <c r="AD281">
        <v>3.7052000000000002E-2</v>
      </c>
      <c r="AI281">
        <v>2.4472000000000001E-2</v>
      </c>
      <c r="AK281">
        <v>3.8506000000000012E-2</v>
      </c>
      <c r="AL281">
        <v>3.86675E-2</v>
      </c>
      <c r="AM281">
        <v>5.0480000000000004E-3</v>
      </c>
      <c r="AN281">
        <v>2.8074999999999999E-2</v>
      </c>
      <c r="AP281">
        <v>5.2145999999999998E-2</v>
      </c>
      <c r="AS281">
        <v>4.0217500000000003E-2</v>
      </c>
      <c r="AU281">
        <v>3.6554999999999997E-2</v>
      </c>
      <c r="AV281">
        <v>1.46E-2</v>
      </c>
      <c r="AW281">
        <v>4.3014999999999998E-2</v>
      </c>
      <c r="AY281">
        <v>3.7075999999999998E-2</v>
      </c>
      <c r="AZ281">
        <v>3.8506000000000012E-2</v>
      </c>
      <c r="BC281">
        <v>9.3460000000000001E-3</v>
      </c>
      <c r="BD281">
        <v>5.0520000000000002E-2</v>
      </c>
      <c r="BF281">
        <v>3.9739999999999998E-2</v>
      </c>
      <c r="BK281">
        <v>5.5888000000000007E-2</v>
      </c>
      <c r="BM281">
        <v>3.8704000000000002E-2</v>
      </c>
      <c r="BO281">
        <v>5.9940000000000002E-3</v>
      </c>
      <c r="BQ281">
        <v>6.6762000000000002E-2</v>
      </c>
      <c r="BS281">
        <v>5.1443999999999997E-2</v>
      </c>
      <c r="BU281">
        <v>4.3290000000000002E-2</v>
      </c>
      <c r="BW281">
        <v>1.0152E-2</v>
      </c>
      <c r="BX281">
        <v>0.27047599999999999</v>
      </c>
      <c r="BY281">
        <v>5.5888000000000007E-2</v>
      </c>
      <c r="CA281">
        <v>4.1026000000000007E-2</v>
      </c>
      <c r="CC281">
        <v>3.5167999999999998E-2</v>
      </c>
      <c r="CD281">
        <v>4.8802000000000012E-2</v>
      </c>
      <c r="CE281">
        <v>3.8506000000000012E-2</v>
      </c>
      <c r="CG281">
        <v>2.1044E-2</v>
      </c>
      <c r="CL281">
        <v>2.9404E-2</v>
      </c>
      <c r="CS281">
        <v>3.3545999999999999E-2</v>
      </c>
      <c r="CX281">
        <v>2.9404E-2</v>
      </c>
      <c r="DB281">
        <v>0.21057200000000001</v>
      </c>
      <c r="DC281">
        <v>7.621E-2</v>
      </c>
      <c r="DD281">
        <v>1.5299999999999999E-2</v>
      </c>
      <c r="DJ281">
        <v>8.8816000000000006E-2</v>
      </c>
      <c r="DQ281">
        <v>5.5888000000000007E-2</v>
      </c>
      <c r="DX281">
        <v>4.7186000000000013E-2</v>
      </c>
      <c r="DY281">
        <v>1.2540000000000001E-2</v>
      </c>
      <c r="ED281">
        <v>5.5888000000000007E-2</v>
      </c>
      <c r="EE281">
        <v>2.8686E-2</v>
      </c>
      <c r="EF281">
        <v>5.3776000000000011E-2</v>
      </c>
      <c r="EM281">
        <v>1.176E-2</v>
      </c>
      <c r="EN281">
        <v>7.9002000000000003E-2</v>
      </c>
      <c r="EP281">
        <v>4.0732499999999998E-2</v>
      </c>
      <c r="EQ281">
        <v>4.4150000000000002E-2</v>
      </c>
      <c r="ET281">
        <v>5.5888000000000007E-2</v>
      </c>
      <c r="EW281">
        <v>5.5888000000000007E-2</v>
      </c>
      <c r="FD281">
        <v>3.9461999999999997E-2</v>
      </c>
      <c r="FH281">
        <v>5.5888000000000007E-2</v>
      </c>
      <c r="FI281">
        <v>3.9510000000000003E-2</v>
      </c>
      <c r="FL281">
        <v>2.9640000000000001E-3</v>
      </c>
      <c r="FN281">
        <v>1.0498E-2</v>
      </c>
      <c r="FP281">
        <v>3.9472500000000001E-2</v>
      </c>
      <c r="FV281">
        <v>9.1800000000000007E-2</v>
      </c>
      <c r="FW281">
        <v>0.27776200000000001</v>
      </c>
      <c r="FZ281">
        <v>9.8525000000000001E-3</v>
      </c>
      <c r="GE281">
        <v>7.9550000000000003E-3</v>
      </c>
      <c r="GH281">
        <v>7.1190000000000003E-2</v>
      </c>
      <c r="GJ281">
        <v>4.4932E-2</v>
      </c>
      <c r="GO281">
        <v>2.7928000000000001E-2</v>
      </c>
      <c r="GP281">
        <v>3.7075999999999998E-2</v>
      </c>
      <c r="GS281">
        <v>4.7876666666666672E-2</v>
      </c>
      <c r="GT281">
        <v>5.1450000000000003E-2</v>
      </c>
      <c r="GU281">
        <v>5.5888000000000007E-2</v>
      </c>
      <c r="GV281">
        <v>1.8768E-2</v>
      </c>
    </row>
    <row r="282" spans="1:213" x14ac:dyDescent="0.3">
      <c r="A282">
        <v>2017</v>
      </c>
      <c r="B282" t="s">
        <v>8347</v>
      </c>
      <c r="C282" s="1" t="s">
        <v>466</v>
      </c>
      <c r="D282">
        <v>0.117616</v>
      </c>
      <c r="U282">
        <v>1.0014E-2</v>
      </c>
      <c r="AA282">
        <v>6.3179999999999998E-3</v>
      </c>
      <c r="AB282">
        <v>0.26007000000000002</v>
      </c>
      <c r="AD282">
        <v>0.13115199999999999</v>
      </c>
      <c r="AK282">
        <v>9.0637999999999996E-2</v>
      </c>
      <c r="AL282">
        <v>2.2948E-2</v>
      </c>
      <c r="AM282">
        <v>0.109602</v>
      </c>
      <c r="AN282">
        <v>8.9927999999999994E-2</v>
      </c>
      <c r="AP282">
        <v>0.16295399999999999</v>
      </c>
      <c r="AS282">
        <v>9.3546000000000018E-2</v>
      </c>
      <c r="AT282">
        <v>0.119338</v>
      </c>
      <c r="AU282">
        <v>0.16225800000000001</v>
      </c>
      <c r="AZ282">
        <v>9.0637999999999996E-2</v>
      </c>
      <c r="BD282">
        <v>0.13855600000000001</v>
      </c>
      <c r="BF282">
        <v>0.14879800000000001</v>
      </c>
      <c r="BO282">
        <v>0.147148</v>
      </c>
      <c r="BS282">
        <v>8.1722000000000003E-2</v>
      </c>
      <c r="BU282">
        <v>0.12889999999999999</v>
      </c>
      <c r="BX282">
        <v>0.32031999999999999</v>
      </c>
      <c r="CB282">
        <v>0.119338</v>
      </c>
      <c r="CE282">
        <v>9.0637999999999996E-2</v>
      </c>
      <c r="CG282">
        <v>0.206146</v>
      </c>
      <c r="CQ282">
        <v>0.11153200000000001</v>
      </c>
      <c r="CZ282">
        <v>8.4028000000000005E-2</v>
      </c>
      <c r="DC282">
        <v>7.6386000000000009E-2</v>
      </c>
      <c r="DD282">
        <v>8.0085000000000003E-2</v>
      </c>
      <c r="DN282">
        <v>7.5370000000000006E-2</v>
      </c>
      <c r="DP282">
        <v>0.119338</v>
      </c>
      <c r="DX282">
        <v>0.28000599999999998</v>
      </c>
      <c r="DY282">
        <v>6.7806000000000005E-2</v>
      </c>
      <c r="EE282">
        <v>4.1038000000000012E-2</v>
      </c>
      <c r="EP282">
        <v>5.7176000000000012E-2</v>
      </c>
      <c r="EQ282">
        <v>0.19381399999999999</v>
      </c>
      <c r="FW282">
        <v>0.15274599999999999</v>
      </c>
      <c r="GG282">
        <v>0.119338</v>
      </c>
      <c r="GS282">
        <v>0.16883400000000001</v>
      </c>
    </row>
    <row r="283" spans="1:213" x14ac:dyDescent="0.3">
      <c r="A283">
        <v>2017</v>
      </c>
      <c r="B283" t="s">
        <v>8347</v>
      </c>
      <c r="C283" s="1" t="s">
        <v>595</v>
      </c>
      <c r="D283">
        <v>1.4999999999999999E-2</v>
      </c>
    </row>
    <row r="284" spans="1:213" x14ac:dyDescent="0.3">
      <c r="A284">
        <v>2017</v>
      </c>
      <c r="B284" t="s">
        <v>8347</v>
      </c>
      <c r="C284" s="1" t="s">
        <v>8378</v>
      </c>
      <c r="D284">
        <v>7.6752200000000007E-2</v>
      </c>
      <c r="E284">
        <v>0.10506649999999999</v>
      </c>
      <c r="G284">
        <v>4.1251700000000002E-2</v>
      </c>
      <c r="H284">
        <v>6.1250000000000002E-3</v>
      </c>
      <c r="I284">
        <v>6.1250000000000002E-3</v>
      </c>
      <c r="J284">
        <v>3.8783499999999999E-2</v>
      </c>
      <c r="L284">
        <v>3.9884600000000013E-2</v>
      </c>
      <c r="M284">
        <v>4.1300000000000003E-2</v>
      </c>
      <c r="N284">
        <v>6.6287900000000011E-2</v>
      </c>
      <c r="P284">
        <v>0.18001549999999999</v>
      </c>
      <c r="Q284">
        <v>3.9884600000000013E-2</v>
      </c>
      <c r="R284">
        <v>6.2238400000000013E-2</v>
      </c>
      <c r="U284">
        <v>0.11785619999999999</v>
      </c>
      <c r="V284">
        <v>4.3171800000000003E-2</v>
      </c>
      <c r="X284">
        <v>2.5641875000000001E-2</v>
      </c>
      <c r="Y284">
        <v>3.4367200000000001E-2</v>
      </c>
      <c r="Z284">
        <v>6.1250000000000002E-3</v>
      </c>
      <c r="AB284">
        <v>5.0808100000000002E-2</v>
      </c>
      <c r="AC284">
        <v>3.9884600000000013E-2</v>
      </c>
      <c r="AD284">
        <v>0.13209209999999999</v>
      </c>
      <c r="AG284">
        <v>7.089390000000001E-2</v>
      </c>
      <c r="AK284">
        <v>6.2530999999999993E-3</v>
      </c>
      <c r="AL284">
        <v>1.5052100000000001E-2</v>
      </c>
      <c r="AM284">
        <v>1.71871E-2</v>
      </c>
      <c r="AP284">
        <v>3.3723200000000002E-2</v>
      </c>
      <c r="AS284">
        <v>5.2262700000000002E-2</v>
      </c>
      <c r="AT284">
        <v>0.15048110000000001</v>
      </c>
      <c r="AU284">
        <v>8.8052124999999995E-2</v>
      </c>
      <c r="AV284">
        <v>2.71915E-2</v>
      </c>
      <c r="AY284">
        <v>3.9884600000000013E-2</v>
      </c>
      <c r="AZ284">
        <v>6.2530999999999993E-3</v>
      </c>
      <c r="BE284">
        <v>1.07156E-2</v>
      </c>
      <c r="BF284">
        <v>4.5536399999999998E-2</v>
      </c>
      <c r="BG284">
        <v>8.3418124999999996E-2</v>
      </c>
      <c r="BJ284">
        <v>4.7086900000000001E-2</v>
      </c>
      <c r="BL284">
        <v>6.6287900000000011E-2</v>
      </c>
      <c r="BQ284">
        <v>1.1405800000000001E-2</v>
      </c>
      <c r="BS284">
        <v>3.3908000000000001E-2</v>
      </c>
      <c r="BT284">
        <v>1.23249E-2</v>
      </c>
      <c r="BU284">
        <v>3.3677000000000012E-2</v>
      </c>
      <c r="BX284">
        <v>9.7483400000000012E-2</v>
      </c>
      <c r="BZ284">
        <v>3.7238599999999997E-2</v>
      </c>
      <c r="CB284">
        <v>0.15048110000000001</v>
      </c>
      <c r="CC284">
        <v>6.2393799999999999E-2</v>
      </c>
      <c r="CD284">
        <v>1.71906E-2</v>
      </c>
      <c r="CE284">
        <v>6.2530999999999993E-3</v>
      </c>
      <c r="CF284">
        <v>0.16254350000000001</v>
      </c>
      <c r="CG284">
        <v>5.1619400000000003E-2</v>
      </c>
      <c r="CI284">
        <v>5.734609999999999E-2</v>
      </c>
      <c r="CJ284">
        <v>8.4223300000000001E-2</v>
      </c>
      <c r="CO284">
        <v>2.0160000000000001E-2</v>
      </c>
      <c r="CP284">
        <v>0.1070748</v>
      </c>
      <c r="CQ284">
        <v>4.6033400000000002E-2</v>
      </c>
      <c r="CT284">
        <v>1.1071900000000001E-2</v>
      </c>
      <c r="CU284">
        <v>6.9446300000000002E-2</v>
      </c>
      <c r="CV284">
        <v>3.4166416666666671E-2</v>
      </c>
      <c r="CY284">
        <v>9.2418899999999998E-2</v>
      </c>
      <c r="CZ284">
        <v>0.10214959999999999</v>
      </c>
      <c r="DG284">
        <v>7.198800000000001E-2</v>
      </c>
      <c r="DJ284">
        <v>3.7946300000000002E-2</v>
      </c>
      <c r="DM284">
        <v>3.4285999999999997E-2</v>
      </c>
      <c r="DN284">
        <v>7.3147900000000016E-2</v>
      </c>
      <c r="DP284">
        <v>0.15048110000000001</v>
      </c>
      <c r="DT284">
        <v>6.1250000000000002E-3</v>
      </c>
      <c r="DW284">
        <v>2.7219500000000001E-2</v>
      </c>
      <c r="DX284">
        <v>0.16323299999999999</v>
      </c>
      <c r="DZ284">
        <v>1.67209E-2</v>
      </c>
      <c r="EA284">
        <v>4.1506500000000002E-2</v>
      </c>
      <c r="EC284">
        <v>3.42825E-2</v>
      </c>
      <c r="EE284">
        <v>2.29502E-2</v>
      </c>
      <c r="EF284">
        <v>7.7402499999999999E-2</v>
      </c>
      <c r="EH284">
        <v>3.3616100000000003E-2</v>
      </c>
      <c r="EN284">
        <v>9.4922099999999995E-2</v>
      </c>
      <c r="EQ284">
        <v>0.1011157</v>
      </c>
      <c r="ER284">
        <v>7.3680599999999999E-2</v>
      </c>
      <c r="ES284">
        <v>9.0789300000000003E-2</v>
      </c>
      <c r="EX284">
        <v>4.1693399999999999E-2</v>
      </c>
      <c r="FF284">
        <v>5.0909281818181822E-2</v>
      </c>
      <c r="FJ284">
        <v>3.26088E-2</v>
      </c>
      <c r="FK284">
        <v>1.40091E-2</v>
      </c>
      <c r="FP284">
        <v>5.4478375000000002E-2</v>
      </c>
      <c r="FQ284">
        <v>6.1250000000000002E-3</v>
      </c>
      <c r="FR284">
        <v>9.312537500000001E-2</v>
      </c>
      <c r="FS284">
        <v>2.0887300000000001E-2</v>
      </c>
      <c r="FT284">
        <v>6.1250000000000002E-3</v>
      </c>
      <c r="FU284">
        <v>1.95748E-2</v>
      </c>
      <c r="FV284">
        <v>2.7056400000000001E-2</v>
      </c>
      <c r="FW284">
        <v>5.5999999999999987E-2</v>
      </c>
      <c r="FX284">
        <v>6.8739300000000003E-2</v>
      </c>
      <c r="GA284">
        <v>5.5162799999999998E-2</v>
      </c>
      <c r="GB284">
        <v>7.2051699999999996E-2</v>
      </c>
      <c r="GD284">
        <v>0.17276839999999999</v>
      </c>
      <c r="GG284">
        <v>0.15048110000000001</v>
      </c>
      <c r="GH284">
        <v>2.0907599999999998E-2</v>
      </c>
      <c r="GJ284">
        <v>3.8960599999999998E-2</v>
      </c>
      <c r="GL284">
        <v>9.0789300000000003E-2</v>
      </c>
      <c r="GN284">
        <v>8.7374000000000007E-2</v>
      </c>
      <c r="GP284">
        <v>3.9884600000000013E-2</v>
      </c>
      <c r="GQ284">
        <v>6.1250000000000002E-3</v>
      </c>
      <c r="GR284">
        <v>6.1250000000000002E-3</v>
      </c>
      <c r="GS284">
        <v>3.6396500000000012E-2</v>
      </c>
      <c r="GW284">
        <v>7.198800000000001E-2</v>
      </c>
      <c r="GX284">
        <v>7.198800000000001E-2</v>
      </c>
      <c r="GY284">
        <v>0.16254350000000001</v>
      </c>
      <c r="HA284">
        <v>3.90789E-2</v>
      </c>
      <c r="HC284">
        <v>0.1032241</v>
      </c>
      <c r="HD284">
        <v>3.0131499999999999E-2</v>
      </c>
      <c r="HE284">
        <v>3.2485600000000003E-2</v>
      </c>
    </row>
    <row r="285" spans="1:213" x14ac:dyDescent="0.3">
      <c r="A285">
        <v>2017</v>
      </c>
      <c r="B285" t="s">
        <v>8347</v>
      </c>
      <c r="C285" s="1" t="s">
        <v>844</v>
      </c>
      <c r="D285">
        <v>0.12673516181818181</v>
      </c>
      <c r="N285">
        <v>8.7641860000000002E-2</v>
      </c>
      <c r="AH285">
        <v>9.5466019999999999E-2</v>
      </c>
      <c r="AR285">
        <v>0.11194282</v>
      </c>
      <c r="AT285">
        <v>0.48511766000000012</v>
      </c>
      <c r="BG285">
        <v>8.7513540000000015E-2</v>
      </c>
      <c r="BL285">
        <v>8.7641860000000002E-2</v>
      </c>
      <c r="BP285">
        <v>0.14497934000000001</v>
      </c>
      <c r="FA285">
        <v>9.0414359999999999E-2</v>
      </c>
      <c r="GD285">
        <v>6.6300640000000008E-2</v>
      </c>
      <c r="GG285">
        <v>5.586704E-2</v>
      </c>
      <c r="GI285">
        <v>8.1201640000000005E-2</v>
      </c>
    </row>
    <row r="286" spans="1:213" x14ac:dyDescent="0.3">
      <c r="A286">
        <v>2017</v>
      </c>
      <c r="B286" t="s">
        <v>8347</v>
      </c>
      <c r="C286" s="1" t="s">
        <v>848</v>
      </c>
      <c r="D286">
        <v>0.195524</v>
      </c>
      <c r="E286">
        <v>0.25820199999999999</v>
      </c>
      <c r="AR286">
        <v>9.4730000000000009E-2</v>
      </c>
      <c r="AT286">
        <v>0.44940800000000009</v>
      </c>
      <c r="CB286">
        <v>0.44940800000000009</v>
      </c>
      <c r="CN286">
        <v>9.7333333333333341E-2</v>
      </c>
      <c r="CU286">
        <v>6.9876000000000008E-2</v>
      </c>
      <c r="CV286">
        <v>0.15839249999999999</v>
      </c>
      <c r="DP286">
        <v>0.44940800000000009</v>
      </c>
      <c r="ES286">
        <v>0.29369000000000001</v>
      </c>
      <c r="FA286">
        <v>3.7798000000000012E-2</v>
      </c>
      <c r="GD286">
        <v>0.1</v>
      </c>
      <c r="GG286">
        <v>0.44940800000000009</v>
      </c>
      <c r="GI286">
        <v>4.9523999999999999E-2</v>
      </c>
      <c r="GL286">
        <v>0.29369000000000001</v>
      </c>
    </row>
    <row r="287" spans="1:213" x14ac:dyDescent="0.3">
      <c r="A287">
        <v>2017</v>
      </c>
      <c r="B287" t="s">
        <v>8347</v>
      </c>
      <c r="C287" s="1" t="s">
        <v>852</v>
      </c>
      <c r="D287">
        <v>0.186055</v>
      </c>
      <c r="M287">
        <v>7.0500000000000007E-2</v>
      </c>
      <c r="U287">
        <v>0.42113525000000002</v>
      </c>
      <c r="AD287">
        <v>0.13541500000000001</v>
      </c>
      <c r="AF287">
        <v>0.39827600000000002</v>
      </c>
      <c r="AK287">
        <v>0.106542</v>
      </c>
      <c r="AL287">
        <v>7.8924000000000008E-2</v>
      </c>
      <c r="AM287">
        <v>2.1526E-2</v>
      </c>
      <c r="AR287">
        <v>8.5692000000000018E-2</v>
      </c>
      <c r="AS287">
        <v>3.7794000000000001E-2</v>
      </c>
      <c r="AT287">
        <v>0.44552100000000011</v>
      </c>
      <c r="AW287">
        <v>0.64067600000000002</v>
      </c>
      <c r="AZ287">
        <v>0.106542</v>
      </c>
      <c r="BG287">
        <v>0.249</v>
      </c>
      <c r="BJ287">
        <v>2.7392E-2</v>
      </c>
      <c r="BX287">
        <v>6.6633999999999999E-2</v>
      </c>
      <c r="CB287">
        <v>0.44552100000000011</v>
      </c>
      <c r="CE287">
        <v>0.106542</v>
      </c>
      <c r="CG287">
        <v>0.18385499999999999</v>
      </c>
      <c r="CQ287">
        <v>8.5994000000000001E-2</v>
      </c>
      <c r="DJ287">
        <v>4.7682000000000002E-2</v>
      </c>
      <c r="DM287">
        <v>5.6916000000000008E-2</v>
      </c>
      <c r="DN287">
        <v>8.0450000000000008E-2</v>
      </c>
      <c r="DP287">
        <v>0.44552100000000011</v>
      </c>
      <c r="DY287">
        <v>0.35196749999999999</v>
      </c>
      <c r="DZ287">
        <v>5.4096000000000012E-2</v>
      </c>
      <c r="EE287">
        <v>0.14382600000000001</v>
      </c>
      <c r="EH287">
        <v>0.140788</v>
      </c>
      <c r="EN287">
        <v>0.14938199999999999</v>
      </c>
      <c r="ER287">
        <v>8.6256000000000013E-2</v>
      </c>
      <c r="FA287">
        <v>0.38371400000000011</v>
      </c>
      <c r="FM287">
        <v>0.243918</v>
      </c>
      <c r="FP287">
        <v>0.11502999999999999</v>
      </c>
      <c r="FW287">
        <v>0.16478000000000001</v>
      </c>
      <c r="GG287">
        <v>0.44552100000000011</v>
      </c>
      <c r="GN287">
        <v>1.0801080000000001</v>
      </c>
      <c r="GS287">
        <v>0.38887800000000011</v>
      </c>
      <c r="HC287">
        <v>7.2746000000000005E-2</v>
      </c>
      <c r="HE287">
        <v>6.0636000000000009E-2</v>
      </c>
    </row>
    <row r="288" spans="1:213" x14ac:dyDescent="0.3">
      <c r="A288">
        <v>2018</v>
      </c>
      <c r="B288" t="s">
        <v>8345</v>
      </c>
      <c r="C288" s="1">
        <v>254</v>
      </c>
      <c r="D288">
        <v>1.47637</v>
      </c>
      <c r="L288">
        <v>1.08101</v>
      </c>
      <c r="M288">
        <v>1.2112339999999999</v>
      </c>
      <c r="Q288">
        <v>1.08101</v>
      </c>
      <c r="X288">
        <v>0.97899600000000009</v>
      </c>
      <c r="Y288">
        <v>1.6876199999999999</v>
      </c>
      <c r="AC288">
        <v>1.08101</v>
      </c>
      <c r="AD288">
        <v>1.25739</v>
      </c>
      <c r="AK288">
        <v>1.7234659999999999</v>
      </c>
      <c r="AL288">
        <v>0.65819000000000005</v>
      </c>
      <c r="AM288">
        <v>0.9101220000000001</v>
      </c>
      <c r="AN288">
        <v>1.24838</v>
      </c>
      <c r="AP288">
        <v>0.63718200000000003</v>
      </c>
      <c r="AS288">
        <v>1.3804639999999999</v>
      </c>
      <c r="AT288">
        <v>1.3424240000000001</v>
      </c>
      <c r="AU288">
        <v>1.813366</v>
      </c>
      <c r="AV288">
        <v>1.3797600000000001</v>
      </c>
      <c r="AY288">
        <v>1.08101</v>
      </c>
      <c r="AZ288">
        <v>1.7234659999999999</v>
      </c>
      <c r="BD288">
        <v>1.400658</v>
      </c>
      <c r="BF288">
        <v>1.2799659999999999</v>
      </c>
      <c r="BO288">
        <v>0.49949600000000011</v>
      </c>
      <c r="BS288">
        <v>0.69637199999999999</v>
      </c>
      <c r="BT288">
        <v>0.9992160000000001</v>
      </c>
      <c r="BU288">
        <v>0.26808799999999999</v>
      </c>
      <c r="BW288">
        <v>1.0163979999999999</v>
      </c>
      <c r="BX288">
        <v>1.58144</v>
      </c>
      <c r="BZ288">
        <v>0.84592000000000012</v>
      </c>
      <c r="CB288">
        <v>1.3424240000000001</v>
      </c>
      <c r="CC288">
        <v>1.302346</v>
      </c>
      <c r="CE288">
        <v>1.7234659999999999</v>
      </c>
      <c r="CQ288">
        <v>1.1041639999999999</v>
      </c>
      <c r="DD288">
        <v>1.0002519999999999</v>
      </c>
      <c r="DJ288">
        <v>1.1643380000000001</v>
      </c>
      <c r="DP288">
        <v>1.3424240000000001</v>
      </c>
      <c r="DX288">
        <v>1.3042720000000001</v>
      </c>
      <c r="DY288">
        <v>1.9342200000000001</v>
      </c>
      <c r="EE288">
        <v>0.25811800000000001</v>
      </c>
      <c r="EF288">
        <v>1.30084</v>
      </c>
      <c r="EM288">
        <v>1.01559</v>
      </c>
      <c r="EN288">
        <v>1.5016959999999999</v>
      </c>
      <c r="EP288">
        <v>1.3442879999999999</v>
      </c>
      <c r="EQ288">
        <v>0.76772600000000013</v>
      </c>
      <c r="EX288">
        <v>0.94612399999999997</v>
      </c>
      <c r="FD288">
        <v>1.465152</v>
      </c>
      <c r="FI288">
        <v>0.77412200000000009</v>
      </c>
      <c r="FJ288">
        <v>1.100584</v>
      </c>
      <c r="FL288">
        <v>0.19989199999999999</v>
      </c>
      <c r="FN288">
        <v>0.95122400000000007</v>
      </c>
      <c r="FV288">
        <v>0.89834800000000015</v>
      </c>
      <c r="FW288">
        <v>1.815426</v>
      </c>
      <c r="GG288">
        <v>1.3424240000000001</v>
      </c>
      <c r="GH288">
        <v>1.3907320000000001</v>
      </c>
      <c r="GP288">
        <v>1.08101</v>
      </c>
    </row>
    <row r="289" spans="1:213" x14ac:dyDescent="0.3">
      <c r="A289">
        <v>2018</v>
      </c>
      <c r="B289" t="s">
        <v>8345</v>
      </c>
      <c r="C289" s="1">
        <v>260</v>
      </c>
      <c r="D289">
        <v>0.20890249999999999</v>
      </c>
      <c r="E289">
        <v>0.27076749999999999</v>
      </c>
      <c r="G289">
        <v>0.34033799999999997</v>
      </c>
      <c r="J289">
        <v>0.24443400000000001</v>
      </c>
      <c r="N289">
        <v>0.28175600000000001</v>
      </c>
      <c r="P289">
        <v>0.23089799999999999</v>
      </c>
      <c r="R289">
        <v>5.1516000000000013E-2</v>
      </c>
      <c r="S289">
        <v>0.15526999999999999</v>
      </c>
      <c r="AD289">
        <v>0.144264</v>
      </c>
      <c r="AR289">
        <v>0.56767400000000001</v>
      </c>
      <c r="BE289">
        <v>0.16178000000000001</v>
      </c>
      <c r="BG289">
        <v>1.0874299999999999</v>
      </c>
      <c r="BL289">
        <v>0.28175600000000001</v>
      </c>
      <c r="CB289">
        <v>0.83017000000000007</v>
      </c>
      <c r="CF289">
        <v>0.249554</v>
      </c>
      <c r="CI289">
        <v>0.39437000000000011</v>
      </c>
      <c r="CJ289">
        <v>0.23467499999999999</v>
      </c>
      <c r="CM289">
        <v>0.244756</v>
      </c>
      <c r="CW289">
        <v>0.194995</v>
      </c>
      <c r="DA289">
        <v>0.22872600000000001</v>
      </c>
      <c r="DF289">
        <v>7.1414000000000005E-2</v>
      </c>
      <c r="DG289">
        <v>0.134302</v>
      </c>
      <c r="DI289">
        <v>0.28438200000000002</v>
      </c>
      <c r="DL289">
        <v>0.22316800000000001</v>
      </c>
      <c r="DP289">
        <v>0.83017000000000007</v>
      </c>
      <c r="DX289">
        <v>0.37341999999999997</v>
      </c>
      <c r="EN289">
        <v>0.53745200000000004</v>
      </c>
      <c r="ES289">
        <v>0.81745800000000013</v>
      </c>
      <c r="EV289">
        <v>0.14807000000000001</v>
      </c>
      <c r="FC289">
        <v>1.0811249999999999</v>
      </c>
      <c r="FP289">
        <v>0.20185600000000001</v>
      </c>
      <c r="FR289">
        <v>0.100594</v>
      </c>
      <c r="GB289">
        <v>4.6457500000000013E-2</v>
      </c>
      <c r="GD289">
        <v>0.208706</v>
      </c>
      <c r="GG289">
        <v>0.83017000000000007</v>
      </c>
      <c r="GL289">
        <v>0.81745800000000013</v>
      </c>
      <c r="GM289">
        <v>0.18024000000000001</v>
      </c>
      <c r="GN289">
        <v>8.4994E-2</v>
      </c>
      <c r="GW289">
        <v>0.134302</v>
      </c>
      <c r="GX289">
        <v>0.134302</v>
      </c>
      <c r="GY289">
        <v>0.249554</v>
      </c>
    </row>
    <row r="290" spans="1:213" x14ac:dyDescent="0.3">
      <c r="A290">
        <v>2018</v>
      </c>
      <c r="B290" t="s">
        <v>8345</v>
      </c>
      <c r="C290" s="1">
        <v>27</v>
      </c>
      <c r="D290">
        <v>0.45861800000000008</v>
      </c>
      <c r="E290">
        <v>0.68372600000000017</v>
      </c>
      <c r="G290">
        <v>0.41865800000000009</v>
      </c>
      <c r="L290">
        <v>0.43234000000000011</v>
      </c>
      <c r="M290">
        <v>0.12917600000000001</v>
      </c>
      <c r="N290">
        <v>0.66755200000000003</v>
      </c>
      <c r="O290">
        <v>0.30001</v>
      </c>
      <c r="P290">
        <v>1.021774</v>
      </c>
      <c r="Q290">
        <v>0.43234000000000011</v>
      </c>
      <c r="R290">
        <v>0.26150600000000002</v>
      </c>
      <c r="U290">
        <v>0.46127800000000008</v>
      </c>
      <c r="V290">
        <v>0.221938</v>
      </c>
      <c r="X290">
        <v>0.21789500000000001</v>
      </c>
      <c r="Y290">
        <v>0.33224799999999999</v>
      </c>
      <c r="AA290">
        <v>0.18967000000000001</v>
      </c>
      <c r="AB290">
        <v>0.28753400000000001</v>
      </c>
      <c r="AC290">
        <v>0.43234000000000011</v>
      </c>
      <c r="AD290">
        <v>0.57877200000000006</v>
      </c>
      <c r="AF290">
        <v>0.39945999999999998</v>
      </c>
      <c r="AI290">
        <v>0.46579999999999999</v>
      </c>
      <c r="AK290">
        <v>0.51751800000000003</v>
      </c>
      <c r="AL290">
        <v>8.1481999999999999E-2</v>
      </c>
      <c r="AM290">
        <v>0.14000199999999999</v>
      </c>
      <c r="AN290">
        <v>5.9069999999999998E-2</v>
      </c>
      <c r="AP290">
        <v>0.26185000000000003</v>
      </c>
      <c r="AR290">
        <v>0.64227800000000013</v>
      </c>
      <c r="AS290">
        <v>0.18590599999999999</v>
      </c>
      <c r="AT290">
        <v>0.69027399999999994</v>
      </c>
      <c r="AU290">
        <v>0.41906599999999999</v>
      </c>
      <c r="AV290">
        <v>0.435062</v>
      </c>
      <c r="AW290">
        <v>0.35710999999999998</v>
      </c>
      <c r="AY290">
        <v>0.43234000000000011</v>
      </c>
      <c r="AZ290">
        <v>0.51751800000000003</v>
      </c>
      <c r="BD290">
        <v>0.5626540000000001</v>
      </c>
      <c r="BE290">
        <v>0.17876800000000001</v>
      </c>
      <c r="BF290">
        <v>0.34744199999999997</v>
      </c>
      <c r="BG290">
        <v>0.9330250000000001</v>
      </c>
      <c r="BH290">
        <v>0.50513600000000003</v>
      </c>
      <c r="BJ290">
        <v>0.28509800000000002</v>
      </c>
      <c r="BK290">
        <v>0.30001</v>
      </c>
      <c r="BL290">
        <v>0.66755200000000003</v>
      </c>
      <c r="BM290">
        <v>0.18063000000000001</v>
      </c>
      <c r="BO290">
        <v>0.281588</v>
      </c>
      <c r="BS290">
        <v>0.27692</v>
      </c>
      <c r="BT290">
        <v>6.6883999999999999E-2</v>
      </c>
      <c r="BU290">
        <v>0.122128</v>
      </c>
      <c r="BX290">
        <v>0.29742400000000002</v>
      </c>
      <c r="BY290">
        <v>0.30001</v>
      </c>
      <c r="BZ290">
        <v>0.15565599999999999</v>
      </c>
      <c r="CA290">
        <v>0.55302800000000008</v>
      </c>
      <c r="CB290">
        <v>0.44908100000000012</v>
      </c>
      <c r="CC290">
        <v>0.37179600000000002</v>
      </c>
      <c r="CD290">
        <v>0.28267750000000003</v>
      </c>
      <c r="CE290">
        <v>0.51751800000000003</v>
      </c>
      <c r="CG290">
        <v>0.37495600000000001</v>
      </c>
      <c r="CI290">
        <v>0.45282400000000012</v>
      </c>
      <c r="CJ290">
        <v>0.47086600000000001</v>
      </c>
      <c r="CL290">
        <v>0.34250000000000003</v>
      </c>
      <c r="CN290">
        <v>0.69912800000000008</v>
      </c>
      <c r="CO290">
        <v>0.36758800000000008</v>
      </c>
      <c r="CP290">
        <v>0.353792</v>
      </c>
      <c r="CQ290">
        <v>0.32047999999999999</v>
      </c>
      <c r="CS290">
        <v>2.9838E-2</v>
      </c>
      <c r="CU290">
        <v>0.48080800000000012</v>
      </c>
      <c r="CV290">
        <v>0.70804</v>
      </c>
      <c r="CX290">
        <v>0.34250000000000003</v>
      </c>
      <c r="CY290">
        <v>0.44847999999999999</v>
      </c>
      <c r="CZ290">
        <v>0.42285400000000012</v>
      </c>
      <c r="DC290">
        <v>0.36950800000000011</v>
      </c>
      <c r="DD290">
        <v>0.110348</v>
      </c>
      <c r="DG290">
        <v>0.7439380000000001</v>
      </c>
      <c r="DJ290">
        <v>0.30344599999999999</v>
      </c>
      <c r="DL290">
        <v>0.56557400000000002</v>
      </c>
      <c r="DM290">
        <v>0.32701000000000002</v>
      </c>
      <c r="DN290">
        <v>0.39000200000000002</v>
      </c>
      <c r="DP290">
        <v>0.68984600000000007</v>
      </c>
      <c r="DQ290">
        <v>0.30001</v>
      </c>
      <c r="DS290">
        <v>0.50513600000000003</v>
      </c>
      <c r="DU290">
        <v>0.22631799999999999</v>
      </c>
      <c r="DW290">
        <v>0.176708</v>
      </c>
      <c r="DX290">
        <v>0.60659000000000007</v>
      </c>
      <c r="DY290">
        <v>0.38799499999999998</v>
      </c>
      <c r="DZ290">
        <v>0.111886</v>
      </c>
      <c r="EC290">
        <v>0.41909600000000002</v>
      </c>
      <c r="ED290">
        <v>0.30001</v>
      </c>
      <c r="EE290">
        <v>0.236565</v>
      </c>
      <c r="EF290">
        <v>0.62045000000000006</v>
      </c>
      <c r="EH290">
        <v>0.34298800000000013</v>
      </c>
      <c r="EM290">
        <v>0.33878999999999998</v>
      </c>
      <c r="EN290">
        <v>0.77234400000000003</v>
      </c>
      <c r="EP290">
        <v>0.207816</v>
      </c>
      <c r="EQ290">
        <v>0.39493600000000001</v>
      </c>
      <c r="ER290">
        <v>0.376496</v>
      </c>
      <c r="ES290">
        <v>0.84024399999999999</v>
      </c>
      <c r="ET290">
        <v>0.30001</v>
      </c>
      <c r="EU290">
        <v>0.28707250000000001</v>
      </c>
      <c r="EW290">
        <v>0.30001</v>
      </c>
      <c r="EX290">
        <v>0.65802600000000011</v>
      </c>
      <c r="EZ290">
        <v>0.32149571428571427</v>
      </c>
      <c r="FA290">
        <v>0.54642600000000008</v>
      </c>
      <c r="FB290">
        <v>0.33032</v>
      </c>
      <c r="FC290">
        <v>1.1925E-2</v>
      </c>
      <c r="FD290">
        <v>0.190164</v>
      </c>
      <c r="FF290">
        <v>0.4109491666666667</v>
      </c>
      <c r="FH290">
        <v>0.30001</v>
      </c>
      <c r="FI290">
        <v>0.12285799999999999</v>
      </c>
      <c r="FJ290">
        <v>0.36697000000000002</v>
      </c>
      <c r="FK290">
        <v>0.181502</v>
      </c>
      <c r="FL290">
        <v>0.46298800000000012</v>
      </c>
      <c r="FM290">
        <v>8.8090000000000002E-2</v>
      </c>
      <c r="FP290">
        <v>0.64461600000000008</v>
      </c>
      <c r="FS290">
        <v>0.32187199999999999</v>
      </c>
      <c r="FU290">
        <v>0.14349200000000001</v>
      </c>
      <c r="FV290">
        <v>0.16970399999999999</v>
      </c>
      <c r="FW290">
        <v>0.29980400000000001</v>
      </c>
      <c r="FX290">
        <v>0.73987000000000003</v>
      </c>
      <c r="FZ290">
        <v>0.30803999999999998</v>
      </c>
      <c r="GA290">
        <v>0.39343000000000011</v>
      </c>
      <c r="GD290">
        <v>0.78793800000000014</v>
      </c>
      <c r="GE290">
        <v>9.1050000000000006E-2</v>
      </c>
      <c r="GG290">
        <v>0.65561175000000005</v>
      </c>
      <c r="GH290">
        <v>0.272588</v>
      </c>
      <c r="GI290">
        <v>0.52500199999999997</v>
      </c>
      <c r="GJ290">
        <v>0.25768200000000002</v>
      </c>
      <c r="GL290">
        <v>0.84024399999999999</v>
      </c>
      <c r="GM290">
        <v>0.82171000000000005</v>
      </c>
      <c r="GN290">
        <v>0.60849400000000009</v>
      </c>
      <c r="GP290">
        <v>0.43234000000000011</v>
      </c>
      <c r="GS290">
        <v>0.56905800000000006</v>
      </c>
      <c r="GU290">
        <v>0.30001</v>
      </c>
      <c r="GW290">
        <v>0.7439380000000001</v>
      </c>
      <c r="GX290">
        <v>0.7439380000000001</v>
      </c>
      <c r="HC290">
        <v>0.27371800000000002</v>
      </c>
      <c r="HD290">
        <v>0.13696</v>
      </c>
      <c r="HE290">
        <v>3.5378000000000007E-2</v>
      </c>
    </row>
    <row r="291" spans="1:213" x14ac:dyDescent="0.3">
      <c r="A291">
        <v>2018</v>
      </c>
      <c r="B291" t="s">
        <v>8345</v>
      </c>
      <c r="C291" s="1" t="s">
        <v>8346</v>
      </c>
      <c r="D291">
        <v>42.189709999999998</v>
      </c>
    </row>
    <row r="292" spans="1:213" x14ac:dyDescent="0.3">
      <c r="A292">
        <v>2018</v>
      </c>
      <c r="B292" t="s">
        <v>8345</v>
      </c>
      <c r="C292" s="1">
        <v>689</v>
      </c>
      <c r="D292">
        <v>0.23743400000000001</v>
      </c>
      <c r="E292">
        <v>0.13197</v>
      </c>
      <c r="N292">
        <v>0.11376</v>
      </c>
      <c r="S292">
        <v>0.88084399999999996</v>
      </c>
      <c r="U292">
        <v>0.13119400000000001</v>
      </c>
      <c r="Y292">
        <v>0.30538599999999999</v>
      </c>
      <c r="AF292">
        <v>8.9548000000000003E-2</v>
      </c>
      <c r="AL292">
        <v>0.35182600000000003</v>
      </c>
      <c r="AM292">
        <v>0.144902</v>
      </c>
      <c r="AP292">
        <v>0.50536000000000003</v>
      </c>
      <c r="AS292">
        <v>0.25973600000000002</v>
      </c>
      <c r="AT292">
        <v>0.66684200000000005</v>
      </c>
      <c r="AX292">
        <v>1.28034</v>
      </c>
      <c r="BB292">
        <v>0.18093200000000001</v>
      </c>
      <c r="BE292">
        <v>0.36061399999999999</v>
      </c>
      <c r="BG292">
        <v>0.35773400000000011</v>
      </c>
      <c r="BJ292">
        <v>0.17981</v>
      </c>
      <c r="BL292">
        <v>0.11376</v>
      </c>
      <c r="BQ292">
        <v>0.6007340000000001</v>
      </c>
      <c r="BS292">
        <v>0.74748800000000004</v>
      </c>
      <c r="CB292">
        <v>0.66684200000000005</v>
      </c>
      <c r="CG292">
        <v>0.22523199999999999</v>
      </c>
      <c r="CH292">
        <v>9.9142000000000022E-2</v>
      </c>
      <c r="CJ292">
        <v>0.24809800000000001</v>
      </c>
      <c r="CL292">
        <v>1.392166</v>
      </c>
      <c r="CO292">
        <v>0.12124</v>
      </c>
      <c r="CP292">
        <v>0.24615999999999999</v>
      </c>
      <c r="CQ292">
        <v>9.2342000000000021E-2</v>
      </c>
      <c r="CX292">
        <v>1.392166</v>
      </c>
      <c r="CY292">
        <v>0.214944</v>
      </c>
      <c r="CZ292">
        <v>0.38806000000000002</v>
      </c>
      <c r="DG292">
        <v>1.8405860000000001</v>
      </c>
      <c r="DJ292">
        <v>0.105654</v>
      </c>
      <c r="DL292">
        <v>0.47279199999999999</v>
      </c>
      <c r="DM292">
        <v>8.1608000000000014E-2</v>
      </c>
      <c r="DN292">
        <v>0.116124</v>
      </c>
      <c r="DP292">
        <v>0.66684200000000005</v>
      </c>
      <c r="DR292">
        <v>0.51889571428571435</v>
      </c>
      <c r="DV292">
        <v>9.9142000000000022E-2</v>
      </c>
      <c r="DW292">
        <v>6.6458000000000003E-2</v>
      </c>
      <c r="DX292">
        <v>0.18779999999999999</v>
      </c>
      <c r="DY292">
        <v>7.5306000000000012E-2</v>
      </c>
      <c r="EC292">
        <v>0.90353000000000006</v>
      </c>
      <c r="EE292">
        <v>0.17127600000000001</v>
      </c>
      <c r="EH292">
        <v>0.47768400000000011</v>
      </c>
      <c r="EN292">
        <v>0.60505400000000009</v>
      </c>
      <c r="EP292">
        <v>0.24278749999999999</v>
      </c>
      <c r="ER292">
        <v>0.22271199999999999</v>
      </c>
      <c r="EZ292">
        <v>1.219368571428572</v>
      </c>
      <c r="FF292">
        <v>0.21366041666666671</v>
      </c>
      <c r="FI292">
        <v>0.41202000000000011</v>
      </c>
      <c r="FJ292">
        <v>0.7329500000000001</v>
      </c>
      <c r="FM292">
        <v>0.16697000000000001</v>
      </c>
      <c r="FR292">
        <v>0.122784</v>
      </c>
      <c r="FV292">
        <v>4.1889999999999997E-2</v>
      </c>
      <c r="FW292">
        <v>0.38079000000000002</v>
      </c>
      <c r="GB292">
        <v>0.25240200000000002</v>
      </c>
      <c r="GD292">
        <v>0.23630200000000001</v>
      </c>
      <c r="GG292">
        <v>0.66684200000000005</v>
      </c>
      <c r="GH292">
        <v>0.22953200000000001</v>
      </c>
      <c r="GJ292">
        <v>9.9038000000000001E-2</v>
      </c>
      <c r="GN292">
        <v>0.39451000000000003</v>
      </c>
      <c r="GS292">
        <v>0.14476</v>
      </c>
      <c r="GW292">
        <v>1.8405860000000001</v>
      </c>
      <c r="GX292">
        <v>1.8405860000000001</v>
      </c>
      <c r="GZ292">
        <v>0.23238200000000001</v>
      </c>
      <c r="HC292">
        <v>0.19656999999999999</v>
      </c>
      <c r="HD292">
        <v>9.5436000000000007E-2</v>
      </c>
      <c r="HE292">
        <v>4.9633999999999998E-2</v>
      </c>
    </row>
    <row r="293" spans="1:213" x14ac:dyDescent="0.3">
      <c r="A293">
        <v>2018</v>
      </c>
      <c r="B293" t="s">
        <v>8345</v>
      </c>
      <c r="C293" s="1">
        <v>826</v>
      </c>
      <c r="D293">
        <v>0.18254799999999999</v>
      </c>
      <c r="E293">
        <v>0.2304175</v>
      </c>
      <c r="F293">
        <v>1.5544225</v>
      </c>
      <c r="J293">
        <v>0.18601000000000001</v>
      </c>
      <c r="K293">
        <v>0.24380199999999999</v>
      </c>
      <c r="L293">
        <v>0.17244000000000001</v>
      </c>
      <c r="M293">
        <v>0.102476</v>
      </c>
      <c r="N293">
        <v>0.196435</v>
      </c>
      <c r="O293">
        <v>7.3433999999999999E-2</v>
      </c>
      <c r="P293">
        <v>0.28480400000000011</v>
      </c>
      <c r="Q293">
        <v>0.17244000000000001</v>
      </c>
      <c r="R293">
        <v>0.21691250000000001</v>
      </c>
      <c r="S293">
        <v>0.13556399999999999</v>
      </c>
      <c r="U293">
        <v>0.19012799999999999</v>
      </c>
      <c r="V293">
        <v>7.9924000000000009E-2</v>
      </c>
      <c r="X293">
        <v>8.6692000000000019E-2</v>
      </c>
      <c r="Y293">
        <v>6.6259999999999999E-2</v>
      </c>
      <c r="AB293">
        <v>9.9284000000000011E-2</v>
      </c>
      <c r="AC293">
        <v>0.17244000000000001</v>
      </c>
      <c r="AD293">
        <v>0.20692199999999999</v>
      </c>
      <c r="AF293">
        <v>0.14926600000000001</v>
      </c>
      <c r="AJ293">
        <v>0.28375800000000001</v>
      </c>
      <c r="AK293">
        <v>9.059600000000001E-2</v>
      </c>
      <c r="AL293">
        <v>4.8390000000000002E-2</v>
      </c>
      <c r="AM293">
        <v>8.7408E-2</v>
      </c>
      <c r="AN293">
        <v>4.3479999999999998E-2</v>
      </c>
      <c r="AO293">
        <v>0.209894</v>
      </c>
      <c r="AP293">
        <v>5.1313999999999999E-2</v>
      </c>
      <c r="AR293">
        <v>0.31174200000000002</v>
      </c>
      <c r="AS293">
        <v>0.15507799999999999</v>
      </c>
      <c r="AT293">
        <v>0.21923200000000001</v>
      </c>
      <c r="AU293">
        <v>0.182006</v>
      </c>
      <c r="AV293">
        <v>0.1875</v>
      </c>
      <c r="AW293">
        <v>0.15886400000000001</v>
      </c>
      <c r="AY293">
        <v>0.17244000000000001</v>
      </c>
      <c r="AZ293">
        <v>9.059600000000001E-2</v>
      </c>
      <c r="BD293">
        <v>0.140482</v>
      </c>
      <c r="BE293">
        <v>0.20407800000000001</v>
      </c>
      <c r="BF293">
        <v>0.14913999999999999</v>
      </c>
      <c r="BJ293">
        <v>6.7434000000000008E-2</v>
      </c>
      <c r="BK293">
        <v>7.3433999999999999E-2</v>
      </c>
      <c r="BL293">
        <v>0.196435</v>
      </c>
      <c r="BR293">
        <v>1.7586000000000001E-2</v>
      </c>
      <c r="BS293">
        <v>4.0281999999999998E-2</v>
      </c>
      <c r="BU293">
        <v>0.122766</v>
      </c>
      <c r="BX293">
        <v>0.20824999999999999</v>
      </c>
      <c r="BY293">
        <v>7.3433999999999999E-2</v>
      </c>
      <c r="CA293">
        <v>8.0708000000000002E-2</v>
      </c>
      <c r="CB293">
        <v>0.21924199999999999</v>
      </c>
      <c r="CC293">
        <v>0.172128</v>
      </c>
      <c r="CD293">
        <v>0.123048</v>
      </c>
      <c r="CE293">
        <v>9.059600000000001E-2</v>
      </c>
      <c r="CF293">
        <v>3.56E-2</v>
      </c>
      <c r="CG293">
        <v>0.17174200000000001</v>
      </c>
      <c r="CI293">
        <v>9.011000000000001E-2</v>
      </c>
      <c r="CJ293">
        <v>0.20330400000000001</v>
      </c>
      <c r="CL293">
        <v>0.207368</v>
      </c>
      <c r="CM293">
        <v>0.13754250000000001</v>
      </c>
      <c r="CN293">
        <v>0.23444000000000001</v>
      </c>
      <c r="CO293">
        <v>6.9702E-2</v>
      </c>
      <c r="CP293">
        <v>0.24004</v>
      </c>
      <c r="CQ293">
        <v>0.119884</v>
      </c>
      <c r="CU293">
        <v>0.148706</v>
      </c>
      <c r="CV293">
        <v>0.24154200000000001</v>
      </c>
      <c r="CX293">
        <v>0.207368</v>
      </c>
      <c r="CY293">
        <v>0.30886599999999997</v>
      </c>
      <c r="CZ293">
        <v>0.94117800000000007</v>
      </c>
      <c r="DA293">
        <v>0.123364</v>
      </c>
      <c r="DC293">
        <v>0.35718800000000012</v>
      </c>
      <c r="DF293">
        <v>0.20636399999999999</v>
      </c>
      <c r="DG293">
        <v>0.27621200000000001</v>
      </c>
      <c r="DH293">
        <v>0.16513</v>
      </c>
      <c r="DI293">
        <v>0.20045199999999999</v>
      </c>
      <c r="DJ293">
        <v>7.0088000000000011E-2</v>
      </c>
      <c r="DL293">
        <v>0.15168599999999999</v>
      </c>
      <c r="DM293">
        <v>0.30316599999999999</v>
      </c>
      <c r="DN293">
        <v>0.18282200000000001</v>
      </c>
      <c r="DP293">
        <v>0.21924199999999999</v>
      </c>
      <c r="DQ293">
        <v>7.3433999999999999E-2</v>
      </c>
      <c r="DU293">
        <v>0.16251399999999999</v>
      </c>
      <c r="DW293">
        <v>0.10222000000000001</v>
      </c>
      <c r="DX293">
        <v>0.21748400000000001</v>
      </c>
      <c r="DY293">
        <v>0.18476500000000001</v>
      </c>
      <c r="DZ293">
        <v>0.118338</v>
      </c>
      <c r="EC293">
        <v>0.24205599999999999</v>
      </c>
      <c r="ED293">
        <v>7.3433999999999999E-2</v>
      </c>
      <c r="EE293">
        <v>5.7392000000000012E-2</v>
      </c>
      <c r="EF293">
        <v>0.16406799999999999</v>
      </c>
      <c r="EH293">
        <v>0.119794</v>
      </c>
      <c r="EL293">
        <v>0.44720500000000002</v>
      </c>
      <c r="EM293">
        <v>0.18387400000000001</v>
      </c>
      <c r="EN293">
        <v>0.83962200000000009</v>
      </c>
      <c r="EQ293">
        <v>0.17156199999999999</v>
      </c>
      <c r="ER293">
        <v>0.22985</v>
      </c>
      <c r="ES293">
        <v>0.24323500000000001</v>
      </c>
      <c r="ET293">
        <v>7.3433999999999999E-2</v>
      </c>
      <c r="EU293">
        <v>9.9462000000000009E-2</v>
      </c>
      <c r="EV293">
        <v>6.8690000000000001E-2</v>
      </c>
      <c r="EW293">
        <v>7.3433999999999999E-2</v>
      </c>
      <c r="EX293">
        <v>0.202236</v>
      </c>
      <c r="EZ293">
        <v>0.1</v>
      </c>
      <c r="FA293">
        <v>6.7223333333333329E-2</v>
      </c>
      <c r="FB293">
        <v>0.117562</v>
      </c>
      <c r="FD293">
        <v>8.8658000000000001E-2</v>
      </c>
      <c r="FH293">
        <v>7.3433999999999999E-2</v>
      </c>
      <c r="FI293">
        <v>4.8206000000000013E-2</v>
      </c>
      <c r="FK293">
        <v>4.1584000000000003E-2</v>
      </c>
      <c r="FP293">
        <v>0.208202</v>
      </c>
      <c r="FR293">
        <v>0.1440825</v>
      </c>
      <c r="FS293">
        <v>4.5192000000000003E-2</v>
      </c>
      <c r="FU293">
        <v>0.122876</v>
      </c>
      <c r="FV293">
        <v>4.4358000000000009E-2</v>
      </c>
      <c r="FW293">
        <v>0.32946599999999998</v>
      </c>
      <c r="FX293">
        <v>0.166714</v>
      </c>
      <c r="GA293">
        <v>0.20982999999999999</v>
      </c>
      <c r="GB293">
        <v>0.14433399999999999</v>
      </c>
      <c r="GD293">
        <v>8.0191999999999999E-2</v>
      </c>
      <c r="GE293">
        <v>0.16885</v>
      </c>
      <c r="GG293">
        <v>0.22545899999999999</v>
      </c>
      <c r="GH293">
        <v>7.7514E-2</v>
      </c>
      <c r="GI293">
        <v>0.1948</v>
      </c>
      <c r="GJ293">
        <v>0.14241200000000001</v>
      </c>
      <c r="GL293">
        <v>0.24323500000000001</v>
      </c>
      <c r="GM293">
        <v>0.38936199999999999</v>
      </c>
      <c r="GN293">
        <v>0.18375</v>
      </c>
      <c r="GO293">
        <v>0.15779000000000001</v>
      </c>
      <c r="GP293">
        <v>0.17244000000000001</v>
      </c>
      <c r="GS293">
        <v>0.21703800000000001</v>
      </c>
      <c r="GU293">
        <v>7.3433999999999999E-2</v>
      </c>
      <c r="GV293">
        <v>0.49234000000000011</v>
      </c>
      <c r="GW293">
        <v>0.27621200000000001</v>
      </c>
      <c r="GX293">
        <v>0.27621200000000001</v>
      </c>
      <c r="GY293">
        <v>3.56E-2</v>
      </c>
      <c r="GZ293">
        <v>0.156056</v>
      </c>
      <c r="HA293">
        <v>0.20549000000000001</v>
      </c>
      <c r="HC293">
        <v>0.30034200000000011</v>
      </c>
      <c r="HD293">
        <v>0.17602999999999999</v>
      </c>
      <c r="HE293">
        <v>0.14126</v>
      </c>
    </row>
    <row r="294" spans="1:213" x14ac:dyDescent="0.3">
      <c r="A294">
        <v>2018</v>
      </c>
      <c r="B294" t="s">
        <v>8347</v>
      </c>
      <c r="C294" s="1" t="s">
        <v>120</v>
      </c>
      <c r="D294">
        <v>2.07037</v>
      </c>
      <c r="E294">
        <v>3.2609560000000002</v>
      </c>
      <c r="F294">
        <v>2.6890800000000001</v>
      </c>
      <c r="G294">
        <v>1.47329</v>
      </c>
      <c r="J294">
        <v>2.5025840000000001</v>
      </c>
      <c r="K294">
        <v>2.1305879999999999</v>
      </c>
      <c r="L294">
        <v>1.9157375000000001</v>
      </c>
      <c r="M294">
        <v>0.66534199999999999</v>
      </c>
      <c r="N294">
        <v>3.2183139999999999</v>
      </c>
      <c r="O294">
        <v>1.0970120000000001</v>
      </c>
      <c r="P294">
        <v>3.9655659999999999</v>
      </c>
      <c r="Q294">
        <v>1.9157375000000001</v>
      </c>
      <c r="R294">
        <v>1.442766</v>
      </c>
      <c r="S294">
        <v>1.0294019999999999</v>
      </c>
      <c r="U294">
        <v>1.996218</v>
      </c>
      <c r="V294">
        <v>0.19497600000000001</v>
      </c>
      <c r="W294">
        <v>2.9180424999999999</v>
      </c>
      <c r="X294">
        <v>0.98305399999999998</v>
      </c>
      <c r="Y294">
        <v>1.122436</v>
      </c>
      <c r="AB294">
        <v>0.60258800000000012</v>
      </c>
      <c r="AC294">
        <v>1.9157375000000001</v>
      </c>
      <c r="AD294">
        <v>2.980728</v>
      </c>
      <c r="AF294">
        <v>0.99197800000000014</v>
      </c>
      <c r="AG294">
        <v>1.5454049999999999</v>
      </c>
      <c r="AH294">
        <v>2.0968279999999999</v>
      </c>
      <c r="AI294">
        <v>1.1782999999999999</v>
      </c>
      <c r="AJ294">
        <v>4.0232440000000009</v>
      </c>
      <c r="AK294">
        <v>1.764688</v>
      </c>
      <c r="AL294">
        <v>0.45799800000000013</v>
      </c>
      <c r="AM294">
        <v>0.103898</v>
      </c>
      <c r="AN294">
        <v>0.86158400000000002</v>
      </c>
      <c r="AO294">
        <v>3.904728</v>
      </c>
      <c r="AR294">
        <v>2.3507479999999998</v>
      </c>
      <c r="AS294">
        <v>1.2775099999999999</v>
      </c>
      <c r="AT294">
        <v>1.786138</v>
      </c>
      <c r="AU294">
        <v>2.0711020000000002</v>
      </c>
      <c r="AV294">
        <v>2.4388675000000002</v>
      </c>
      <c r="AW294">
        <v>2.177454</v>
      </c>
      <c r="AX294">
        <v>1.399563333333333</v>
      </c>
      <c r="AY294">
        <v>1.9157375000000001</v>
      </c>
      <c r="AZ294">
        <v>1.764688</v>
      </c>
      <c r="BC294">
        <v>1.404574</v>
      </c>
      <c r="BD294">
        <v>2.6697160000000002</v>
      </c>
      <c r="BE294">
        <v>3.040584</v>
      </c>
      <c r="BF294">
        <v>1.3055600000000001</v>
      </c>
      <c r="BG294">
        <v>2.72933</v>
      </c>
      <c r="BH294">
        <v>0.59620600000000001</v>
      </c>
      <c r="BI294">
        <v>7.5614000000000001E-2</v>
      </c>
      <c r="BJ294">
        <v>1.4040299999999999</v>
      </c>
      <c r="BK294">
        <v>1.0970120000000001</v>
      </c>
      <c r="BL294">
        <v>3.2183139999999999</v>
      </c>
      <c r="BN294">
        <v>1.477122</v>
      </c>
      <c r="BP294">
        <v>4.0643740000000008</v>
      </c>
      <c r="BR294">
        <v>1.093502</v>
      </c>
      <c r="BU294">
        <v>1.3673424999999999</v>
      </c>
      <c r="BX294">
        <v>2.5449280000000001</v>
      </c>
      <c r="BY294">
        <v>1.0970120000000001</v>
      </c>
      <c r="CB294">
        <v>1.786424</v>
      </c>
      <c r="CC294">
        <v>1.443398</v>
      </c>
      <c r="CD294">
        <v>1.2698119999999999</v>
      </c>
      <c r="CE294">
        <v>1.764688</v>
      </c>
      <c r="CF294">
        <v>3.424122000000001</v>
      </c>
      <c r="CG294">
        <v>2.256342000000001</v>
      </c>
      <c r="CI294">
        <v>2.430024</v>
      </c>
      <c r="CJ294">
        <v>3.2406299999999999</v>
      </c>
      <c r="CK294">
        <v>1.4099980000000001</v>
      </c>
      <c r="CL294">
        <v>1.6210260000000001</v>
      </c>
      <c r="CM294">
        <v>3.541712</v>
      </c>
      <c r="CN294">
        <v>3.0394359999999998</v>
      </c>
      <c r="CO294">
        <v>1.1142860000000001</v>
      </c>
      <c r="CP294">
        <v>1.6918420000000001</v>
      </c>
      <c r="CS294">
        <v>1.49404</v>
      </c>
      <c r="CT294">
        <v>2.3571399999999998</v>
      </c>
      <c r="CU294">
        <v>0.53205199999999997</v>
      </c>
      <c r="CV294">
        <v>2.500194</v>
      </c>
      <c r="CW294">
        <v>4.8405250000000004</v>
      </c>
      <c r="CX294">
        <v>1.6210260000000001</v>
      </c>
      <c r="CY294">
        <v>1.9044760000000001</v>
      </c>
      <c r="CZ294">
        <v>2.802778</v>
      </c>
      <c r="DA294">
        <v>2.7344339999999998</v>
      </c>
      <c r="DC294">
        <v>1.6124160000000001</v>
      </c>
      <c r="DE294">
        <v>1.745592</v>
      </c>
      <c r="DF294">
        <v>1.984796</v>
      </c>
      <c r="DG294">
        <v>2.999072</v>
      </c>
      <c r="DH294">
        <v>0.97155200000000008</v>
      </c>
      <c r="DI294">
        <v>1.6660079999999999</v>
      </c>
      <c r="DJ294">
        <v>0.59691400000000006</v>
      </c>
      <c r="DL294">
        <v>1.4251119999999999</v>
      </c>
      <c r="DM294">
        <v>2.0299480000000001</v>
      </c>
      <c r="DN294">
        <v>1.5172600000000001</v>
      </c>
      <c r="DO294">
        <v>1.170804</v>
      </c>
      <c r="DP294">
        <v>1.786424</v>
      </c>
      <c r="DQ294">
        <v>1.0970120000000001</v>
      </c>
      <c r="DS294">
        <v>0.59620600000000001</v>
      </c>
      <c r="DU294">
        <v>2.235868</v>
      </c>
      <c r="DW294">
        <v>1.725028</v>
      </c>
      <c r="DX294">
        <v>2.825008</v>
      </c>
      <c r="DZ294">
        <v>0.76340800000000009</v>
      </c>
      <c r="EA294">
        <v>1.206472</v>
      </c>
      <c r="EB294">
        <v>0.8271400000000001</v>
      </c>
      <c r="EC294">
        <v>2.881802</v>
      </c>
      <c r="ED294">
        <v>1.0970120000000001</v>
      </c>
      <c r="EE294">
        <v>0.37776199999999999</v>
      </c>
      <c r="EF294">
        <v>1.784694</v>
      </c>
      <c r="EG294">
        <v>2.7807759999999999</v>
      </c>
      <c r="EH294">
        <v>1.4105719999999999</v>
      </c>
      <c r="EK294">
        <v>4.9564840000000006</v>
      </c>
      <c r="EL294">
        <v>2.6729820000000002</v>
      </c>
      <c r="EM294">
        <v>2.5031099999999999</v>
      </c>
      <c r="EN294">
        <v>1.5450360000000001</v>
      </c>
      <c r="EO294">
        <v>0.95433200000000007</v>
      </c>
      <c r="EP294">
        <v>0.59417000000000009</v>
      </c>
      <c r="EQ294">
        <v>1.5186999999999999</v>
      </c>
      <c r="ER294">
        <v>2.1829860000000001</v>
      </c>
      <c r="ES294">
        <v>4.8161520000000007</v>
      </c>
      <c r="ET294">
        <v>1.0970120000000001</v>
      </c>
      <c r="EV294">
        <v>3.2918933333333329</v>
      </c>
      <c r="EW294">
        <v>1.0970120000000001</v>
      </c>
      <c r="EX294">
        <v>1.457786</v>
      </c>
      <c r="EY294">
        <v>0.97698200000000002</v>
      </c>
      <c r="EZ294">
        <v>1.953162857142857</v>
      </c>
      <c r="FA294">
        <v>1.5996980000000001</v>
      </c>
      <c r="FB294">
        <v>0.875892</v>
      </c>
      <c r="FC294">
        <v>2.5575925000000002</v>
      </c>
      <c r="FF294">
        <v>1.5569881818181821</v>
      </c>
      <c r="FH294">
        <v>1.0970120000000001</v>
      </c>
      <c r="FJ294">
        <v>2.2067000000000001</v>
      </c>
      <c r="FP294">
        <v>2.723776</v>
      </c>
      <c r="FR294">
        <v>2.1475425000000001</v>
      </c>
      <c r="FS294">
        <v>0.21011199999999999</v>
      </c>
      <c r="FU294">
        <v>0.95777000000000012</v>
      </c>
      <c r="FW294">
        <v>1.7167140000000001</v>
      </c>
      <c r="FX294">
        <v>2.1327180000000001</v>
      </c>
      <c r="FZ294">
        <v>0.108144</v>
      </c>
      <c r="GA294">
        <v>1.43648</v>
      </c>
      <c r="GB294">
        <v>1.6948399999999999</v>
      </c>
      <c r="GD294">
        <v>3.2660499999999999</v>
      </c>
      <c r="GG294">
        <v>2.0661330000000002</v>
      </c>
      <c r="GH294">
        <v>0.90547000000000011</v>
      </c>
      <c r="GI294">
        <v>1.684064</v>
      </c>
      <c r="GJ294">
        <v>0.60629600000000006</v>
      </c>
      <c r="GL294">
        <v>4.8161520000000007</v>
      </c>
      <c r="GM294">
        <v>1.9685319999999999</v>
      </c>
      <c r="GN294">
        <v>3.3275779999999999</v>
      </c>
      <c r="GP294">
        <v>1.9157375000000001</v>
      </c>
      <c r="GS294">
        <v>1.461522</v>
      </c>
      <c r="GU294">
        <v>1.0970120000000001</v>
      </c>
      <c r="GW294">
        <v>2.999072</v>
      </c>
      <c r="GX294">
        <v>2.999072</v>
      </c>
      <c r="GY294">
        <v>3.424122000000001</v>
      </c>
      <c r="GZ294">
        <v>1.54295</v>
      </c>
      <c r="HA294">
        <v>1.4809000000000001</v>
      </c>
      <c r="HC294">
        <v>3.5915919999999999</v>
      </c>
      <c r="HD294">
        <v>1.5343625000000001</v>
      </c>
      <c r="HE294">
        <v>0.66652</v>
      </c>
    </row>
    <row r="295" spans="1:213" x14ac:dyDescent="0.3">
      <c r="A295">
        <v>2018</v>
      </c>
      <c r="B295" t="s">
        <v>8347</v>
      </c>
      <c r="C295" s="1" t="s">
        <v>8348</v>
      </c>
      <c r="D295">
        <v>3.619682000000001</v>
      </c>
      <c r="E295">
        <v>6.6548319999999999</v>
      </c>
      <c r="F295">
        <v>5.5189519999999996</v>
      </c>
      <c r="H295">
        <v>0.86540250000000007</v>
      </c>
      <c r="I295">
        <v>0.86540250000000007</v>
      </c>
      <c r="J295">
        <v>4.2094520000000006</v>
      </c>
      <c r="K295">
        <v>3.9587819999999998</v>
      </c>
      <c r="L295">
        <v>2.1246874999999998</v>
      </c>
      <c r="M295">
        <v>1.025625</v>
      </c>
      <c r="N295">
        <v>5.9884919999999999</v>
      </c>
      <c r="O295">
        <v>1.2215400000000001</v>
      </c>
      <c r="P295">
        <v>7.0523600000000002</v>
      </c>
      <c r="Q295">
        <v>2.1246874999999998</v>
      </c>
      <c r="R295">
        <v>2.4067639999999999</v>
      </c>
      <c r="S295">
        <v>1.139675</v>
      </c>
      <c r="T295">
        <v>1.8735679999999999</v>
      </c>
      <c r="U295">
        <v>1.3599239999999999</v>
      </c>
      <c r="V295">
        <v>1.712162</v>
      </c>
      <c r="W295">
        <v>6.9678360000000001</v>
      </c>
      <c r="Y295">
        <v>0.79880200000000001</v>
      </c>
      <c r="Z295">
        <v>0.86540250000000007</v>
      </c>
      <c r="AA295">
        <v>1.2242580000000001</v>
      </c>
      <c r="AB295">
        <v>1.354422</v>
      </c>
      <c r="AC295">
        <v>2.1246874999999998</v>
      </c>
      <c r="AD295">
        <v>6.771300000000001</v>
      </c>
      <c r="AE295">
        <v>5.2151220000000009</v>
      </c>
      <c r="AF295">
        <v>0.309556</v>
      </c>
      <c r="AG295">
        <v>3.7834574999999999</v>
      </c>
      <c r="AH295">
        <v>3.8903379999999999</v>
      </c>
      <c r="AI295">
        <v>2.4322020000000002</v>
      </c>
      <c r="AJ295">
        <v>7.3022660000000004</v>
      </c>
      <c r="AK295">
        <v>1.6454839999999999</v>
      </c>
      <c r="AL295">
        <v>0.75440800000000008</v>
      </c>
      <c r="AN295">
        <v>0.47606399999999999</v>
      </c>
      <c r="AO295">
        <v>22.813013999999999</v>
      </c>
      <c r="AP295">
        <v>1.0318039999999999</v>
      </c>
      <c r="AQ295">
        <v>2.7823699999999998</v>
      </c>
      <c r="AR295">
        <v>6.683688000000001</v>
      </c>
      <c r="AS295">
        <v>1.4563680000000001</v>
      </c>
      <c r="AT295">
        <v>5.4889160000000006</v>
      </c>
      <c r="AU295">
        <v>4.3105320000000003</v>
      </c>
      <c r="AV295">
        <v>5.3083780000000012</v>
      </c>
      <c r="AW295">
        <v>1.1979759999999999</v>
      </c>
      <c r="AX295">
        <v>1.4105974999999999</v>
      </c>
      <c r="AY295">
        <v>2.1246874999999998</v>
      </c>
      <c r="AZ295">
        <v>1.6454839999999999</v>
      </c>
      <c r="BB295">
        <v>0.58309600000000006</v>
      </c>
      <c r="BC295">
        <v>1.1854180000000001</v>
      </c>
      <c r="BD295">
        <v>3.7296860000000001</v>
      </c>
      <c r="BE295">
        <v>5.2901380000000007</v>
      </c>
      <c r="BF295">
        <v>2.7797420000000002</v>
      </c>
      <c r="BG295">
        <v>3.9374220000000011</v>
      </c>
      <c r="BJ295">
        <v>0.56439000000000006</v>
      </c>
      <c r="BK295">
        <v>1.2215400000000001</v>
      </c>
      <c r="BL295">
        <v>5.9884919999999999</v>
      </c>
      <c r="BO295">
        <v>0.85048400000000002</v>
      </c>
      <c r="BP295">
        <v>39.805204000000003</v>
      </c>
      <c r="BQ295">
        <v>0.74632399999999999</v>
      </c>
      <c r="BR295">
        <v>1.2177880000000001</v>
      </c>
      <c r="BS295">
        <v>0.77874800000000011</v>
      </c>
      <c r="BV295">
        <v>1.5528714285714289</v>
      </c>
      <c r="BX295">
        <v>3.7739220000000002</v>
      </c>
      <c r="BY295">
        <v>1.2215400000000001</v>
      </c>
      <c r="CA295">
        <v>12.817444999999999</v>
      </c>
      <c r="CB295">
        <v>3.6148129999999998</v>
      </c>
      <c r="CC295">
        <v>6.7060919999999999</v>
      </c>
      <c r="CD295">
        <v>1.531512</v>
      </c>
      <c r="CE295">
        <v>1.6454839999999999</v>
      </c>
      <c r="CF295">
        <v>7.1614340000000007</v>
      </c>
      <c r="CG295">
        <v>2.3566280000000002</v>
      </c>
      <c r="CH295">
        <v>1.6135600000000001</v>
      </c>
      <c r="CI295">
        <v>1.8974260000000001</v>
      </c>
      <c r="CJ295">
        <v>4.222626</v>
      </c>
      <c r="CK295">
        <v>34.229999999999997</v>
      </c>
      <c r="CL295">
        <v>1.802994</v>
      </c>
      <c r="CM295">
        <v>6.2828580000000009</v>
      </c>
      <c r="CN295">
        <v>6.1091819999999997</v>
      </c>
      <c r="CO295">
        <v>1.9498180000000001</v>
      </c>
      <c r="CP295">
        <v>1.98628</v>
      </c>
      <c r="CS295">
        <v>0.8938020000000001</v>
      </c>
      <c r="CT295">
        <v>1.2363740000000001</v>
      </c>
      <c r="CU295">
        <v>0.78046400000000005</v>
      </c>
      <c r="CV295">
        <v>6.3037575000000006</v>
      </c>
      <c r="CW295">
        <v>13.482434</v>
      </c>
      <c r="CX295">
        <v>1.802994</v>
      </c>
      <c r="CY295">
        <v>2.4540299999999999</v>
      </c>
      <c r="DA295">
        <v>5.0476460000000003</v>
      </c>
      <c r="DB295">
        <v>2.8672940000000011</v>
      </c>
      <c r="DC295">
        <v>1.399678</v>
      </c>
      <c r="DD295">
        <v>1.3477079999999999</v>
      </c>
      <c r="DF295">
        <v>2.0746479999999998</v>
      </c>
      <c r="DG295">
        <v>8.1882140000000003</v>
      </c>
      <c r="DH295">
        <v>1.232456</v>
      </c>
      <c r="DI295">
        <v>3.2895379999999999</v>
      </c>
      <c r="DJ295">
        <v>0.8496180000000001</v>
      </c>
      <c r="DL295">
        <v>2.9052419999999999</v>
      </c>
      <c r="DM295">
        <v>1.680876</v>
      </c>
      <c r="DO295">
        <v>0.96791000000000005</v>
      </c>
      <c r="DP295">
        <v>5.4751200000000004</v>
      </c>
      <c r="DQ295">
        <v>1.2215400000000001</v>
      </c>
      <c r="DR295">
        <v>2.1315816666666669</v>
      </c>
      <c r="DT295">
        <v>0.86540250000000007</v>
      </c>
      <c r="DU295">
        <v>1.328892</v>
      </c>
      <c r="DV295">
        <v>1.6135600000000001</v>
      </c>
      <c r="DW295">
        <v>2.0929359999999999</v>
      </c>
      <c r="DX295">
        <v>4.3541860000000003</v>
      </c>
      <c r="DY295">
        <v>8.9087619999999994</v>
      </c>
      <c r="DZ295">
        <v>2.2808419999999998</v>
      </c>
      <c r="EA295">
        <v>0.60924200000000006</v>
      </c>
      <c r="EC295">
        <v>2.4814039999999999</v>
      </c>
      <c r="ED295">
        <v>1.2215400000000001</v>
      </c>
      <c r="EE295">
        <v>0.54859600000000008</v>
      </c>
      <c r="EF295">
        <v>4.1040450000000002</v>
      </c>
      <c r="EG295">
        <v>33.789645999999998</v>
      </c>
      <c r="EI295">
        <v>1.136665</v>
      </c>
      <c r="EK295">
        <v>11.608452</v>
      </c>
      <c r="EL295">
        <v>6.627256</v>
      </c>
      <c r="EM295">
        <v>3.190966</v>
      </c>
      <c r="EN295">
        <v>4.1616460000000002</v>
      </c>
      <c r="EO295">
        <v>1.5803</v>
      </c>
      <c r="EP295">
        <v>0.41132999999999997</v>
      </c>
      <c r="EQ295">
        <v>1.3153539999999999</v>
      </c>
      <c r="ER295">
        <v>0.94152200000000008</v>
      </c>
      <c r="ES295">
        <v>9.2647620000000011</v>
      </c>
      <c r="ET295">
        <v>1.2215400000000001</v>
      </c>
      <c r="EU295">
        <v>5.4597480000000012</v>
      </c>
      <c r="EV295">
        <v>11.097770000000001</v>
      </c>
      <c r="EW295">
        <v>1.2215400000000001</v>
      </c>
      <c r="EX295">
        <v>3.7302</v>
      </c>
      <c r="EY295">
        <v>4.4308100000000001</v>
      </c>
      <c r="EZ295">
        <v>2.700602857142858</v>
      </c>
      <c r="FA295">
        <v>2.8322859999999999</v>
      </c>
      <c r="FB295">
        <v>1.212628</v>
      </c>
      <c r="FC295">
        <v>2.3019159999999999</v>
      </c>
      <c r="FE295">
        <v>0.66526000000000007</v>
      </c>
      <c r="FF295">
        <v>1.396049090909091</v>
      </c>
      <c r="FG295">
        <v>1.119262</v>
      </c>
      <c r="FH295">
        <v>1.2215400000000001</v>
      </c>
      <c r="FI295">
        <v>0.89268000000000003</v>
      </c>
      <c r="FJ295">
        <v>2.250588</v>
      </c>
      <c r="FK295">
        <v>0.14530799999999999</v>
      </c>
      <c r="FL295">
        <v>1.1943379999999999</v>
      </c>
      <c r="FP295">
        <v>2.7449859999999999</v>
      </c>
      <c r="FQ295">
        <v>0.86540250000000007</v>
      </c>
      <c r="FR295">
        <v>6.5195440000000007</v>
      </c>
      <c r="FS295">
        <v>1.3022640000000001</v>
      </c>
      <c r="FT295">
        <v>0.86540250000000007</v>
      </c>
      <c r="FV295">
        <v>0.42409999999999998</v>
      </c>
      <c r="FW295">
        <v>2.1224599999999998</v>
      </c>
      <c r="FX295">
        <v>2.8574099999999998</v>
      </c>
      <c r="FZ295">
        <v>0.51780599999999999</v>
      </c>
      <c r="GA295">
        <v>3.4105560000000001</v>
      </c>
      <c r="GB295">
        <v>5.506132</v>
      </c>
      <c r="GC295">
        <v>3.219922</v>
      </c>
      <c r="GD295">
        <v>6.7557680000000007</v>
      </c>
      <c r="GE295">
        <v>0.9117900000000001</v>
      </c>
      <c r="GG295">
        <v>3.9812310000000002</v>
      </c>
      <c r="GH295">
        <v>1.272122</v>
      </c>
      <c r="GI295">
        <v>2.99058</v>
      </c>
      <c r="GJ295">
        <v>0.57502600000000004</v>
      </c>
      <c r="GL295">
        <v>9.2647620000000011</v>
      </c>
      <c r="GM295">
        <v>7.3093340000000007</v>
      </c>
      <c r="GN295">
        <v>3.968274000000001</v>
      </c>
      <c r="GP295">
        <v>2.1246874999999998</v>
      </c>
      <c r="GQ295">
        <v>0.86540250000000007</v>
      </c>
      <c r="GR295">
        <v>0.86540250000000007</v>
      </c>
      <c r="GU295">
        <v>1.2215400000000001</v>
      </c>
      <c r="GW295">
        <v>8.1882140000000003</v>
      </c>
      <c r="GX295">
        <v>8.1882140000000003</v>
      </c>
      <c r="GY295">
        <v>7.1614340000000007</v>
      </c>
      <c r="GZ295">
        <v>1.547326</v>
      </c>
      <c r="HA295">
        <v>1.352876</v>
      </c>
      <c r="HC295">
        <v>6.8985080000000014</v>
      </c>
      <c r="HD295">
        <v>0.97400200000000003</v>
      </c>
      <c r="HE295">
        <v>0.72311000000000003</v>
      </c>
    </row>
    <row r="296" spans="1:213" x14ac:dyDescent="0.3">
      <c r="A296">
        <v>2018</v>
      </c>
      <c r="B296" t="s">
        <v>8347</v>
      </c>
      <c r="C296" s="1" t="s">
        <v>126</v>
      </c>
      <c r="D296">
        <v>1.850714</v>
      </c>
      <c r="E296">
        <v>2.439457875</v>
      </c>
      <c r="F296">
        <v>2.4939580000000001</v>
      </c>
      <c r="G296">
        <v>1.3764700000000001</v>
      </c>
      <c r="H296">
        <v>0.7690880000000001</v>
      </c>
      <c r="I296">
        <v>0.7690880000000001</v>
      </c>
      <c r="J296">
        <v>1.8726560000000001</v>
      </c>
      <c r="K296">
        <v>1.916285</v>
      </c>
      <c r="L296">
        <v>1.6206566666666671</v>
      </c>
      <c r="M296">
        <v>1.7427980000000001</v>
      </c>
      <c r="N296">
        <v>1.8480220000000001</v>
      </c>
      <c r="P296">
        <v>5.4590500000000004</v>
      </c>
      <c r="Q296">
        <v>1.6206566666666671</v>
      </c>
      <c r="R296">
        <v>1.245922</v>
      </c>
      <c r="S296">
        <v>0.55769000000000002</v>
      </c>
      <c r="T296">
        <v>2.3430200000000001</v>
      </c>
      <c r="U296">
        <v>0.79920000000000002</v>
      </c>
      <c r="V296">
        <v>1.6694720000000001</v>
      </c>
      <c r="W296">
        <v>2.727538</v>
      </c>
      <c r="Y296">
        <v>1.5664659999999999</v>
      </c>
      <c r="Z296">
        <v>0.7690880000000001</v>
      </c>
      <c r="AA296">
        <v>0.81552200000000008</v>
      </c>
      <c r="AB296">
        <v>0.76441400000000015</v>
      </c>
      <c r="AC296">
        <v>1.6206566666666671</v>
      </c>
      <c r="AD296">
        <v>2.0064030000000002</v>
      </c>
      <c r="AE296">
        <v>0.78973300000000002</v>
      </c>
      <c r="AF296">
        <v>0.1802691111111111</v>
      </c>
      <c r="AG296">
        <v>4.1163320000000008</v>
      </c>
      <c r="AH296">
        <v>1.5438050000000001</v>
      </c>
      <c r="AI296">
        <v>1.882136</v>
      </c>
      <c r="AJ296">
        <v>2.1316670000000002</v>
      </c>
      <c r="AK296">
        <v>0.91372033333333336</v>
      </c>
      <c r="AL296">
        <v>0.53550400000000009</v>
      </c>
      <c r="AN296">
        <v>0.74878200000000006</v>
      </c>
      <c r="AO296">
        <v>2.1970355000000001</v>
      </c>
      <c r="AP296">
        <v>0.9511480000000001</v>
      </c>
      <c r="AR296">
        <v>3.0308800000000011</v>
      </c>
      <c r="AS296">
        <v>1.112514</v>
      </c>
      <c r="AT296">
        <v>2.7765439999999999</v>
      </c>
      <c r="AU296">
        <v>1.954024</v>
      </c>
      <c r="AV296">
        <v>1.4720953333333331</v>
      </c>
      <c r="AW296">
        <v>1.051517</v>
      </c>
      <c r="AX296">
        <v>1.4972890000000001</v>
      </c>
      <c r="AY296">
        <v>1.6206566666666671</v>
      </c>
      <c r="AZ296">
        <v>0.91372033333333336</v>
      </c>
      <c r="BB296">
        <v>2.1788699999999999</v>
      </c>
      <c r="BD296">
        <v>0.93898700000000002</v>
      </c>
      <c r="BE296">
        <v>1.7489933333333341</v>
      </c>
      <c r="BF296">
        <v>0.4575671111111112</v>
      </c>
      <c r="BG296">
        <v>2.9187699999999999</v>
      </c>
      <c r="BJ296">
        <v>0.93339550000000004</v>
      </c>
      <c r="BL296">
        <v>1.8480220000000001</v>
      </c>
      <c r="BP296">
        <v>2.4208514999999999</v>
      </c>
      <c r="BR296">
        <v>0.69058700000000006</v>
      </c>
      <c r="BS296">
        <v>1.730642</v>
      </c>
      <c r="BV296">
        <v>0.6190485714285715</v>
      </c>
      <c r="BX296">
        <v>1.931716</v>
      </c>
      <c r="CA296">
        <v>5.7312133333333346</v>
      </c>
      <c r="CB296">
        <v>2.8435039999999998</v>
      </c>
      <c r="CC296">
        <v>1.3358779999999999</v>
      </c>
      <c r="CD296">
        <v>1.570981</v>
      </c>
      <c r="CE296">
        <v>0.91372033333333336</v>
      </c>
      <c r="CF296">
        <v>1.1556491666666671</v>
      </c>
      <c r="CG296">
        <v>1.103567</v>
      </c>
      <c r="CH296">
        <v>0.41104600000000002</v>
      </c>
      <c r="CI296">
        <v>0.74217583333333348</v>
      </c>
      <c r="CJ296">
        <v>2.6393819999999999</v>
      </c>
      <c r="CL296">
        <v>1.3145249999999999</v>
      </c>
      <c r="CM296">
        <v>2.382106666666667</v>
      </c>
      <c r="CN296">
        <v>2.567025333333333</v>
      </c>
      <c r="CO296">
        <v>0.89402066666666669</v>
      </c>
      <c r="CP296">
        <v>1.534858666666667</v>
      </c>
      <c r="CS296">
        <v>0.25374999999999998</v>
      </c>
      <c r="CT296">
        <v>1.137348</v>
      </c>
      <c r="CU296">
        <v>1.0963726666666671</v>
      </c>
      <c r="CV296">
        <v>3.6885444999999999</v>
      </c>
      <c r="CW296">
        <v>2.6815606249999999</v>
      </c>
      <c r="CX296">
        <v>1.3145249999999999</v>
      </c>
      <c r="CY296">
        <v>2.243681</v>
      </c>
      <c r="DA296">
        <v>2.361729</v>
      </c>
      <c r="DC296">
        <v>1.8817934999999999</v>
      </c>
      <c r="DF296">
        <v>1.810793333333333</v>
      </c>
      <c r="DG296">
        <v>2.3714835000000001</v>
      </c>
      <c r="DH296">
        <v>0.56151533333333337</v>
      </c>
      <c r="DI296">
        <v>1.0362039999999999</v>
      </c>
      <c r="DJ296">
        <v>0.46976200000000012</v>
      </c>
      <c r="DL296">
        <v>1.7645655</v>
      </c>
      <c r="DM296">
        <v>1.8998725000000001</v>
      </c>
      <c r="DN296">
        <v>1.1398200000000001</v>
      </c>
      <c r="DO296">
        <v>0.84260733333333349</v>
      </c>
      <c r="DP296">
        <v>2.7378045000000002</v>
      </c>
      <c r="DT296">
        <v>0.7690880000000001</v>
      </c>
      <c r="DU296">
        <v>1.075380666666667</v>
      </c>
      <c r="DV296">
        <v>0.41104600000000002</v>
      </c>
      <c r="DW296">
        <v>1.4035124999999999</v>
      </c>
      <c r="DX296">
        <v>1.763496</v>
      </c>
      <c r="DZ296">
        <v>1.8597159999999999</v>
      </c>
      <c r="EA296">
        <v>1.7611220000000001</v>
      </c>
      <c r="EC296">
        <v>1.771139333333333</v>
      </c>
      <c r="EE296">
        <v>1.0771040000000001</v>
      </c>
      <c r="EF296">
        <v>1.803668</v>
      </c>
      <c r="EG296">
        <v>2.3753687499999998</v>
      </c>
      <c r="EH296">
        <v>0.67596600000000007</v>
      </c>
      <c r="EK296">
        <v>3.091386</v>
      </c>
      <c r="EL296">
        <v>1.548764</v>
      </c>
      <c r="EM296">
        <v>2.1558120000000009</v>
      </c>
      <c r="EN296">
        <v>2.306584</v>
      </c>
      <c r="EO296">
        <v>0.79520200000000008</v>
      </c>
      <c r="EQ296">
        <v>0.64306633333333341</v>
      </c>
      <c r="ER296">
        <v>1.112652</v>
      </c>
      <c r="ES296">
        <v>3.9410712499999998</v>
      </c>
      <c r="EU296">
        <v>2.411645</v>
      </c>
      <c r="EV296">
        <v>1.4928159999999999</v>
      </c>
      <c r="EX296">
        <v>0.53259599999999996</v>
      </c>
      <c r="EY296">
        <v>2.3214260000000002</v>
      </c>
      <c r="EZ296">
        <v>1.0290187301587299</v>
      </c>
      <c r="FA296">
        <v>1.7559800000000001</v>
      </c>
      <c r="FB296">
        <v>0.28393499999999999</v>
      </c>
      <c r="FC296">
        <v>2.541366</v>
      </c>
      <c r="FF296">
        <v>1.366353818181818</v>
      </c>
      <c r="FJ296">
        <v>2.95275</v>
      </c>
      <c r="FK296">
        <v>0.15731600000000001</v>
      </c>
      <c r="FN296">
        <v>1.0060066666666669</v>
      </c>
      <c r="FP296">
        <v>1.1620159999999999</v>
      </c>
      <c r="FQ296">
        <v>0.7690880000000001</v>
      </c>
      <c r="FR296">
        <v>1.1677253333333339</v>
      </c>
      <c r="FT296">
        <v>0.7690880000000001</v>
      </c>
      <c r="FU296">
        <v>1.349958</v>
      </c>
      <c r="FW296">
        <v>1.5346213333333341</v>
      </c>
      <c r="FX296">
        <v>2.0837910000000002</v>
      </c>
      <c r="FZ296">
        <v>0.200656</v>
      </c>
      <c r="GA296">
        <v>1.8544400000000001</v>
      </c>
      <c r="GB296">
        <v>2.246961333333334</v>
      </c>
      <c r="GD296">
        <v>2.1620325</v>
      </c>
      <c r="GE296">
        <v>1.696145</v>
      </c>
      <c r="GG296">
        <v>2.8560195625000002</v>
      </c>
      <c r="GH296">
        <v>0.72593600000000003</v>
      </c>
      <c r="GI296">
        <v>1.250841333333333</v>
      </c>
      <c r="GJ296">
        <v>0.39497800000000011</v>
      </c>
      <c r="GL296">
        <v>3.9410712499999998</v>
      </c>
      <c r="GM296">
        <v>1.3670519999999999</v>
      </c>
      <c r="GN296">
        <v>2.6405173333333329</v>
      </c>
      <c r="GP296">
        <v>1.6206566666666671</v>
      </c>
      <c r="GQ296">
        <v>0.7690880000000001</v>
      </c>
      <c r="GR296">
        <v>0.7690880000000001</v>
      </c>
      <c r="GS296">
        <v>0.36190800000000012</v>
      </c>
      <c r="GW296">
        <v>2.3714835000000001</v>
      </c>
      <c r="GX296">
        <v>2.3714835000000001</v>
      </c>
      <c r="GY296">
        <v>1.1556491666666671</v>
      </c>
      <c r="GZ296">
        <v>0.55477750000000003</v>
      </c>
      <c r="HA296">
        <v>1.0612109999999999</v>
      </c>
      <c r="HC296">
        <v>2.4094319999999998</v>
      </c>
      <c r="HD296">
        <v>1.5660000000000001</v>
      </c>
      <c r="HE296">
        <v>0.87533200000000011</v>
      </c>
    </row>
    <row r="297" spans="1:213" x14ac:dyDescent="0.3">
      <c r="A297">
        <v>2018</v>
      </c>
      <c r="B297" t="s">
        <v>8347</v>
      </c>
      <c r="C297" s="1" t="s">
        <v>129</v>
      </c>
      <c r="D297">
        <v>2.4679739999999999</v>
      </c>
      <c r="E297">
        <v>2.4890099999999999</v>
      </c>
      <c r="F297">
        <v>3.1222530000000011</v>
      </c>
      <c r="H297">
        <v>0.37114200000000003</v>
      </c>
      <c r="I297">
        <v>0.37114200000000003</v>
      </c>
      <c r="J297">
        <v>2.4385490000000001</v>
      </c>
      <c r="K297">
        <v>3.502152000000001</v>
      </c>
      <c r="L297">
        <v>2.8346300000000002</v>
      </c>
      <c r="M297">
        <v>2.940178</v>
      </c>
      <c r="O297">
        <v>1.425306</v>
      </c>
      <c r="P297">
        <v>2.32728</v>
      </c>
      <c r="Q297">
        <v>2.8346300000000002</v>
      </c>
      <c r="R297">
        <v>1.952744</v>
      </c>
      <c r="S297">
        <v>1.3671759999999999</v>
      </c>
      <c r="T297">
        <v>2.2120039999999999</v>
      </c>
      <c r="U297">
        <v>1.440334</v>
      </c>
      <c r="W297">
        <v>3.2619699999999998</v>
      </c>
      <c r="Z297">
        <v>0.37114200000000003</v>
      </c>
      <c r="AB297">
        <v>0.72642099999999998</v>
      </c>
      <c r="AC297">
        <v>2.8346300000000002</v>
      </c>
      <c r="AE297">
        <v>2.6910219999999998</v>
      </c>
      <c r="AF297">
        <v>0.48227399999999998</v>
      </c>
      <c r="AG297">
        <v>5.4941025000000003</v>
      </c>
      <c r="AH297">
        <v>3.6728420000000011</v>
      </c>
      <c r="AI297">
        <v>2.7719</v>
      </c>
      <c r="AJ297">
        <v>2.0975220000000001</v>
      </c>
      <c r="AK297">
        <v>1.673279</v>
      </c>
      <c r="AL297">
        <v>1.713908</v>
      </c>
      <c r="AN297">
        <v>1.49841</v>
      </c>
      <c r="AO297">
        <v>2.1924109999999999</v>
      </c>
      <c r="AR297">
        <v>2.1291319999999998</v>
      </c>
      <c r="AS297">
        <v>2.4884240000000002</v>
      </c>
      <c r="AT297">
        <v>2.726912</v>
      </c>
      <c r="AU297">
        <v>2.5503337500000001</v>
      </c>
      <c r="AV297">
        <v>2.188358</v>
      </c>
      <c r="AW297">
        <v>2.202334</v>
      </c>
      <c r="AX297">
        <v>1.2827599999999999</v>
      </c>
      <c r="AY297">
        <v>2.8346300000000002</v>
      </c>
      <c r="AZ297">
        <v>1.673279</v>
      </c>
      <c r="BB297">
        <v>0.78569600000000017</v>
      </c>
      <c r="BC297">
        <v>0.99876600000000015</v>
      </c>
      <c r="BD297">
        <v>5.0596640000000006</v>
      </c>
      <c r="BE297">
        <v>2.3683540000000001</v>
      </c>
      <c r="BF297">
        <v>1.0723050000000001</v>
      </c>
      <c r="BG297">
        <v>2.9331589999999998</v>
      </c>
      <c r="BJ297">
        <v>0.97803600000000013</v>
      </c>
      <c r="BK297">
        <v>1.425306</v>
      </c>
      <c r="BP297">
        <v>1.7500629999999999</v>
      </c>
      <c r="BQ297">
        <v>0.78390000000000004</v>
      </c>
      <c r="BR297">
        <v>2.4412180000000001</v>
      </c>
      <c r="BV297">
        <v>0.71253714285714298</v>
      </c>
      <c r="BX297">
        <v>2.4610789999999998</v>
      </c>
      <c r="BY297">
        <v>1.425306</v>
      </c>
      <c r="CA297">
        <v>6.2262060000000004</v>
      </c>
      <c r="CB297">
        <v>2.6229206666666669</v>
      </c>
      <c r="CC297">
        <v>2.0568300000000002</v>
      </c>
      <c r="CD297">
        <v>0.63460400000000006</v>
      </c>
      <c r="CE297">
        <v>1.673279</v>
      </c>
      <c r="CF297">
        <v>1.3020670000000001</v>
      </c>
      <c r="CG297">
        <v>2.0814460000000001</v>
      </c>
      <c r="CI297">
        <v>1.1381885</v>
      </c>
      <c r="CJ297">
        <v>3.6931980000000002</v>
      </c>
      <c r="CK297">
        <v>0.99497599999999997</v>
      </c>
      <c r="CL297">
        <v>1.4126289999999999</v>
      </c>
      <c r="CM297">
        <v>4.3667790000000011</v>
      </c>
      <c r="CN297">
        <v>2.6304189999999998</v>
      </c>
      <c r="CO297">
        <v>2.1810505</v>
      </c>
      <c r="CP297">
        <v>1.3236920000000001</v>
      </c>
      <c r="CT297">
        <v>0.75405600000000017</v>
      </c>
      <c r="CU297">
        <v>2.3205779999999998</v>
      </c>
      <c r="CV297">
        <v>4.0625430000000007</v>
      </c>
      <c r="CW297">
        <v>4.8024265000000002</v>
      </c>
      <c r="CX297">
        <v>1.4126289999999999</v>
      </c>
      <c r="CY297">
        <v>2.4043169999999998</v>
      </c>
      <c r="DA297">
        <v>3.01356</v>
      </c>
      <c r="DB297">
        <v>1.6250260000000001</v>
      </c>
      <c r="DC297">
        <v>2.551396</v>
      </c>
      <c r="DF297">
        <v>1.177934</v>
      </c>
      <c r="DG297">
        <v>2.4402330000000001</v>
      </c>
      <c r="DH297">
        <v>1.2595499999999999</v>
      </c>
      <c r="DI297">
        <v>3.3203999999999998</v>
      </c>
      <c r="DJ297">
        <v>1.4938149999999999</v>
      </c>
      <c r="DL297">
        <v>2.0980129999999999</v>
      </c>
      <c r="DM297">
        <v>1.88083</v>
      </c>
      <c r="DO297">
        <v>1.615742</v>
      </c>
      <c r="DP297">
        <v>2.7298480000000001</v>
      </c>
      <c r="DQ297">
        <v>1.425306</v>
      </c>
      <c r="DR297">
        <v>1.195515714285714</v>
      </c>
      <c r="DT297">
        <v>0.37114200000000003</v>
      </c>
      <c r="DU297">
        <v>1.725419</v>
      </c>
      <c r="DW297">
        <v>2.0557080000000001</v>
      </c>
      <c r="DX297">
        <v>2.5356860000000001</v>
      </c>
      <c r="DY297">
        <v>2.9280900000000001</v>
      </c>
      <c r="EA297">
        <v>3.31237</v>
      </c>
      <c r="EC297">
        <v>2.725816</v>
      </c>
      <c r="ED297">
        <v>1.425306</v>
      </c>
      <c r="EF297">
        <v>6.5816640000000008</v>
      </c>
      <c r="EG297">
        <v>1.8879440000000001</v>
      </c>
      <c r="EH297">
        <v>2.2889539999999999</v>
      </c>
      <c r="EI297">
        <v>1.6054174999999999</v>
      </c>
      <c r="EK297">
        <v>4.1365960000000008</v>
      </c>
      <c r="EL297">
        <v>2.491438</v>
      </c>
      <c r="EM297">
        <v>1.688328333333333</v>
      </c>
      <c r="EN297">
        <v>1.38689</v>
      </c>
      <c r="EO297">
        <v>1.424698</v>
      </c>
      <c r="EQ297">
        <v>1.305682</v>
      </c>
      <c r="ER297">
        <v>1.648015</v>
      </c>
      <c r="ES297">
        <v>3.015699000000001</v>
      </c>
      <c r="ET297">
        <v>1.425306</v>
      </c>
      <c r="EU297">
        <v>2.0860599999999998</v>
      </c>
      <c r="EV297">
        <v>2.9190140000000002</v>
      </c>
      <c r="EW297">
        <v>1.425306</v>
      </c>
      <c r="EY297">
        <v>1.3504069999999999</v>
      </c>
      <c r="EZ297">
        <v>1.5834385714285719</v>
      </c>
      <c r="FA297">
        <v>2.1788607500000001</v>
      </c>
      <c r="FB297">
        <v>1.2224874999999999</v>
      </c>
      <c r="FC297">
        <v>1.5877049999999999</v>
      </c>
      <c r="FF297">
        <v>1.640343541666667</v>
      </c>
      <c r="FG297">
        <v>1.9720359999999999</v>
      </c>
      <c r="FH297">
        <v>1.425306</v>
      </c>
      <c r="FJ297">
        <v>1.7902119999999999</v>
      </c>
      <c r="FL297">
        <v>2.298368</v>
      </c>
      <c r="FN297">
        <v>1.500733333333333</v>
      </c>
      <c r="FP297">
        <v>0.84466800000000009</v>
      </c>
      <c r="FQ297">
        <v>0.37114200000000003</v>
      </c>
      <c r="FR297">
        <v>1.902312</v>
      </c>
      <c r="FT297">
        <v>0.37114200000000003</v>
      </c>
      <c r="FV297">
        <v>1.104098</v>
      </c>
      <c r="FW297">
        <v>1.817955</v>
      </c>
      <c r="FX297">
        <v>3.8661979999999998</v>
      </c>
      <c r="FZ297">
        <v>1.088794</v>
      </c>
      <c r="GA297">
        <v>1.6251059999999999</v>
      </c>
      <c r="GB297">
        <v>1.1282000000000001</v>
      </c>
      <c r="GD297">
        <v>2.610040000000001</v>
      </c>
      <c r="GE297">
        <v>0.92649700000000001</v>
      </c>
      <c r="GG297">
        <v>2.8745625000000001</v>
      </c>
      <c r="GH297">
        <v>1.1580299999999999</v>
      </c>
      <c r="GI297">
        <v>1.9178727499999999</v>
      </c>
      <c r="GL297">
        <v>3.015699000000001</v>
      </c>
      <c r="GM297">
        <v>0.95036200000000004</v>
      </c>
      <c r="GN297">
        <v>7.0431480000000013</v>
      </c>
      <c r="GP297">
        <v>2.8346300000000002</v>
      </c>
      <c r="GQ297">
        <v>0.37114200000000003</v>
      </c>
      <c r="GR297">
        <v>0.37114200000000003</v>
      </c>
      <c r="GS297">
        <v>2.2037019999999998</v>
      </c>
      <c r="GU297">
        <v>1.425306</v>
      </c>
      <c r="GW297">
        <v>2.4402330000000001</v>
      </c>
      <c r="GX297">
        <v>2.4402330000000001</v>
      </c>
      <c r="GY297">
        <v>1.3020670000000001</v>
      </c>
      <c r="GZ297">
        <v>2.5515159999999999</v>
      </c>
      <c r="HA297">
        <v>1.346128</v>
      </c>
      <c r="HC297">
        <v>3.5890370000000011</v>
      </c>
      <c r="HE297">
        <v>1.409492</v>
      </c>
    </row>
    <row r="298" spans="1:213" x14ac:dyDescent="0.3">
      <c r="A298">
        <v>2018</v>
      </c>
      <c r="B298" t="s">
        <v>8347</v>
      </c>
      <c r="C298" s="1" t="s">
        <v>132</v>
      </c>
      <c r="D298">
        <v>2.17279</v>
      </c>
      <c r="E298">
        <v>2.4115674999999999</v>
      </c>
      <c r="F298">
        <v>1.8217779999999999</v>
      </c>
      <c r="H298">
        <v>0.97166000000000008</v>
      </c>
      <c r="I298">
        <v>0.97166000000000008</v>
      </c>
      <c r="J298">
        <v>1.33497</v>
      </c>
      <c r="L298">
        <v>1.934355</v>
      </c>
      <c r="P298">
        <v>1.769946</v>
      </c>
      <c r="Q298">
        <v>1.934355</v>
      </c>
      <c r="S298">
        <v>0.72137000000000007</v>
      </c>
      <c r="T298">
        <v>1.7360599999999999</v>
      </c>
      <c r="U298">
        <v>0.54756500000000008</v>
      </c>
      <c r="W298">
        <v>3.5914700000000002</v>
      </c>
      <c r="Z298">
        <v>0.97166000000000008</v>
      </c>
      <c r="AA298">
        <v>0.19378200000000001</v>
      </c>
      <c r="AB298">
        <v>0.66438200000000003</v>
      </c>
      <c r="AC298">
        <v>1.934355</v>
      </c>
      <c r="AE298">
        <v>1.357796</v>
      </c>
      <c r="AJ298">
        <v>2.2509220000000001</v>
      </c>
      <c r="AL298">
        <v>4.0513199999999996</v>
      </c>
      <c r="AN298">
        <v>3.9518399999999998</v>
      </c>
      <c r="AO298">
        <v>2.0130240000000001</v>
      </c>
      <c r="AR298">
        <v>1.366058</v>
      </c>
      <c r="AT298">
        <v>2.3620459999999999</v>
      </c>
      <c r="AU298">
        <v>2.3026825</v>
      </c>
      <c r="AV298">
        <v>0.27877000000000002</v>
      </c>
      <c r="AX298">
        <v>1.4578899999999999</v>
      </c>
      <c r="AY298">
        <v>1.934355</v>
      </c>
      <c r="BB298">
        <v>0.149588</v>
      </c>
      <c r="BC298">
        <v>0.99928800000000007</v>
      </c>
      <c r="BD298">
        <v>0.40796199999999999</v>
      </c>
      <c r="BF298">
        <v>0.72610000000000008</v>
      </c>
      <c r="BG298">
        <v>2.2065239999999999</v>
      </c>
      <c r="BJ298">
        <v>0.12781799999999999</v>
      </c>
      <c r="BP298">
        <v>2.2009620000000001</v>
      </c>
      <c r="BQ298">
        <v>0.77431800000000006</v>
      </c>
      <c r="BV298">
        <v>1.8766928571428569</v>
      </c>
      <c r="BX298">
        <v>2.9582280000000001</v>
      </c>
      <c r="CB298">
        <v>2.1265209999999999</v>
      </c>
      <c r="CC298">
        <v>1.4312020000000001</v>
      </c>
      <c r="CD298">
        <v>0.27703400000000011</v>
      </c>
      <c r="CF298">
        <v>1.1925680000000001</v>
      </c>
      <c r="CG298">
        <v>0.633992</v>
      </c>
      <c r="CI298">
        <v>1.018608</v>
      </c>
      <c r="CJ298">
        <v>2.9960559999999998</v>
      </c>
      <c r="CL298">
        <v>1.4181079999999999</v>
      </c>
      <c r="CM298">
        <v>4.1488860000000001</v>
      </c>
      <c r="CN298">
        <v>2.6879919999999999</v>
      </c>
      <c r="CO298">
        <v>1.6739759999999999</v>
      </c>
      <c r="CP298">
        <v>0.84543000000000001</v>
      </c>
      <c r="CV298">
        <v>2.5652020000000002</v>
      </c>
      <c r="CW298">
        <v>4.742178</v>
      </c>
      <c r="CX298">
        <v>1.4181079999999999</v>
      </c>
      <c r="DA298">
        <v>2.1509200000000002</v>
      </c>
      <c r="DB298">
        <v>1.3458920000000001</v>
      </c>
      <c r="DG298">
        <v>2.0001479999999998</v>
      </c>
      <c r="DJ298">
        <v>6.6918000000000005E-2</v>
      </c>
      <c r="DL298">
        <v>1.8271219999999999</v>
      </c>
      <c r="DM298">
        <v>1.0586800000000001</v>
      </c>
      <c r="DP298">
        <v>2.3618600000000001</v>
      </c>
      <c r="DR298">
        <v>2.219128571428572</v>
      </c>
      <c r="DT298">
        <v>0.97166000000000008</v>
      </c>
      <c r="DU298">
        <v>1.042948</v>
      </c>
      <c r="DX298">
        <v>2.2296100000000001</v>
      </c>
      <c r="DY298">
        <v>1.9638119999999999</v>
      </c>
      <c r="EC298">
        <v>2.145238</v>
      </c>
      <c r="EG298">
        <v>2.242785</v>
      </c>
      <c r="EH298">
        <v>0.60696600000000001</v>
      </c>
      <c r="EI298">
        <v>0.46666500000000011</v>
      </c>
      <c r="EK298">
        <v>2.6541960000000002</v>
      </c>
      <c r="EM298">
        <v>1.9283680000000001</v>
      </c>
      <c r="EN298">
        <v>1.082668</v>
      </c>
      <c r="EO298">
        <v>0.69414200000000004</v>
      </c>
      <c r="EQ298">
        <v>0.80399200000000004</v>
      </c>
      <c r="ER298">
        <v>0.106706</v>
      </c>
      <c r="ES298">
        <v>3.5512199999999998</v>
      </c>
      <c r="EU298">
        <v>8.851090000000001</v>
      </c>
      <c r="EV298">
        <v>1.4366099999999999</v>
      </c>
      <c r="EY298">
        <v>1.3035399999999999</v>
      </c>
      <c r="EZ298">
        <v>1.7619400000000001</v>
      </c>
      <c r="FC298">
        <v>2.033995</v>
      </c>
      <c r="FG298">
        <v>2.4372240000000001</v>
      </c>
      <c r="FN298">
        <v>2.5</v>
      </c>
      <c r="FQ298">
        <v>0.97166000000000008</v>
      </c>
      <c r="FR298">
        <v>1.9392875000000001</v>
      </c>
      <c r="FT298">
        <v>0.97166000000000008</v>
      </c>
      <c r="FW298">
        <v>0.85661399999999999</v>
      </c>
      <c r="GB298">
        <v>2.106376</v>
      </c>
      <c r="GD298">
        <v>2.153816</v>
      </c>
      <c r="GE298">
        <v>0.90937800000000013</v>
      </c>
      <c r="GG298">
        <v>2.3618600000000001</v>
      </c>
      <c r="GI298">
        <v>2.305348</v>
      </c>
      <c r="GL298">
        <v>3.5512199999999998</v>
      </c>
      <c r="GN298">
        <v>1.4504840000000001</v>
      </c>
      <c r="GP298">
        <v>1.934355</v>
      </c>
      <c r="GQ298">
        <v>0.97166000000000008</v>
      </c>
      <c r="GR298">
        <v>0.97166000000000008</v>
      </c>
      <c r="GW298">
        <v>2.0001479999999998</v>
      </c>
      <c r="GX298">
        <v>2.0001479999999998</v>
      </c>
      <c r="GY298">
        <v>1.1925680000000001</v>
      </c>
      <c r="HA298">
        <v>0.47335800000000011</v>
      </c>
      <c r="HC298">
        <v>1.5461879999999999</v>
      </c>
      <c r="HE298">
        <v>0.65209600000000001</v>
      </c>
    </row>
    <row r="299" spans="1:213" x14ac:dyDescent="0.3">
      <c r="A299">
        <v>2018</v>
      </c>
      <c r="B299" t="s">
        <v>8347</v>
      </c>
      <c r="C299" s="1" t="s">
        <v>136</v>
      </c>
      <c r="D299">
        <v>3.485004</v>
      </c>
      <c r="E299">
        <v>4.1447780000000014</v>
      </c>
      <c r="F299">
        <v>1.6671050000000001</v>
      </c>
      <c r="H299">
        <v>0.63716000000000006</v>
      </c>
      <c r="I299">
        <v>0.63716000000000006</v>
      </c>
      <c r="J299">
        <v>2.8583759999999998</v>
      </c>
      <c r="K299">
        <v>2.4500799999999998</v>
      </c>
      <c r="L299">
        <v>2.7236259999999999</v>
      </c>
      <c r="M299">
        <v>1.8360166666666671</v>
      </c>
      <c r="N299">
        <v>3.0809859999999998</v>
      </c>
      <c r="P299">
        <v>5.3388360000000006</v>
      </c>
      <c r="Q299">
        <v>2.7236259999999999</v>
      </c>
      <c r="R299">
        <v>1.7027975</v>
      </c>
      <c r="S299">
        <v>0.95350600000000019</v>
      </c>
      <c r="T299">
        <v>1.7112860000000001</v>
      </c>
      <c r="U299">
        <v>0.89846000000000004</v>
      </c>
      <c r="W299">
        <v>2.1722779999999999</v>
      </c>
      <c r="Z299">
        <v>0.63716000000000006</v>
      </c>
      <c r="AB299">
        <v>1.1665160000000001</v>
      </c>
      <c r="AC299">
        <v>2.7236259999999999</v>
      </c>
      <c r="AF299">
        <v>1.235204</v>
      </c>
      <c r="AG299">
        <v>2.6720350000000002</v>
      </c>
      <c r="AH299">
        <v>3.2080099999999998</v>
      </c>
      <c r="AI299">
        <v>1.2097180000000001</v>
      </c>
      <c r="AJ299">
        <v>4.2970119999999996</v>
      </c>
      <c r="AK299">
        <v>1.6769879999999999</v>
      </c>
      <c r="AL299">
        <v>0.85139399999999998</v>
      </c>
      <c r="AN299">
        <v>0.63594200000000001</v>
      </c>
      <c r="AO299">
        <v>3.502154</v>
      </c>
      <c r="AR299">
        <v>4.4983320000000004</v>
      </c>
      <c r="AT299">
        <v>4.3792520000000001</v>
      </c>
      <c r="AU299">
        <v>2.6361650000000001</v>
      </c>
      <c r="AV299">
        <v>3.4669249999999998</v>
      </c>
      <c r="AX299">
        <v>2.1737920000000002</v>
      </c>
      <c r="AY299">
        <v>2.7236259999999999</v>
      </c>
      <c r="AZ299">
        <v>1.6769879999999999</v>
      </c>
      <c r="BB299">
        <v>4.7785220000000006</v>
      </c>
      <c r="BC299">
        <v>0.99159200000000003</v>
      </c>
      <c r="BD299">
        <v>2.3019880000000001</v>
      </c>
      <c r="BE299">
        <v>2.2755860000000001</v>
      </c>
      <c r="BF299">
        <v>0.62701200000000001</v>
      </c>
      <c r="BG299">
        <v>2.8623850000000002</v>
      </c>
      <c r="BJ299">
        <v>0.39413199999999998</v>
      </c>
      <c r="BL299">
        <v>3.0809859999999998</v>
      </c>
      <c r="BP299">
        <v>6.3874440000000003</v>
      </c>
      <c r="BQ299">
        <v>0.61737600000000004</v>
      </c>
      <c r="BR299">
        <v>0.49959999999999999</v>
      </c>
      <c r="BV299">
        <v>1.1024428571428571</v>
      </c>
      <c r="BX299">
        <v>3.022986</v>
      </c>
      <c r="CB299">
        <v>4.3809840000000007</v>
      </c>
      <c r="CC299">
        <v>1.1625259999999999</v>
      </c>
      <c r="CE299">
        <v>1.6769879999999999</v>
      </c>
      <c r="CF299">
        <v>6.8433140000000012</v>
      </c>
      <c r="CG299">
        <v>1.5378624999999999</v>
      </c>
      <c r="CI299">
        <v>0.89581800000000011</v>
      </c>
      <c r="CJ299">
        <v>2.96949</v>
      </c>
      <c r="CK299">
        <v>13.412000000000001</v>
      </c>
      <c r="CL299">
        <v>1.5345800000000001</v>
      </c>
      <c r="CM299">
        <v>4.3926880000000006</v>
      </c>
      <c r="CN299">
        <v>3.3594080000000002</v>
      </c>
      <c r="CO299">
        <v>2.91913</v>
      </c>
      <c r="CP299">
        <v>2.291668</v>
      </c>
      <c r="CT299">
        <v>0.75607250000000004</v>
      </c>
      <c r="CV299">
        <v>3.4620799999999998</v>
      </c>
      <c r="CW299">
        <v>3.2690939999999999</v>
      </c>
      <c r="CX299">
        <v>1.5345800000000001</v>
      </c>
      <c r="CY299">
        <v>2.702566</v>
      </c>
      <c r="DA299">
        <v>2.0925340000000001</v>
      </c>
      <c r="DB299">
        <v>4.3080175000000001</v>
      </c>
      <c r="DC299">
        <v>2.054592</v>
      </c>
      <c r="DF299">
        <v>0.42463800000000013</v>
      </c>
      <c r="DG299">
        <v>3.0213420000000002</v>
      </c>
      <c r="DH299">
        <v>1.0147079999999999</v>
      </c>
      <c r="DJ299">
        <v>0.34483799999999998</v>
      </c>
      <c r="DL299">
        <v>0.94322250000000007</v>
      </c>
      <c r="DM299">
        <v>1.5775699999999999</v>
      </c>
      <c r="DO299">
        <v>0.96765200000000007</v>
      </c>
      <c r="DP299">
        <v>4.3809840000000007</v>
      </c>
      <c r="DR299">
        <v>0.46016000000000001</v>
      </c>
      <c r="DT299">
        <v>0.63716000000000006</v>
      </c>
      <c r="DU299">
        <v>1.4569700000000001</v>
      </c>
      <c r="DW299">
        <v>1.999995</v>
      </c>
      <c r="DX299">
        <v>2.818702</v>
      </c>
      <c r="EA299">
        <v>3.0048900000000001</v>
      </c>
      <c r="EC299">
        <v>2.107818</v>
      </c>
      <c r="EE299">
        <v>0.87969000000000008</v>
      </c>
      <c r="EF299">
        <v>2.562376</v>
      </c>
      <c r="EG299">
        <v>3.3837475000000001</v>
      </c>
      <c r="EK299">
        <v>4.3924260000000004</v>
      </c>
      <c r="EL299">
        <v>2.0846800000000001</v>
      </c>
      <c r="EM299">
        <v>1.031758</v>
      </c>
      <c r="EN299">
        <v>2.3199800000000002</v>
      </c>
      <c r="EO299">
        <v>1.5450999999999999</v>
      </c>
      <c r="EQ299">
        <v>1.3460700000000001</v>
      </c>
      <c r="ER299">
        <v>1.72583</v>
      </c>
      <c r="ES299">
        <v>4.4223340000000002</v>
      </c>
      <c r="EV299">
        <v>2.563012000000001</v>
      </c>
      <c r="EX299">
        <v>1.1485775</v>
      </c>
      <c r="EY299">
        <v>1.22553</v>
      </c>
      <c r="EZ299">
        <v>1.60541</v>
      </c>
      <c r="FA299">
        <v>2.7279360000000001</v>
      </c>
      <c r="FB299">
        <v>0.7971180000000001</v>
      </c>
      <c r="FC299">
        <v>1.682998</v>
      </c>
      <c r="FF299">
        <v>0.81782025000000003</v>
      </c>
      <c r="FJ299">
        <v>0.85575000000000012</v>
      </c>
      <c r="FN299">
        <v>0.74939500000000003</v>
      </c>
      <c r="FQ299">
        <v>0.63716000000000006</v>
      </c>
      <c r="FR299">
        <v>2.3703759999999998</v>
      </c>
      <c r="FT299">
        <v>0.63716000000000006</v>
      </c>
      <c r="FX299">
        <v>4.1286180000000003</v>
      </c>
      <c r="GA299">
        <v>3.3424879999999999</v>
      </c>
      <c r="GB299">
        <v>1.767406</v>
      </c>
      <c r="GD299">
        <v>5.4173520000000002</v>
      </c>
      <c r="GG299">
        <v>4.5325590000000009</v>
      </c>
      <c r="GI299">
        <v>1.981806</v>
      </c>
      <c r="GL299">
        <v>4.4223340000000002</v>
      </c>
      <c r="GM299">
        <v>2.281072</v>
      </c>
      <c r="GN299">
        <v>6.5922880000000008</v>
      </c>
      <c r="GO299">
        <v>0.87750000000000006</v>
      </c>
      <c r="GP299">
        <v>2.7236259999999999</v>
      </c>
      <c r="GQ299">
        <v>0.63716000000000006</v>
      </c>
      <c r="GR299">
        <v>0.63716000000000006</v>
      </c>
      <c r="GW299">
        <v>3.0213420000000002</v>
      </c>
      <c r="GX299">
        <v>3.0213420000000002</v>
      </c>
      <c r="GY299">
        <v>6.8433140000000012</v>
      </c>
      <c r="GZ299">
        <v>1.8485400000000001</v>
      </c>
      <c r="HA299">
        <v>0.90981200000000007</v>
      </c>
      <c r="HC299">
        <v>2.922234</v>
      </c>
      <c r="HE299">
        <v>1.0021279999999999</v>
      </c>
    </row>
    <row r="300" spans="1:213" x14ac:dyDescent="0.3">
      <c r="A300">
        <v>2018</v>
      </c>
      <c r="B300" t="s">
        <v>8347</v>
      </c>
      <c r="C300" s="1" t="s">
        <v>8349</v>
      </c>
      <c r="D300">
        <v>3.7505519999999999</v>
      </c>
      <c r="E300">
        <v>5.4833560000000006</v>
      </c>
      <c r="F300">
        <v>5.6360080000000012</v>
      </c>
      <c r="H300">
        <v>0.44779800000000008</v>
      </c>
      <c r="I300">
        <v>0.44779800000000008</v>
      </c>
      <c r="J300">
        <v>4.1413159999999998</v>
      </c>
      <c r="K300">
        <v>3.140536</v>
      </c>
      <c r="L300">
        <v>1.557536</v>
      </c>
      <c r="O300">
        <v>1.426266</v>
      </c>
      <c r="P300">
        <v>2.8019080000000001</v>
      </c>
      <c r="Q300">
        <v>1.557536</v>
      </c>
      <c r="R300">
        <v>1.73251</v>
      </c>
      <c r="S300">
        <v>1.1047940000000001</v>
      </c>
      <c r="T300">
        <v>2.432182000000001</v>
      </c>
      <c r="U300">
        <v>0.72364000000000006</v>
      </c>
      <c r="W300">
        <v>9.6048540000000013</v>
      </c>
      <c r="Z300">
        <v>0.44779800000000008</v>
      </c>
      <c r="AA300">
        <v>1.032124</v>
      </c>
      <c r="AB300">
        <v>0.83450400000000002</v>
      </c>
      <c r="AC300">
        <v>1.557536</v>
      </c>
      <c r="AF300">
        <v>1.6823859999999999</v>
      </c>
      <c r="AH300">
        <v>3.8721960000000002</v>
      </c>
      <c r="AI300">
        <v>0.761772</v>
      </c>
      <c r="AJ300">
        <v>2.4311739999999999</v>
      </c>
      <c r="AK300">
        <v>1.0373920000000001</v>
      </c>
      <c r="AL300">
        <v>0.40785399999999999</v>
      </c>
      <c r="AO300">
        <v>15.024972500000001</v>
      </c>
      <c r="AP300">
        <v>0.463146</v>
      </c>
      <c r="AR300">
        <v>2.2533219999999998</v>
      </c>
      <c r="AS300">
        <v>9.3514E-2</v>
      </c>
      <c r="AT300">
        <v>5.1664280000000007</v>
      </c>
      <c r="AU300">
        <v>1.788556</v>
      </c>
      <c r="AV300">
        <v>0.90681600000000018</v>
      </c>
      <c r="AW300">
        <v>1.1412500000000001</v>
      </c>
      <c r="AX300">
        <v>2.887508</v>
      </c>
      <c r="AY300">
        <v>1.557536</v>
      </c>
      <c r="AZ300">
        <v>1.0373920000000001</v>
      </c>
      <c r="BB300">
        <v>0.90204600000000013</v>
      </c>
      <c r="BC300">
        <v>0.63971200000000006</v>
      </c>
      <c r="BD300">
        <v>1.763482</v>
      </c>
      <c r="BE300">
        <v>3.805530000000001</v>
      </c>
      <c r="BF300">
        <v>0.82405800000000007</v>
      </c>
      <c r="BG300">
        <v>2.193514</v>
      </c>
      <c r="BJ300">
        <v>2.1910599999999998</v>
      </c>
      <c r="BK300">
        <v>1.426266</v>
      </c>
      <c r="BO300">
        <v>0.125504</v>
      </c>
      <c r="BP300">
        <v>53.682510000000008</v>
      </c>
      <c r="BQ300">
        <v>0.96786400000000006</v>
      </c>
      <c r="BR300">
        <v>1.3126100000000001</v>
      </c>
      <c r="BS300">
        <v>1.30596</v>
      </c>
      <c r="BV300">
        <v>2.8357228571428581</v>
      </c>
      <c r="BY300">
        <v>1.426266</v>
      </c>
      <c r="CA300">
        <v>6.7471980000000009</v>
      </c>
      <c r="CB300">
        <v>3.6106389999999999</v>
      </c>
      <c r="CC300">
        <v>5.2956120000000002</v>
      </c>
      <c r="CE300">
        <v>1.0373920000000001</v>
      </c>
      <c r="CF300">
        <v>7.307208000000001</v>
      </c>
      <c r="CG300">
        <v>0.63231199999999999</v>
      </c>
      <c r="CI300">
        <v>0.81904600000000016</v>
      </c>
      <c r="CJ300">
        <v>2.5531100000000002</v>
      </c>
      <c r="CK300">
        <v>58.502162000000013</v>
      </c>
      <c r="CL300">
        <v>1.576298</v>
      </c>
      <c r="CM300">
        <v>10.882937999999999</v>
      </c>
      <c r="CN300">
        <v>5.0722180000000003</v>
      </c>
      <c r="CO300">
        <v>0.86533000000000004</v>
      </c>
      <c r="CP300">
        <v>1.9922120000000001</v>
      </c>
      <c r="CS300">
        <v>1.1879040000000001</v>
      </c>
      <c r="CT300">
        <v>1.00299</v>
      </c>
      <c r="CU300">
        <v>1.0720080000000001</v>
      </c>
      <c r="CV300">
        <v>6.9119940000000009</v>
      </c>
      <c r="CW300">
        <v>11.373834</v>
      </c>
      <c r="CX300">
        <v>1.576298</v>
      </c>
      <c r="CY300">
        <v>2.266864</v>
      </c>
      <c r="DA300">
        <v>3.6910233333333329</v>
      </c>
      <c r="DB300">
        <v>2.497128</v>
      </c>
      <c r="DC300">
        <v>1.2331160000000001</v>
      </c>
      <c r="DF300">
        <v>1.945424</v>
      </c>
      <c r="DG300">
        <v>4.0118720000000003</v>
      </c>
      <c r="DH300">
        <v>0.98192400000000002</v>
      </c>
      <c r="DJ300">
        <v>0.41319600000000001</v>
      </c>
      <c r="DL300">
        <v>4.9255960000000014</v>
      </c>
      <c r="DM300">
        <v>1.5391900000000001</v>
      </c>
      <c r="DO300">
        <v>1.160156</v>
      </c>
      <c r="DP300">
        <v>5.1614060000000004</v>
      </c>
      <c r="DQ300">
        <v>1.426266</v>
      </c>
      <c r="DR300">
        <v>2.211185714285715</v>
      </c>
      <c r="DT300">
        <v>0.44779800000000008</v>
      </c>
      <c r="DU300">
        <v>1.2454350000000001</v>
      </c>
      <c r="DW300">
        <v>2.6259049999999999</v>
      </c>
      <c r="DX300">
        <v>4.7527100000000004</v>
      </c>
      <c r="DY300">
        <v>2.142852</v>
      </c>
      <c r="EC300">
        <v>0.9852200000000001</v>
      </c>
      <c r="ED300">
        <v>1.426266</v>
      </c>
      <c r="EG300">
        <v>19.921589999999998</v>
      </c>
      <c r="EI300">
        <v>0.9850000000000001</v>
      </c>
      <c r="EK300">
        <v>2.5160079999999998</v>
      </c>
      <c r="EL300">
        <v>40.923206000000008</v>
      </c>
      <c r="EM300">
        <v>0.90810200000000008</v>
      </c>
      <c r="EN300">
        <v>1.839526</v>
      </c>
      <c r="EO300">
        <v>1.0150300000000001</v>
      </c>
      <c r="EQ300">
        <v>0.68917399999999995</v>
      </c>
      <c r="ER300">
        <v>1.74346</v>
      </c>
      <c r="ES300">
        <v>1.615345</v>
      </c>
      <c r="ET300">
        <v>1.426266</v>
      </c>
      <c r="EU300">
        <v>1.477555</v>
      </c>
      <c r="EV300">
        <v>4.9868050000000004</v>
      </c>
      <c r="EW300">
        <v>1.426266</v>
      </c>
      <c r="EY300">
        <v>9.7917200000000015</v>
      </c>
      <c r="FA300">
        <v>3.143688</v>
      </c>
      <c r="FC300">
        <v>4.0010979999999998</v>
      </c>
      <c r="FF300">
        <v>1.3976152500000001</v>
      </c>
      <c r="FG300">
        <v>0.35270333333333342</v>
      </c>
      <c r="FH300">
        <v>1.426266</v>
      </c>
      <c r="FL300">
        <v>2.3001819999999999</v>
      </c>
      <c r="FP300">
        <v>1.978756</v>
      </c>
      <c r="FQ300">
        <v>0.44779800000000008</v>
      </c>
      <c r="FR300">
        <v>1.847426</v>
      </c>
      <c r="FT300">
        <v>0.44779800000000008</v>
      </c>
      <c r="FW300">
        <v>0.93971400000000005</v>
      </c>
      <c r="FX300">
        <v>2.9782660000000001</v>
      </c>
      <c r="FZ300">
        <v>0.79296600000000017</v>
      </c>
      <c r="GA300">
        <v>2.4515440000000002</v>
      </c>
      <c r="GB300">
        <v>2.2402639999999998</v>
      </c>
      <c r="GD300">
        <v>4.9087800000000001</v>
      </c>
      <c r="GE300">
        <v>0.72277000000000002</v>
      </c>
      <c r="GG300">
        <v>3.7645559999999998</v>
      </c>
      <c r="GI300">
        <v>1.8769960000000001</v>
      </c>
      <c r="GL300">
        <v>1.615345</v>
      </c>
      <c r="GN300">
        <v>4.0972759999999999</v>
      </c>
      <c r="GP300">
        <v>1.557536</v>
      </c>
      <c r="GQ300">
        <v>0.44779800000000008</v>
      </c>
      <c r="GR300">
        <v>0.44779800000000008</v>
      </c>
      <c r="GU300">
        <v>1.426266</v>
      </c>
      <c r="GW300">
        <v>4.0118720000000003</v>
      </c>
      <c r="GX300">
        <v>4.0118720000000003</v>
      </c>
      <c r="GY300">
        <v>7.307208000000001</v>
      </c>
      <c r="GZ300">
        <v>1.3382259999999999</v>
      </c>
      <c r="HA300">
        <v>1.489706</v>
      </c>
      <c r="HC300">
        <v>1.7313460000000001</v>
      </c>
      <c r="HE300">
        <v>0.192</v>
      </c>
    </row>
    <row r="301" spans="1:213" x14ac:dyDescent="0.3">
      <c r="A301">
        <v>2018</v>
      </c>
      <c r="B301" t="s">
        <v>8347</v>
      </c>
      <c r="C301" s="1" t="s">
        <v>142</v>
      </c>
      <c r="D301">
        <v>0.96570587500000005</v>
      </c>
      <c r="E301">
        <v>0.85542050000000014</v>
      </c>
      <c r="F301">
        <v>1.4002060000000001</v>
      </c>
      <c r="H301">
        <v>0.39874199999999999</v>
      </c>
      <c r="I301">
        <v>0.39874199999999999</v>
      </c>
      <c r="J301">
        <v>0.9583006666666668</v>
      </c>
      <c r="K301">
        <v>0.83518600000000009</v>
      </c>
      <c r="L301">
        <v>1.1512519999999999</v>
      </c>
      <c r="N301">
        <v>0.40243000000000001</v>
      </c>
      <c r="P301">
        <v>0.53485775000000002</v>
      </c>
      <c r="Q301">
        <v>1.1512519999999999</v>
      </c>
      <c r="R301">
        <v>0.55774000000000001</v>
      </c>
      <c r="S301">
        <v>0.30252000000000001</v>
      </c>
      <c r="T301">
        <v>8.8120000000000004E-2</v>
      </c>
      <c r="U301">
        <v>0.63339800000000013</v>
      </c>
      <c r="V301">
        <v>1.3893180000000001</v>
      </c>
      <c r="Z301">
        <v>0.39874199999999999</v>
      </c>
      <c r="AA301">
        <v>0.79711600000000016</v>
      </c>
      <c r="AB301">
        <v>0.18717866666666669</v>
      </c>
      <c r="AC301">
        <v>1.1512519999999999</v>
      </c>
      <c r="AF301">
        <v>0.30548599999999998</v>
      </c>
      <c r="AH301">
        <v>0.3061025</v>
      </c>
      <c r="AI301">
        <v>0.24704499999999999</v>
      </c>
      <c r="AJ301">
        <v>0.59866200000000003</v>
      </c>
      <c r="AK301">
        <v>0.73715800000000009</v>
      </c>
      <c r="AL301">
        <v>0.42741200000000001</v>
      </c>
      <c r="AN301">
        <v>0.41031200000000001</v>
      </c>
      <c r="AO301">
        <v>0.56777200000000005</v>
      </c>
      <c r="AP301">
        <v>0.30559199999999997</v>
      </c>
      <c r="AR301">
        <v>1.142757333333333</v>
      </c>
      <c r="AS301">
        <v>0.55617800000000006</v>
      </c>
      <c r="AT301">
        <v>1.858166666666667</v>
      </c>
      <c r="AU301">
        <v>0.40977400000000003</v>
      </c>
      <c r="AV301">
        <v>9.960200000000001E-2</v>
      </c>
      <c r="AX301">
        <v>0.49981500000000012</v>
      </c>
      <c r="AY301">
        <v>1.1512519999999999</v>
      </c>
      <c r="AZ301">
        <v>0.73715800000000009</v>
      </c>
      <c r="BE301">
        <v>0.69079333333333326</v>
      </c>
      <c r="BF301">
        <v>0.1787788333333333</v>
      </c>
      <c r="BG301">
        <v>0.91040200000000016</v>
      </c>
      <c r="BJ301">
        <v>0.5859133333333334</v>
      </c>
      <c r="BL301">
        <v>0.40243000000000001</v>
      </c>
      <c r="BP301">
        <v>0.53542800000000002</v>
      </c>
      <c r="BS301">
        <v>0.98871200000000004</v>
      </c>
      <c r="BV301">
        <v>1.170743333333333</v>
      </c>
      <c r="BX301">
        <v>0.63698466666666664</v>
      </c>
      <c r="CA301">
        <v>0.9225000000000001</v>
      </c>
      <c r="CB301">
        <v>1.280923333333333</v>
      </c>
      <c r="CE301">
        <v>0.73715800000000009</v>
      </c>
      <c r="CF301">
        <v>0.95204066666666665</v>
      </c>
      <c r="CG301">
        <v>0.62606700000000004</v>
      </c>
      <c r="CI301">
        <v>0.64475300000000002</v>
      </c>
      <c r="CJ301">
        <v>0.68910800000000005</v>
      </c>
      <c r="CL301">
        <v>1.0371779999999999</v>
      </c>
      <c r="CM301">
        <v>1.7848174999999999</v>
      </c>
      <c r="CN301">
        <v>0.73673650000000013</v>
      </c>
      <c r="CO301">
        <v>0.71437399999999995</v>
      </c>
      <c r="CP301">
        <v>0.50838400000000006</v>
      </c>
      <c r="CW301">
        <v>1.53199825</v>
      </c>
      <c r="CX301">
        <v>1.0371779999999999</v>
      </c>
      <c r="CY301">
        <v>0.99604200000000009</v>
      </c>
      <c r="DA301">
        <v>0.83949283333333335</v>
      </c>
      <c r="DC301">
        <v>1.0478259999999999</v>
      </c>
      <c r="DF301">
        <v>0.92331025</v>
      </c>
      <c r="DG301">
        <v>1.71193025</v>
      </c>
      <c r="DH301">
        <v>0.41798924999999998</v>
      </c>
      <c r="DI301">
        <v>0.30401066666666671</v>
      </c>
      <c r="DJ301">
        <v>0.171927</v>
      </c>
      <c r="DL301">
        <v>0.15051899999999999</v>
      </c>
      <c r="DM301">
        <v>0.66725975000000004</v>
      </c>
      <c r="DP301">
        <v>1.4997640000000001</v>
      </c>
      <c r="DR301">
        <v>0.74272428571428573</v>
      </c>
      <c r="DT301">
        <v>0.39874199999999999</v>
      </c>
      <c r="DU301">
        <v>0.39590950000000003</v>
      </c>
      <c r="DW301">
        <v>1.180640333333334</v>
      </c>
      <c r="DX301">
        <v>0.76591350000000002</v>
      </c>
      <c r="DY301">
        <v>1.1554949999999999</v>
      </c>
      <c r="EC301">
        <v>0.28929733333333341</v>
      </c>
      <c r="EG301">
        <v>0.67840900000000004</v>
      </c>
      <c r="EH301">
        <v>0.28118199999999999</v>
      </c>
      <c r="EI301">
        <v>0.51428499999999999</v>
      </c>
      <c r="EK301">
        <v>0.85987533333333344</v>
      </c>
      <c r="EN301">
        <v>0.37341350000000012</v>
      </c>
      <c r="EO301">
        <v>0.85969200000000001</v>
      </c>
      <c r="EP301">
        <v>0.25505400000000011</v>
      </c>
      <c r="EQ301">
        <v>0.53599733333333333</v>
      </c>
      <c r="ER301">
        <v>0.54875600000000002</v>
      </c>
      <c r="ES301">
        <v>0.52897100000000008</v>
      </c>
      <c r="EU301">
        <v>0.19664200000000001</v>
      </c>
      <c r="EV301">
        <v>1.090441</v>
      </c>
      <c r="EY301">
        <v>0.82788200000000001</v>
      </c>
      <c r="EZ301">
        <v>0.19200404761904771</v>
      </c>
      <c r="FA301">
        <v>0.31203700000000001</v>
      </c>
      <c r="FB301">
        <v>0.76632200000000006</v>
      </c>
      <c r="FC301">
        <v>1.8352299999999999</v>
      </c>
      <c r="FF301">
        <v>0.47382055555555558</v>
      </c>
      <c r="FJ301">
        <v>1.2894699999999999</v>
      </c>
      <c r="FL301">
        <v>1.4433</v>
      </c>
      <c r="FM301">
        <v>0.43386999999999998</v>
      </c>
      <c r="FN301">
        <v>0.79850500000000002</v>
      </c>
      <c r="FQ301">
        <v>0.39874199999999999</v>
      </c>
      <c r="FR301">
        <v>0.78226566666666686</v>
      </c>
      <c r="FT301">
        <v>0.39874199999999999</v>
      </c>
      <c r="FW301">
        <v>0.73612399999999989</v>
      </c>
      <c r="FX301">
        <v>0.46811500000000011</v>
      </c>
      <c r="FZ301">
        <v>7.9952000000000009E-2</v>
      </c>
      <c r="GB301">
        <v>0.70631066666666664</v>
      </c>
      <c r="GD301">
        <v>0.98354300000000006</v>
      </c>
      <c r="GG301">
        <v>1.1800682499999999</v>
      </c>
      <c r="GH301">
        <v>0.3575146666666667</v>
      </c>
      <c r="GI301">
        <v>1.031323777777778</v>
      </c>
      <c r="GL301">
        <v>0.52897100000000008</v>
      </c>
      <c r="GM301">
        <v>0.32347199999999998</v>
      </c>
      <c r="GN301">
        <v>0.90270200000000012</v>
      </c>
      <c r="GP301">
        <v>1.1512519999999999</v>
      </c>
      <c r="GQ301">
        <v>0.39874199999999999</v>
      </c>
      <c r="GR301">
        <v>0.39874199999999999</v>
      </c>
      <c r="GW301">
        <v>1.71193025</v>
      </c>
      <c r="GX301">
        <v>1.71193025</v>
      </c>
      <c r="GY301">
        <v>0.95204066666666665</v>
      </c>
      <c r="GZ301">
        <v>0.31515199999999999</v>
      </c>
      <c r="HA301">
        <v>0.72227750000000002</v>
      </c>
      <c r="HC301">
        <v>0.43183700000000003</v>
      </c>
      <c r="HE301">
        <v>0.30722633333333338</v>
      </c>
    </row>
    <row r="302" spans="1:213" x14ac:dyDescent="0.3">
      <c r="A302">
        <v>2018</v>
      </c>
      <c r="B302" t="s">
        <v>8347</v>
      </c>
      <c r="C302" s="1" t="s">
        <v>145</v>
      </c>
      <c r="D302">
        <v>1.4849750555555561</v>
      </c>
      <c r="E302">
        <v>2.1764287777777782</v>
      </c>
      <c r="F302">
        <v>2.9086406666666669</v>
      </c>
      <c r="G302">
        <v>0.90873800000000016</v>
      </c>
      <c r="H302">
        <v>0.46557283333333338</v>
      </c>
      <c r="I302">
        <v>0.46557283333333338</v>
      </c>
      <c r="J302">
        <v>1.971573333333333</v>
      </c>
      <c r="K302">
        <v>3.2832137499999998</v>
      </c>
      <c r="L302">
        <v>1.4883276000000001</v>
      </c>
      <c r="M302">
        <v>0.59218800000000005</v>
      </c>
      <c r="N302">
        <v>1.5066851999999999</v>
      </c>
      <c r="O302">
        <v>1.1028933000000001</v>
      </c>
      <c r="P302">
        <v>1.61995</v>
      </c>
      <c r="Q302">
        <v>1.4883276000000001</v>
      </c>
      <c r="R302">
        <v>1.5335365000000001</v>
      </c>
      <c r="S302">
        <v>0.74138916666666665</v>
      </c>
      <c r="T302">
        <v>0.98457720000000004</v>
      </c>
      <c r="U302">
        <v>0.77959480000000014</v>
      </c>
      <c r="V302">
        <v>0.68968133333333348</v>
      </c>
      <c r="W302">
        <v>4.236829600000001</v>
      </c>
      <c r="X302">
        <v>0.92389200000000005</v>
      </c>
      <c r="Y302">
        <v>0.55826200000000004</v>
      </c>
      <c r="Z302">
        <v>0.46557283333333338</v>
      </c>
      <c r="AA302">
        <v>0.54636828571428575</v>
      </c>
      <c r="AB302">
        <v>0.45024887499999999</v>
      </c>
      <c r="AC302">
        <v>1.4883276000000001</v>
      </c>
      <c r="AD302">
        <v>1.2807200000000001</v>
      </c>
      <c r="AE302">
        <v>1.7362766666666669</v>
      </c>
      <c r="AF302">
        <v>0.38601400000000002</v>
      </c>
      <c r="AG302">
        <v>1.4585465</v>
      </c>
      <c r="AH302">
        <v>2.3178899999999998</v>
      </c>
      <c r="AI302">
        <v>0.87262400000000007</v>
      </c>
      <c r="AJ302">
        <v>1.6102909999999999</v>
      </c>
      <c r="AK302">
        <v>1.5451006666666669</v>
      </c>
      <c r="AL302">
        <v>0.83653299999999997</v>
      </c>
      <c r="AM302">
        <v>0.44169300000000011</v>
      </c>
      <c r="AN302">
        <v>0.70981700000000003</v>
      </c>
      <c r="AO302">
        <v>1.6330269285714289</v>
      </c>
      <c r="AP302">
        <v>0.59027533333333337</v>
      </c>
      <c r="AQ302">
        <v>0.91162200000000015</v>
      </c>
      <c r="AR302">
        <v>2.329915333333334</v>
      </c>
      <c r="AS302">
        <v>0.46548240000000007</v>
      </c>
      <c r="AT302">
        <v>1.9210294999999999</v>
      </c>
      <c r="AU302">
        <v>1.1531655000000001</v>
      </c>
      <c r="AV302">
        <v>0.64104366666666668</v>
      </c>
      <c r="AW302">
        <v>1.2715946666666671</v>
      </c>
      <c r="AX302">
        <v>1.278262</v>
      </c>
      <c r="AY302">
        <v>1.4883276000000001</v>
      </c>
      <c r="AZ302">
        <v>1.5451006666666669</v>
      </c>
      <c r="BB302">
        <v>1.3579052</v>
      </c>
      <c r="BC302">
        <v>0.74441000000000002</v>
      </c>
      <c r="BD302">
        <v>0.82447599999999999</v>
      </c>
      <c r="BE302">
        <v>2.3073016000000002</v>
      </c>
      <c r="BF302">
        <v>0.41002000000000011</v>
      </c>
      <c r="BG302">
        <v>1.6626158571428571</v>
      </c>
      <c r="BH302">
        <v>0.52886400000000011</v>
      </c>
      <c r="BI302">
        <v>0.38452999999999998</v>
      </c>
      <c r="BJ302">
        <v>0.41133599999999998</v>
      </c>
      <c r="BK302">
        <v>1.1028933000000001</v>
      </c>
      <c r="BL302">
        <v>1.5066851999999999</v>
      </c>
      <c r="BM302">
        <v>1.120662</v>
      </c>
      <c r="BO302">
        <v>0.33499250000000003</v>
      </c>
      <c r="BP302">
        <v>9.239846</v>
      </c>
      <c r="BQ302">
        <v>1.353939</v>
      </c>
      <c r="BR302">
        <v>0.98739466666666675</v>
      </c>
      <c r="BS302">
        <v>1.175969</v>
      </c>
      <c r="BT302">
        <v>0.64146800000000004</v>
      </c>
      <c r="BU302">
        <v>0.30866399999999999</v>
      </c>
      <c r="BV302">
        <v>1.1189310714285721</v>
      </c>
      <c r="BX302">
        <v>1.349401833333334</v>
      </c>
      <c r="BY302">
        <v>1.1028933000000001</v>
      </c>
      <c r="BZ302">
        <v>0.59339400000000009</v>
      </c>
      <c r="CA302">
        <v>8.0672536000000008</v>
      </c>
      <c r="CB302">
        <v>2.2296556666666669</v>
      </c>
      <c r="CC302">
        <v>2.383219</v>
      </c>
      <c r="CD302">
        <v>1.0456954999999999</v>
      </c>
      <c r="CE302">
        <v>1.5451006666666669</v>
      </c>
      <c r="CF302">
        <v>2.2165975000000002</v>
      </c>
      <c r="CG302">
        <v>1.2389344</v>
      </c>
      <c r="CH302">
        <v>0.22572300000000001</v>
      </c>
      <c r="CI302">
        <v>0.86491750000000012</v>
      </c>
      <c r="CJ302">
        <v>1.9436422857142861</v>
      </c>
      <c r="CL302">
        <v>1.1909111428571431</v>
      </c>
      <c r="CM302">
        <v>2.8271264285714288</v>
      </c>
      <c r="CN302">
        <v>1.9894352857142861</v>
      </c>
      <c r="CO302">
        <v>0.84262150000000025</v>
      </c>
      <c r="CP302">
        <v>1.1363719999999999</v>
      </c>
      <c r="CQ302">
        <v>0.63809400000000005</v>
      </c>
      <c r="CR302">
        <v>1.27424</v>
      </c>
      <c r="CS302">
        <v>0.65324400000000005</v>
      </c>
      <c r="CT302">
        <v>0.66577575</v>
      </c>
      <c r="CU302">
        <v>0.81801150000000011</v>
      </c>
      <c r="CV302">
        <v>2.3774088</v>
      </c>
      <c r="CW302">
        <v>4.5885126666666674</v>
      </c>
      <c r="CX302">
        <v>1.1909111428571431</v>
      </c>
      <c r="CY302">
        <v>2.1755306999999999</v>
      </c>
      <c r="CZ302">
        <v>0.53482700000000005</v>
      </c>
      <c r="DA302">
        <v>1.303046738095238</v>
      </c>
      <c r="DB302">
        <v>1.7082740000000001</v>
      </c>
      <c r="DC302">
        <v>1.0147185000000001</v>
      </c>
      <c r="DD302">
        <v>0.44917499999999999</v>
      </c>
      <c r="DE302">
        <v>0.904802</v>
      </c>
      <c r="DF302">
        <v>1.65717</v>
      </c>
      <c r="DG302">
        <v>2.197022500000001</v>
      </c>
      <c r="DH302">
        <v>0.91727350000000007</v>
      </c>
      <c r="DI302">
        <v>2.4565299999999999</v>
      </c>
      <c r="DJ302">
        <v>0.69969166666666671</v>
      </c>
      <c r="DL302">
        <v>1.3286253333333331</v>
      </c>
      <c r="DM302">
        <v>1.0677728</v>
      </c>
      <c r="DN302">
        <v>1.3149925</v>
      </c>
      <c r="DO302">
        <v>0.90413200000000005</v>
      </c>
      <c r="DP302">
        <v>1.9200845</v>
      </c>
      <c r="DQ302">
        <v>1.1028933000000001</v>
      </c>
      <c r="DR302">
        <v>1.374365476190476</v>
      </c>
      <c r="DS302">
        <v>0.52886400000000011</v>
      </c>
      <c r="DT302">
        <v>0.46557283333333338</v>
      </c>
      <c r="DU302">
        <v>0.90508158333333333</v>
      </c>
      <c r="DV302">
        <v>0.22572300000000001</v>
      </c>
      <c r="DW302">
        <v>1.2205823</v>
      </c>
      <c r="DX302">
        <v>1.9777351666666669</v>
      </c>
      <c r="DY302">
        <v>1.521733666666667</v>
      </c>
      <c r="DZ302">
        <v>0.30808999999999997</v>
      </c>
      <c r="EA302">
        <v>0.83801200000000009</v>
      </c>
      <c r="EB302">
        <v>1.1764399999999999</v>
      </c>
      <c r="EC302">
        <v>1.5448272000000001</v>
      </c>
      <c r="ED302">
        <v>1.1028933000000001</v>
      </c>
      <c r="EE302">
        <v>0.54572200000000004</v>
      </c>
      <c r="EF302">
        <v>2.0802849999999999</v>
      </c>
      <c r="EG302">
        <v>1.0686117500000001</v>
      </c>
      <c r="EH302">
        <v>1.1234759999999999</v>
      </c>
      <c r="EI302">
        <v>0.85755980000000009</v>
      </c>
      <c r="EJ302">
        <v>0.66612000000000005</v>
      </c>
      <c r="EK302">
        <v>2.0691427500000001</v>
      </c>
      <c r="EL302">
        <v>2.152194133333333</v>
      </c>
      <c r="EM302">
        <v>1.189902333333333</v>
      </c>
      <c r="EN302">
        <v>1.71781575</v>
      </c>
      <c r="EO302">
        <v>0.75732600000000005</v>
      </c>
      <c r="EP302">
        <v>0.9197820000000001</v>
      </c>
      <c r="EQ302">
        <v>0.8280820000000001</v>
      </c>
      <c r="ER302">
        <v>1.0637817000000001</v>
      </c>
      <c r="ES302">
        <v>2.4869016666666668</v>
      </c>
      <c r="ET302">
        <v>1.1028933000000001</v>
      </c>
      <c r="EU302">
        <v>0.98932520000000002</v>
      </c>
      <c r="EV302">
        <v>2.323779357142858</v>
      </c>
      <c r="EW302">
        <v>1.1028933000000001</v>
      </c>
      <c r="EX302">
        <v>0.71373933333333339</v>
      </c>
      <c r="EY302">
        <v>1.4768417857142859</v>
      </c>
      <c r="EZ302">
        <v>0.87429333333333348</v>
      </c>
      <c r="FA302">
        <v>2.0086889999999999</v>
      </c>
      <c r="FB302">
        <v>0.70798650000000007</v>
      </c>
      <c r="FC302">
        <v>1.9023857</v>
      </c>
      <c r="FD302">
        <v>1.5676460000000001</v>
      </c>
      <c r="FE302">
        <v>0.44947399999999998</v>
      </c>
      <c r="FF302">
        <v>1.1086177863636359</v>
      </c>
      <c r="FG302">
        <v>1.9466049999999999</v>
      </c>
      <c r="FH302">
        <v>1.1028933000000001</v>
      </c>
      <c r="FI302">
        <v>0.39168300000000011</v>
      </c>
      <c r="FJ302">
        <v>1.65157</v>
      </c>
      <c r="FK302">
        <v>1.010154</v>
      </c>
      <c r="FL302">
        <v>1.822816</v>
      </c>
      <c r="FM302">
        <v>1.1911510000000001</v>
      </c>
      <c r="FN302">
        <v>0.50499233333333338</v>
      </c>
      <c r="FP302">
        <v>1.7057389999999999</v>
      </c>
      <c r="FQ302">
        <v>0.46557283333333338</v>
      </c>
      <c r="FR302">
        <v>1.2608343333333341</v>
      </c>
      <c r="FS302">
        <v>0.63632</v>
      </c>
      <c r="FT302">
        <v>0.46557283333333338</v>
      </c>
      <c r="FU302">
        <v>1.00156</v>
      </c>
      <c r="FV302">
        <v>0.50764200000000004</v>
      </c>
      <c r="FW302">
        <v>1.6498969999999999</v>
      </c>
      <c r="FX302">
        <v>5.5228740000000007</v>
      </c>
      <c r="FZ302">
        <v>0.29969800000000002</v>
      </c>
      <c r="GA302">
        <v>3.8561840000000012</v>
      </c>
      <c r="GB302">
        <v>1.600584</v>
      </c>
      <c r="GC302">
        <v>0.52016600000000002</v>
      </c>
      <c r="GD302">
        <v>1.5409632499999999</v>
      </c>
      <c r="GE302">
        <v>0.40668644444444452</v>
      </c>
      <c r="GF302">
        <v>0.74272199999999999</v>
      </c>
      <c r="GG302">
        <v>1.744622615384616</v>
      </c>
      <c r="GH302">
        <v>1.2199433333333329</v>
      </c>
      <c r="GI302">
        <v>1.5063096666666671</v>
      </c>
      <c r="GJ302">
        <v>0.6692300000000001</v>
      </c>
      <c r="GL302">
        <v>2.4869016666666668</v>
      </c>
      <c r="GM302">
        <v>2.4821831250000002</v>
      </c>
      <c r="GN302">
        <v>5.1398410000000014</v>
      </c>
      <c r="GO302">
        <v>1.0435262222222219</v>
      </c>
      <c r="GP302">
        <v>1.4883276000000001</v>
      </c>
      <c r="GQ302">
        <v>0.46557283333333338</v>
      </c>
      <c r="GR302">
        <v>0.46557283333333338</v>
      </c>
      <c r="GS302">
        <v>1.645114</v>
      </c>
      <c r="GT302">
        <v>1.6549560000000001</v>
      </c>
      <c r="GU302">
        <v>1.1028933000000001</v>
      </c>
      <c r="GV302">
        <v>8.5350000000000009E-2</v>
      </c>
      <c r="GW302">
        <v>2.197022500000001</v>
      </c>
      <c r="GX302">
        <v>2.197022500000001</v>
      </c>
      <c r="GY302">
        <v>2.2165975000000002</v>
      </c>
      <c r="GZ302">
        <v>1.5102500000000001</v>
      </c>
      <c r="HA302">
        <v>0.68278070000000002</v>
      </c>
      <c r="HC302">
        <v>0.87689839999999997</v>
      </c>
      <c r="HD302">
        <v>0.7538180000000001</v>
      </c>
      <c r="HE302">
        <v>0.61219640000000008</v>
      </c>
    </row>
    <row r="303" spans="1:213" x14ac:dyDescent="0.3">
      <c r="A303">
        <v>2018</v>
      </c>
      <c r="B303" t="s">
        <v>8347</v>
      </c>
      <c r="C303" s="1" t="s">
        <v>159</v>
      </c>
      <c r="D303">
        <v>1.049760416666667</v>
      </c>
      <c r="E303">
        <v>1.7730325</v>
      </c>
      <c r="H303">
        <v>0.46148600000000012</v>
      </c>
      <c r="I303">
        <v>0.46148600000000012</v>
      </c>
      <c r="L303">
        <v>1.1385495999999999</v>
      </c>
      <c r="M303">
        <v>0.96317300000000006</v>
      </c>
      <c r="N303">
        <v>1.1628829999999999</v>
      </c>
      <c r="O303">
        <v>1.3523331999999999</v>
      </c>
      <c r="P303">
        <v>4.0003500000000001</v>
      </c>
      <c r="Q303">
        <v>1.1385495999999999</v>
      </c>
      <c r="T303">
        <v>1.4948330000000001</v>
      </c>
      <c r="U303">
        <v>1.0204340000000001</v>
      </c>
      <c r="V303">
        <v>1.052910833333333</v>
      </c>
      <c r="X303">
        <v>0.94616450000000007</v>
      </c>
      <c r="Y303">
        <v>0.90742800000000012</v>
      </c>
      <c r="Z303">
        <v>0.46148600000000012</v>
      </c>
      <c r="AA303">
        <v>0.84330133333333335</v>
      </c>
      <c r="AB303">
        <v>0.47630866666666671</v>
      </c>
      <c r="AC303">
        <v>1.1385495999999999</v>
      </c>
      <c r="AD303">
        <v>1.2808546666666669</v>
      </c>
      <c r="AE303">
        <v>1.3890739999999999</v>
      </c>
      <c r="AF303">
        <v>0.52760240000000003</v>
      </c>
      <c r="AG303">
        <v>1.181637</v>
      </c>
      <c r="AI303">
        <v>0.9279689000000001</v>
      </c>
      <c r="AK303">
        <v>1.5707733333333329</v>
      </c>
      <c r="AL303">
        <v>0.5742815</v>
      </c>
      <c r="AM303">
        <v>0.61861200000000005</v>
      </c>
      <c r="AN303">
        <v>0.73237250000000009</v>
      </c>
      <c r="AP303">
        <v>0.60237360000000006</v>
      </c>
      <c r="AQ303">
        <v>2.2303063333333339</v>
      </c>
      <c r="AR303">
        <v>1.1015699999999999</v>
      </c>
      <c r="AS303">
        <v>0.92428480000000002</v>
      </c>
      <c r="AT303">
        <v>1.7970735</v>
      </c>
      <c r="AU303">
        <v>1.032845111111111</v>
      </c>
      <c r="AV303">
        <v>1.089968</v>
      </c>
      <c r="AW303">
        <v>0.90036130000000014</v>
      </c>
      <c r="AX303">
        <v>1.58278875</v>
      </c>
      <c r="AY303">
        <v>1.1385495999999999</v>
      </c>
      <c r="AZ303">
        <v>1.5707733333333329</v>
      </c>
      <c r="BC303">
        <v>0.99945966666666675</v>
      </c>
      <c r="BD303">
        <v>0.69874560000000008</v>
      </c>
      <c r="BF303">
        <v>0.32906266666666673</v>
      </c>
      <c r="BG303">
        <v>2.4598286666666671</v>
      </c>
      <c r="BH303">
        <v>0.40634799999999999</v>
      </c>
      <c r="BI303">
        <v>0.34393000000000001</v>
      </c>
      <c r="BJ303">
        <v>2.2693115000000001</v>
      </c>
      <c r="BK303">
        <v>1.3523331999999999</v>
      </c>
      <c r="BL303">
        <v>1.1628829999999999</v>
      </c>
      <c r="BM303">
        <v>0.81322800000000006</v>
      </c>
      <c r="BO303">
        <v>0.48542800000000008</v>
      </c>
      <c r="BQ303">
        <v>0.4488063493589744</v>
      </c>
      <c r="BS303">
        <v>1.0134844000000001</v>
      </c>
      <c r="BT303">
        <v>0.40814000000000011</v>
      </c>
      <c r="BU303">
        <v>0.68188508333333342</v>
      </c>
      <c r="BV303">
        <v>1.06259005952381</v>
      </c>
      <c r="BW303">
        <v>0.48587599999999997</v>
      </c>
      <c r="BX303">
        <v>0.37536900000000012</v>
      </c>
      <c r="BY303">
        <v>1.3523331999999999</v>
      </c>
      <c r="BZ303">
        <v>0.72225044444444453</v>
      </c>
      <c r="CA303">
        <v>4.310094133333334</v>
      </c>
      <c r="CB303">
        <v>1.6996148</v>
      </c>
      <c r="CC303">
        <v>0.6746970000000001</v>
      </c>
      <c r="CD303">
        <v>0.43739400000000012</v>
      </c>
      <c r="CE303">
        <v>1.5707733333333329</v>
      </c>
      <c r="CF303">
        <v>1.477142</v>
      </c>
      <c r="CG303">
        <v>1.8369470000000001</v>
      </c>
      <c r="CH303">
        <v>0.2801386666666667</v>
      </c>
      <c r="CL303">
        <v>1.7594105</v>
      </c>
      <c r="CN303">
        <v>1.8100244999999999</v>
      </c>
      <c r="CO303">
        <v>1.1051905</v>
      </c>
      <c r="CQ303">
        <v>1.407039333333334</v>
      </c>
      <c r="CR303">
        <v>0.56896800000000003</v>
      </c>
      <c r="CS303">
        <v>0.57519500000000001</v>
      </c>
      <c r="CT303">
        <v>0.59336750000000005</v>
      </c>
      <c r="CU303">
        <v>1.3159924999999999</v>
      </c>
      <c r="CV303">
        <v>1.5044219999999999</v>
      </c>
      <c r="CW303">
        <v>0.74444500000000002</v>
      </c>
      <c r="CX303">
        <v>1.7594105</v>
      </c>
      <c r="CZ303">
        <v>2.15143825</v>
      </c>
      <c r="DA303">
        <v>1.665958</v>
      </c>
      <c r="DB303">
        <v>1.0845229999999999</v>
      </c>
      <c r="DC303">
        <v>1.1874</v>
      </c>
      <c r="DD303">
        <v>0.91021800000000008</v>
      </c>
      <c r="DG303">
        <v>1.3110299999999999</v>
      </c>
      <c r="DJ303">
        <v>0.72807533333333341</v>
      </c>
      <c r="DM303">
        <v>1.6573186666666671</v>
      </c>
      <c r="DN303">
        <v>1.0497460000000001</v>
      </c>
      <c r="DP303">
        <v>1.7957860000000001</v>
      </c>
      <c r="DQ303">
        <v>1.3523331999999999</v>
      </c>
      <c r="DR303">
        <v>0.84040857142857139</v>
      </c>
      <c r="DS303">
        <v>0.40634799999999999</v>
      </c>
      <c r="DT303">
        <v>0.46148600000000012</v>
      </c>
      <c r="DU303">
        <v>1.226542666666667</v>
      </c>
      <c r="DV303">
        <v>0.2801386666666667</v>
      </c>
      <c r="DW303">
        <v>2.1210770000000001</v>
      </c>
      <c r="DX303">
        <v>3.0853160000000002</v>
      </c>
      <c r="DY303">
        <v>1.4178437500000001</v>
      </c>
      <c r="DZ303">
        <v>0.67498000000000002</v>
      </c>
      <c r="EA303">
        <v>0.86170400000000003</v>
      </c>
      <c r="EB303">
        <v>0.26813599999999999</v>
      </c>
      <c r="EC303">
        <v>2.3863479999999999</v>
      </c>
      <c r="ED303">
        <v>1.3523331999999999</v>
      </c>
      <c r="EE303">
        <v>0.67075162500000007</v>
      </c>
      <c r="EF303">
        <v>0.98392790000000008</v>
      </c>
      <c r="EH303">
        <v>0.514096</v>
      </c>
      <c r="EJ303">
        <v>0.74172800000000005</v>
      </c>
      <c r="EK303">
        <v>1.0256479999999999</v>
      </c>
      <c r="EM303">
        <v>1.1244201666666671</v>
      </c>
      <c r="EN303">
        <v>1.1079399999999999</v>
      </c>
      <c r="EO303">
        <v>1.4129080000000001</v>
      </c>
      <c r="EP303">
        <v>1.0925647999999999</v>
      </c>
      <c r="EQ303">
        <v>0.65920679999999998</v>
      </c>
      <c r="ER303">
        <v>1.594268</v>
      </c>
      <c r="ES303">
        <v>1.709168</v>
      </c>
      <c r="ET303">
        <v>1.3523331999999999</v>
      </c>
      <c r="EU303">
        <v>0.62543708333333337</v>
      </c>
      <c r="EV303">
        <v>3.101974666666667</v>
      </c>
      <c r="EW303">
        <v>1.3523331999999999</v>
      </c>
      <c r="EX303">
        <v>1.369896</v>
      </c>
      <c r="EZ303">
        <v>1.97479</v>
      </c>
      <c r="FB303">
        <v>0.75995550000000001</v>
      </c>
      <c r="FD303">
        <v>1.436158125</v>
      </c>
      <c r="FE303">
        <v>1.2249000000000001</v>
      </c>
      <c r="FF303">
        <v>0.78015463333333346</v>
      </c>
      <c r="FG303">
        <v>0.6761626666666668</v>
      </c>
      <c r="FH303">
        <v>1.3523331999999999</v>
      </c>
      <c r="FI303">
        <v>0.68787999999999994</v>
      </c>
      <c r="FJ303">
        <v>2.2421966666666671</v>
      </c>
      <c r="FK303">
        <v>0.97163700000000008</v>
      </c>
      <c r="FL303">
        <v>1.7258526666666669</v>
      </c>
      <c r="FM303">
        <v>0.74795500000000004</v>
      </c>
      <c r="FN303">
        <v>0.41745599999999999</v>
      </c>
      <c r="FP303">
        <v>1.0667199999999999</v>
      </c>
      <c r="FQ303">
        <v>0.46148600000000012</v>
      </c>
      <c r="FS303">
        <v>0.45825725</v>
      </c>
      <c r="FT303">
        <v>0.46148600000000012</v>
      </c>
      <c r="FU303">
        <v>0.664687625</v>
      </c>
      <c r="FV303">
        <v>0.48985990000000013</v>
      </c>
      <c r="FW303">
        <v>1.616738666666667</v>
      </c>
      <c r="FY303">
        <v>1.335054</v>
      </c>
      <c r="FZ303">
        <v>0.32146066666666667</v>
      </c>
      <c r="GC303">
        <v>1.1019064000000001</v>
      </c>
      <c r="GD303">
        <v>1.6088800000000001</v>
      </c>
      <c r="GE303">
        <v>0.66867141666666674</v>
      </c>
      <c r="GG303">
        <v>1.899664761904762</v>
      </c>
      <c r="GH303">
        <v>0.50657850000000004</v>
      </c>
      <c r="GJ303">
        <v>0.35557100000000003</v>
      </c>
      <c r="GL303">
        <v>1.709168</v>
      </c>
      <c r="GM303">
        <v>0.93780800000000009</v>
      </c>
      <c r="GO303">
        <v>1.1757545</v>
      </c>
      <c r="GP303">
        <v>1.1385495999999999</v>
      </c>
      <c r="GQ303">
        <v>0.46148600000000012</v>
      </c>
      <c r="GR303">
        <v>0.46148600000000012</v>
      </c>
      <c r="GS303">
        <v>1.495355</v>
      </c>
      <c r="GT303">
        <v>0.82605000000000006</v>
      </c>
      <c r="GU303">
        <v>1.3523331999999999</v>
      </c>
      <c r="GV303">
        <v>0.72005574999999999</v>
      </c>
      <c r="GW303">
        <v>1.3110299999999999</v>
      </c>
      <c r="GX303">
        <v>1.3110299999999999</v>
      </c>
      <c r="GY303">
        <v>1.477142</v>
      </c>
      <c r="GZ303">
        <v>2.4336774999999999</v>
      </c>
      <c r="HA303">
        <v>0.84349200000000002</v>
      </c>
      <c r="HC303">
        <v>0.28662399999999999</v>
      </c>
      <c r="HD303">
        <v>1.3998889999999999</v>
      </c>
      <c r="HE303">
        <v>0.58438666666666672</v>
      </c>
    </row>
    <row r="304" spans="1:213" x14ac:dyDescent="0.3">
      <c r="A304">
        <v>2018</v>
      </c>
      <c r="B304" t="s">
        <v>8347</v>
      </c>
      <c r="C304" s="1" t="s">
        <v>164</v>
      </c>
      <c r="D304">
        <v>0.29967674999999999</v>
      </c>
      <c r="E304">
        <v>0.24213499999999999</v>
      </c>
      <c r="L304">
        <v>1.08419</v>
      </c>
      <c r="M304">
        <v>7.4890000000000012E-2</v>
      </c>
      <c r="O304">
        <v>0.60001000000000004</v>
      </c>
      <c r="Q304">
        <v>1.08419</v>
      </c>
      <c r="T304">
        <v>0.8</v>
      </c>
      <c r="U304">
        <v>0.92148000000000008</v>
      </c>
      <c r="V304">
        <v>9.8993999999999999E-2</v>
      </c>
      <c r="Y304">
        <v>6.8708000000000005E-2</v>
      </c>
      <c r="AA304">
        <v>0.17510400000000001</v>
      </c>
      <c r="AC304">
        <v>1.08419</v>
      </c>
      <c r="AD304">
        <v>0.57405700000000004</v>
      </c>
      <c r="AE304">
        <v>0.78931200000000001</v>
      </c>
      <c r="AI304">
        <v>0.12705900000000001</v>
      </c>
      <c r="AK304">
        <v>0.31311699999999998</v>
      </c>
      <c r="AN304">
        <v>0.34788200000000002</v>
      </c>
      <c r="AP304">
        <v>0.21714800000000001</v>
      </c>
      <c r="AQ304">
        <v>0.17537</v>
      </c>
      <c r="AS304">
        <v>0.26333400000000001</v>
      </c>
      <c r="AT304">
        <v>0.62548000000000004</v>
      </c>
      <c r="AU304">
        <v>0.52143300000000004</v>
      </c>
      <c r="AV304">
        <v>1.010022</v>
      </c>
      <c r="AW304">
        <v>0.44368999999999997</v>
      </c>
      <c r="AX304">
        <v>0.32110333333333341</v>
      </c>
      <c r="AY304">
        <v>1.08419</v>
      </c>
      <c r="AZ304">
        <v>0.31311699999999998</v>
      </c>
      <c r="BC304">
        <v>0.32042999999999999</v>
      </c>
      <c r="BD304">
        <v>0.38063200000000003</v>
      </c>
      <c r="BF304">
        <v>0.57781400000000005</v>
      </c>
      <c r="BK304">
        <v>0.60001000000000004</v>
      </c>
      <c r="BM304">
        <v>0.41843800000000009</v>
      </c>
      <c r="BQ304">
        <v>0.35468800000000011</v>
      </c>
      <c r="BS304">
        <v>0.30856699999999998</v>
      </c>
      <c r="BT304">
        <v>0.169684</v>
      </c>
      <c r="BU304">
        <v>0.27577699999999999</v>
      </c>
      <c r="BV304">
        <v>0.2351785714285714</v>
      </c>
      <c r="BW304">
        <v>0.17443</v>
      </c>
      <c r="BX304">
        <v>0.52734750000000008</v>
      </c>
      <c r="BY304">
        <v>0.60001000000000004</v>
      </c>
      <c r="BZ304">
        <v>0.207952</v>
      </c>
      <c r="CA304">
        <v>0.33162999999999998</v>
      </c>
      <c r="CB304">
        <v>0.61862200000000001</v>
      </c>
      <c r="CC304">
        <v>0.51103100000000012</v>
      </c>
      <c r="CD304">
        <v>0.352576</v>
      </c>
      <c r="CE304">
        <v>0.31311699999999998</v>
      </c>
      <c r="CG304">
        <v>0.30883775000000002</v>
      </c>
      <c r="CH304">
        <v>0.42996000000000001</v>
      </c>
      <c r="CL304">
        <v>0.53985250000000007</v>
      </c>
      <c r="CO304">
        <v>0.12830975</v>
      </c>
      <c r="CQ304">
        <v>0.53586</v>
      </c>
      <c r="CR304">
        <v>0.91558600000000012</v>
      </c>
      <c r="CS304">
        <v>0.28359250000000003</v>
      </c>
      <c r="CT304">
        <v>0.48640000000000011</v>
      </c>
      <c r="CX304">
        <v>0.53985250000000007</v>
      </c>
      <c r="DB304">
        <v>0.51439600000000008</v>
      </c>
      <c r="DC304">
        <v>0.28598125000000002</v>
      </c>
      <c r="DD304">
        <v>0.26412799999999997</v>
      </c>
      <c r="DJ304">
        <v>0.113495</v>
      </c>
      <c r="DK304">
        <v>0.32523000000000002</v>
      </c>
      <c r="DM304">
        <v>0.2432</v>
      </c>
      <c r="DN304">
        <v>1.364247</v>
      </c>
      <c r="DP304">
        <v>0.61862200000000001</v>
      </c>
      <c r="DQ304">
        <v>0.60001000000000004</v>
      </c>
      <c r="DR304">
        <v>0.2017585714285714</v>
      </c>
      <c r="DU304">
        <v>0.29138750000000002</v>
      </c>
      <c r="DV304">
        <v>0.42996000000000001</v>
      </c>
      <c r="DW304">
        <v>0.2134966666666667</v>
      </c>
      <c r="DX304">
        <v>0.57908150000000003</v>
      </c>
      <c r="DY304">
        <v>0.44692999999999999</v>
      </c>
      <c r="DZ304">
        <v>0.18889500000000001</v>
      </c>
      <c r="EB304">
        <v>0.60986000000000007</v>
      </c>
      <c r="ED304">
        <v>0.60001000000000004</v>
      </c>
      <c r="EE304">
        <v>0.39646500000000012</v>
      </c>
      <c r="EF304">
        <v>0.426902</v>
      </c>
      <c r="EH304">
        <v>0.11247</v>
      </c>
      <c r="EI304">
        <v>0.89314600000000011</v>
      </c>
      <c r="EJ304">
        <v>7.8703999999999996E-2</v>
      </c>
      <c r="EM304">
        <v>0.35521999999999998</v>
      </c>
      <c r="EN304">
        <v>0.9369320000000001</v>
      </c>
      <c r="EO304">
        <v>0.37578600000000001</v>
      </c>
      <c r="EP304">
        <v>0.74992600000000009</v>
      </c>
      <c r="EQ304">
        <v>0.56661100000000009</v>
      </c>
      <c r="ER304">
        <v>0.67071600000000009</v>
      </c>
      <c r="ET304">
        <v>0.60001000000000004</v>
      </c>
      <c r="EU304">
        <v>0.44885800000000009</v>
      </c>
      <c r="EW304">
        <v>0.60001000000000004</v>
      </c>
      <c r="EZ304">
        <v>0.43239571428571433</v>
      </c>
      <c r="FD304">
        <v>0.31579000000000002</v>
      </c>
      <c r="FE304">
        <v>0.48861600000000011</v>
      </c>
      <c r="FG304">
        <v>0.68962200000000007</v>
      </c>
      <c r="FH304">
        <v>0.60001000000000004</v>
      </c>
      <c r="FI304">
        <v>9.7488000000000005E-2</v>
      </c>
      <c r="FJ304">
        <v>0.17554700000000001</v>
      </c>
      <c r="FK304">
        <v>0.31081599999999998</v>
      </c>
      <c r="FL304">
        <v>1.2551300000000001</v>
      </c>
      <c r="FN304">
        <v>0.42265399999999997</v>
      </c>
      <c r="FP304">
        <v>1.2094425</v>
      </c>
      <c r="FV304">
        <v>0.24913399999999999</v>
      </c>
      <c r="FW304">
        <v>0.35948400000000008</v>
      </c>
      <c r="FY304">
        <v>0.78141800000000006</v>
      </c>
      <c r="FZ304">
        <v>0.232742</v>
      </c>
      <c r="GC304">
        <v>2.40191</v>
      </c>
      <c r="GE304">
        <v>0.61030600000000002</v>
      </c>
      <c r="GF304">
        <v>9.6467999999999998E-2</v>
      </c>
      <c r="GG304">
        <v>0.72443200000000008</v>
      </c>
      <c r="GH304">
        <v>0.25303100000000001</v>
      </c>
      <c r="GK304">
        <v>0.32523000000000002</v>
      </c>
      <c r="GO304">
        <v>0.37604749999999998</v>
      </c>
      <c r="GP304">
        <v>1.08419</v>
      </c>
      <c r="GS304">
        <v>0.54937500000000006</v>
      </c>
      <c r="GT304">
        <v>0.44460000000000011</v>
      </c>
      <c r="GU304">
        <v>0.60001000000000004</v>
      </c>
      <c r="GV304">
        <v>0.383266</v>
      </c>
    </row>
    <row r="305" spans="1:213" x14ac:dyDescent="0.3">
      <c r="A305">
        <v>2018</v>
      </c>
      <c r="B305" t="s">
        <v>8347</v>
      </c>
      <c r="C305" s="1" t="s">
        <v>167</v>
      </c>
      <c r="D305">
        <v>0.18477750000000001</v>
      </c>
      <c r="E305">
        <v>0.14632388888888889</v>
      </c>
      <c r="F305">
        <v>1.7863960000000001</v>
      </c>
      <c r="G305">
        <v>0.15343699999999999</v>
      </c>
      <c r="J305">
        <v>0.77307400000000004</v>
      </c>
      <c r="K305">
        <v>0.23949375000000001</v>
      </c>
      <c r="N305">
        <v>0.16600300000000001</v>
      </c>
      <c r="P305">
        <v>0.22834333333333329</v>
      </c>
      <c r="R305">
        <v>0.19446616666666669</v>
      </c>
      <c r="S305">
        <v>0.31840800000000002</v>
      </c>
      <c r="U305">
        <v>1.2831300000000001</v>
      </c>
      <c r="V305">
        <v>0.102559</v>
      </c>
      <c r="W305">
        <v>0.20685999999999999</v>
      </c>
      <c r="Y305">
        <v>3.2509999999999997E-2</v>
      </c>
      <c r="AB305">
        <v>0.14305799999999999</v>
      </c>
      <c r="AD305">
        <v>0.125112</v>
      </c>
      <c r="AF305">
        <v>0.49061783333333331</v>
      </c>
      <c r="AH305">
        <v>0.2000993333333333</v>
      </c>
      <c r="AK305">
        <v>4.4644000000000003E-2</v>
      </c>
      <c r="AO305">
        <v>0.12123200000000001</v>
      </c>
      <c r="AP305">
        <v>7.4465333333333342E-2</v>
      </c>
      <c r="AR305">
        <v>0.26467137499999999</v>
      </c>
      <c r="AS305">
        <v>8.91565E-2</v>
      </c>
      <c r="AT305">
        <v>0.38573716666666669</v>
      </c>
      <c r="AU305">
        <v>0.38716</v>
      </c>
      <c r="AV305">
        <v>4.3790000000000003E-2</v>
      </c>
      <c r="AZ305">
        <v>4.4644000000000003E-2</v>
      </c>
      <c r="BE305">
        <v>0.15434999999999999</v>
      </c>
      <c r="BG305">
        <v>0.54758499999999999</v>
      </c>
      <c r="BJ305">
        <v>0.107432</v>
      </c>
      <c r="BL305">
        <v>0.16600300000000001</v>
      </c>
      <c r="BR305">
        <v>0.18729599999999999</v>
      </c>
      <c r="BS305">
        <v>2.1361999999999999E-2</v>
      </c>
      <c r="BU305">
        <v>0.28120200000000001</v>
      </c>
      <c r="BX305">
        <v>0.55806</v>
      </c>
      <c r="CB305">
        <v>0.36668671428571431</v>
      </c>
      <c r="CE305">
        <v>4.4644000000000003E-2</v>
      </c>
      <c r="CF305">
        <v>3.306956</v>
      </c>
      <c r="CG305">
        <v>0.13291249999999999</v>
      </c>
      <c r="CH305">
        <v>0.287937</v>
      </c>
      <c r="CI305">
        <v>0.16225600000000001</v>
      </c>
      <c r="CJ305">
        <v>0.20346249999999999</v>
      </c>
      <c r="CM305">
        <v>0.54395666666666675</v>
      </c>
      <c r="CN305">
        <v>9.2676000000000008E-2</v>
      </c>
      <c r="CO305">
        <v>0.58077400000000001</v>
      </c>
      <c r="CP305">
        <v>0.23006599999999999</v>
      </c>
      <c r="CQ305">
        <v>0.168486</v>
      </c>
      <c r="CR305">
        <v>6.6056000000000004E-2</v>
      </c>
      <c r="CU305">
        <v>0.18514900000000001</v>
      </c>
      <c r="CV305">
        <v>0.1938253333333334</v>
      </c>
      <c r="CY305">
        <v>0.18941888888888889</v>
      </c>
      <c r="DA305">
        <v>0.59684933333333345</v>
      </c>
      <c r="DC305">
        <v>0.25664799999999999</v>
      </c>
      <c r="DD305">
        <v>9.7582000000000016E-2</v>
      </c>
      <c r="DF305">
        <v>5.7863999999999999E-2</v>
      </c>
      <c r="DG305">
        <v>0.23008066666666671</v>
      </c>
      <c r="DH305">
        <v>0.1710045</v>
      </c>
      <c r="DI305">
        <v>0.16828599999999999</v>
      </c>
      <c r="DJ305">
        <v>0.23994299999999999</v>
      </c>
      <c r="DL305">
        <v>0.12559333333333331</v>
      </c>
      <c r="DM305">
        <v>9.4312000000000021E-2</v>
      </c>
      <c r="DN305">
        <v>0.27557799999999999</v>
      </c>
      <c r="DO305">
        <v>0.185475</v>
      </c>
      <c r="DP305">
        <v>0.36668671428571431</v>
      </c>
      <c r="DU305">
        <v>0.14879999999999999</v>
      </c>
      <c r="DV305">
        <v>0.287937</v>
      </c>
      <c r="DW305">
        <v>9.8336000000000007E-2</v>
      </c>
      <c r="DX305">
        <v>0.1352505</v>
      </c>
      <c r="DY305">
        <v>0.31101600000000001</v>
      </c>
      <c r="EE305">
        <v>0.16708899999999999</v>
      </c>
      <c r="EH305">
        <v>0.260268</v>
      </c>
      <c r="EK305">
        <v>0.18637000000000001</v>
      </c>
      <c r="EN305">
        <v>0.37101000000000001</v>
      </c>
      <c r="EP305">
        <v>5.641800000000001E-2</v>
      </c>
      <c r="EQ305">
        <v>0.33803400000000011</v>
      </c>
      <c r="ER305">
        <v>0.38295125000000002</v>
      </c>
      <c r="ES305">
        <v>0.31124780000000002</v>
      </c>
      <c r="EV305">
        <v>0.30087900000000001</v>
      </c>
      <c r="FA305">
        <v>0.28099200000000002</v>
      </c>
      <c r="FC305">
        <v>0.15682499999999999</v>
      </c>
      <c r="FD305">
        <v>0.10009800000000001</v>
      </c>
      <c r="FI305">
        <v>2.9304E-2</v>
      </c>
      <c r="FJ305">
        <v>0.14319200000000001</v>
      </c>
      <c r="FR305">
        <v>0.232961</v>
      </c>
      <c r="FS305">
        <v>0.14724000000000001</v>
      </c>
      <c r="FW305">
        <v>0.14732899999999999</v>
      </c>
      <c r="FX305">
        <v>0.12126333333333331</v>
      </c>
      <c r="GA305">
        <v>0.105103</v>
      </c>
      <c r="GB305">
        <v>5.3197000000000008E-2</v>
      </c>
      <c r="GD305">
        <v>0.26052166666666671</v>
      </c>
      <c r="GG305">
        <v>0.352398875</v>
      </c>
      <c r="GH305">
        <v>0.47673599999999999</v>
      </c>
      <c r="GI305">
        <v>0.23702717142857141</v>
      </c>
      <c r="GL305">
        <v>0.31124780000000002</v>
      </c>
      <c r="GN305">
        <v>0.5125092</v>
      </c>
      <c r="GS305">
        <v>0.173148</v>
      </c>
      <c r="GW305">
        <v>0.23008066666666671</v>
      </c>
      <c r="GX305">
        <v>0.23008066666666671</v>
      </c>
      <c r="GY305">
        <v>3.306956</v>
      </c>
      <c r="GZ305">
        <v>0.25446649999999998</v>
      </c>
      <c r="HA305">
        <v>0.18137</v>
      </c>
      <c r="HC305">
        <v>0.34390599999999999</v>
      </c>
      <c r="HE305">
        <v>0.14760000000000001</v>
      </c>
    </row>
    <row r="306" spans="1:213" x14ac:dyDescent="0.3">
      <c r="A306">
        <v>2018</v>
      </c>
      <c r="B306" t="s">
        <v>8347</v>
      </c>
      <c r="C306" s="1" t="s">
        <v>8350</v>
      </c>
      <c r="D306">
        <v>1.4329769999999999</v>
      </c>
      <c r="E306">
        <v>3.9704959999999998</v>
      </c>
      <c r="F306">
        <v>2.9256959999999999</v>
      </c>
      <c r="H306">
        <v>0.50407400000000002</v>
      </c>
      <c r="I306">
        <v>0.50407400000000002</v>
      </c>
      <c r="L306">
        <v>1.3181849999999999</v>
      </c>
      <c r="M306">
        <v>2.6735859999999998</v>
      </c>
      <c r="N306">
        <v>2.0995659999999998</v>
      </c>
      <c r="O306">
        <v>2.199028666666667</v>
      </c>
      <c r="P306">
        <v>2.4636939999999998</v>
      </c>
      <c r="Q306">
        <v>1.3181849999999999</v>
      </c>
      <c r="T306">
        <v>0.58629333333333333</v>
      </c>
      <c r="U306">
        <v>1.5220659999999999</v>
      </c>
      <c r="V306">
        <v>2.5363950000000002</v>
      </c>
      <c r="X306">
        <v>0.84967425000000008</v>
      </c>
      <c r="Y306">
        <v>0.48635400000000012</v>
      </c>
      <c r="Z306">
        <v>0.50407400000000002</v>
      </c>
      <c r="AA306">
        <v>0.30151600000000001</v>
      </c>
      <c r="AB306">
        <v>1.318926</v>
      </c>
      <c r="AC306">
        <v>1.3181849999999999</v>
      </c>
      <c r="AD306">
        <v>1.4421200000000001</v>
      </c>
      <c r="AE306">
        <v>1.5750040000000001</v>
      </c>
      <c r="AF306">
        <v>6.6568420000000001</v>
      </c>
      <c r="AI306">
        <v>2.5337130000000001</v>
      </c>
      <c r="AK306">
        <v>6.0073619999999996</v>
      </c>
      <c r="AL306">
        <v>0.41299100000000011</v>
      </c>
      <c r="AM306">
        <v>0.45100899999999999</v>
      </c>
      <c r="AN306">
        <v>0.71641600000000005</v>
      </c>
      <c r="AP306">
        <v>2.4157670000000002</v>
      </c>
      <c r="AQ306">
        <v>0.30273400000000011</v>
      </c>
      <c r="AS306">
        <v>1.38656</v>
      </c>
      <c r="AT306">
        <v>3.0335079999999999</v>
      </c>
      <c r="AU306">
        <v>1.6820139999999999</v>
      </c>
      <c r="AV306">
        <v>3.2769840000000001</v>
      </c>
      <c r="AW306">
        <v>1.174493</v>
      </c>
      <c r="AX306">
        <v>3.0501939999999998</v>
      </c>
      <c r="AY306">
        <v>1.3181849999999999</v>
      </c>
      <c r="AZ306">
        <v>6.0073619999999996</v>
      </c>
      <c r="BC306">
        <v>1.329394</v>
      </c>
      <c r="BD306">
        <v>3.179236</v>
      </c>
      <c r="BE306">
        <v>2.4505340000000002</v>
      </c>
      <c r="BF306">
        <v>2.2634720000000002</v>
      </c>
      <c r="BG306">
        <v>4.5380140000000004</v>
      </c>
      <c r="BJ306">
        <v>0.84659600000000013</v>
      </c>
      <c r="BK306">
        <v>2.199028666666667</v>
      </c>
      <c r="BL306">
        <v>2.0995659999999998</v>
      </c>
      <c r="BM306">
        <v>0.29222199999999998</v>
      </c>
      <c r="BO306">
        <v>0.7046650000000001</v>
      </c>
      <c r="BQ306">
        <v>0.56472900000000004</v>
      </c>
      <c r="BS306">
        <v>1.104455</v>
      </c>
      <c r="BU306">
        <v>0.52776299999999998</v>
      </c>
      <c r="BV306">
        <v>1.8251057142857141</v>
      </c>
      <c r="BW306">
        <v>0.49403599999999998</v>
      </c>
      <c r="BX306">
        <v>3.6311779999999998</v>
      </c>
      <c r="BY306">
        <v>2.199028666666667</v>
      </c>
      <c r="BZ306">
        <v>0.75711400000000006</v>
      </c>
      <c r="CA306">
        <v>2.89754325</v>
      </c>
      <c r="CB306">
        <v>2.9954559999999999</v>
      </c>
      <c r="CC306">
        <v>3.2914000000000012</v>
      </c>
      <c r="CD306">
        <v>0.56938500000000003</v>
      </c>
      <c r="CE306">
        <v>6.0073619999999996</v>
      </c>
      <c r="CF306">
        <v>4.9778020000000014</v>
      </c>
      <c r="CG306">
        <v>3.5503559999999998</v>
      </c>
      <c r="CH306">
        <v>2.9141020000000002</v>
      </c>
      <c r="CJ306">
        <v>3.165994</v>
      </c>
      <c r="CL306">
        <v>1.335491</v>
      </c>
      <c r="CM306">
        <v>4.741778</v>
      </c>
      <c r="CN306">
        <v>0.32747799999999999</v>
      </c>
      <c r="CO306">
        <v>1.6802520000000001</v>
      </c>
      <c r="CQ306">
        <v>0.44123200000000001</v>
      </c>
      <c r="CR306">
        <v>0.51701200000000003</v>
      </c>
      <c r="CS306">
        <v>0.55788199999999999</v>
      </c>
      <c r="CX306">
        <v>1.335491</v>
      </c>
      <c r="CZ306">
        <v>2.6143299999999998</v>
      </c>
      <c r="DA306">
        <v>3.5566724999999999</v>
      </c>
      <c r="DB306">
        <v>3.2659660000000001</v>
      </c>
      <c r="DC306">
        <v>1.2633700000000001</v>
      </c>
      <c r="DD306">
        <v>0.65052500000000002</v>
      </c>
      <c r="DG306">
        <v>3.9411860000000001</v>
      </c>
      <c r="DJ306">
        <v>0.55016600000000004</v>
      </c>
      <c r="DM306">
        <v>2.8172640000000011</v>
      </c>
      <c r="DN306">
        <v>1.3675679999999999</v>
      </c>
      <c r="DP306">
        <v>2.9954559999999999</v>
      </c>
      <c r="DQ306">
        <v>2.199028666666667</v>
      </c>
      <c r="DR306">
        <v>2.4229228571428569</v>
      </c>
      <c r="DT306">
        <v>0.50407400000000002</v>
      </c>
      <c r="DU306">
        <v>1.6956020000000001</v>
      </c>
      <c r="DV306">
        <v>2.9141020000000002</v>
      </c>
      <c r="DW306">
        <v>2.0062899999999999</v>
      </c>
      <c r="DX306">
        <v>2.9459379999999999</v>
      </c>
      <c r="DY306">
        <v>1.2687919999999999</v>
      </c>
      <c r="DZ306">
        <v>0.80931800000000009</v>
      </c>
      <c r="EB306">
        <v>0.297985</v>
      </c>
      <c r="ED306">
        <v>2.199028666666667</v>
      </c>
      <c r="EE306">
        <v>0.95847400000000016</v>
      </c>
      <c r="EF306">
        <v>3.8444370000000001</v>
      </c>
      <c r="EH306">
        <v>1.629488</v>
      </c>
      <c r="EJ306">
        <v>0.19905</v>
      </c>
      <c r="EL306">
        <v>1.19201</v>
      </c>
      <c r="EM306">
        <v>2.670372</v>
      </c>
      <c r="EN306">
        <v>1.2479696666666671</v>
      </c>
      <c r="EO306">
        <v>0.69760600000000017</v>
      </c>
      <c r="EP306">
        <v>1.664666</v>
      </c>
      <c r="EQ306">
        <v>2.2212269999999998</v>
      </c>
      <c r="ER306">
        <v>0.44683800000000012</v>
      </c>
      <c r="ES306">
        <v>1.3233999999999999</v>
      </c>
      <c r="ET306">
        <v>2.199028666666667</v>
      </c>
      <c r="EU306">
        <v>3.6407449999999999</v>
      </c>
      <c r="EV306">
        <v>3.8747579999999999</v>
      </c>
      <c r="EW306">
        <v>2.199028666666667</v>
      </c>
      <c r="EX306">
        <v>0.91361400000000004</v>
      </c>
      <c r="EZ306">
        <v>0.50973142857142861</v>
      </c>
      <c r="FB306">
        <v>0.52444350000000006</v>
      </c>
      <c r="FC306">
        <v>4.7805050000000007</v>
      </c>
      <c r="FD306">
        <v>0.232048</v>
      </c>
      <c r="FE306">
        <v>2.0728800000000001</v>
      </c>
      <c r="FF306">
        <v>2.4957787272727279</v>
      </c>
      <c r="FH306">
        <v>2.199028666666667</v>
      </c>
      <c r="FI306">
        <v>0.55177000000000009</v>
      </c>
      <c r="FJ306">
        <v>2.5841340000000002</v>
      </c>
      <c r="FK306">
        <v>1.705946</v>
      </c>
      <c r="FL306">
        <v>3.189499000000001</v>
      </c>
      <c r="FN306">
        <v>1.589137333333333</v>
      </c>
      <c r="FP306">
        <v>1.458988</v>
      </c>
      <c r="FQ306">
        <v>0.50407400000000002</v>
      </c>
      <c r="FR306">
        <v>7.9252933333333342</v>
      </c>
      <c r="FS306">
        <v>0.59508800000000006</v>
      </c>
      <c r="FT306">
        <v>0.50407400000000002</v>
      </c>
      <c r="FV306">
        <v>1.2560359999999999</v>
      </c>
      <c r="FW306">
        <v>2.2775650000000001</v>
      </c>
      <c r="FY306">
        <v>0.30499599999999999</v>
      </c>
      <c r="FZ306">
        <v>6.8054000000000003E-2</v>
      </c>
      <c r="GC306">
        <v>0.57530599999999998</v>
      </c>
      <c r="GD306">
        <v>5.2437019999999999</v>
      </c>
      <c r="GE306">
        <v>0.33979999999999999</v>
      </c>
      <c r="GF306">
        <v>1.7994140000000001</v>
      </c>
      <c r="GG306">
        <v>2.5377960000000002</v>
      </c>
      <c r="GH306">
        <v>0.44250925000000002</v>
      </c>
      <c r="GJ306">
        <v>0.45798800000000012</v>
      </c>
      <c r="GL306">
        <v>1.3233999999999999</v>
      </c>
      <c r="GO306">
        <v>2.1254270000000002</v>
      </c>
      <c r="GP306">
        <v>1.3181849999999999</v>
      </c>
      <c r="GQ306">
        <v>0.50407400000000002</v>
      </c>
      <c r="GR306">
        <v>0.50407400000000002</v>
      </c>
      <c r="GS306">
        <v>1.6282399999999999</v>
      </c>
      <c r="GT306">
        <v>1.016562</v>
      </c>
      <c r="GU306">
        <v>2.199028666666667</v>
      </c>
      <c r="GV306">
        <v>0.60033599999999998</v>
      </c>
      <c r="GW306">
        <v>3.9411860000000001</v>
      </c>
      <c r="GX306">
        <v>3.9411860000000001</v>
      </c>
      <c r="GY306">
        <v>4.9778020000000014</v>
      </c>
      <c r="HA306">
        <v>1.2283599999999999</v>
      </c>
      <c r="HC306">
        <v>5.7198359999999999</v>
      </c>
      <c r="HD306">
        <v>0.42270000000000002</v>
      </c>
      <c r="HE306">
        <v>0.72196000000000005</v>
      </c>
    </row>
    <row r="307" spans="1:213" x14ac:dyDescent="0.3">
      <c r="A307">
        <v>2018</v>
      </c>
      <c r="B307" t="s">
        <v>8347</v>
      </c>
      <c r="C307" s="1" t="s">
        <v>175</v>
      </c>
      <c r="D307">
        <v>1.0980744</v>
      </c>
      <c r="E307">
        <v>0.82799575000000014</v>
      </c>
      <c r="F307">
        <v>1.4556111666666669</v>
      </c>
      <c r="G307">
        <v>0.43637999999999999</v>
      </c>
      <c r="H307">
        <v>0.81326300000000007</v>
      </c>
      <c r="I307">
        <v>0.81326300000000007</v>
      </c>
      <c r="J307">
        <v>2.06695925</v>
      </c>
      <c r="K307">
        <v>0.52394200000000002</v>
      </c>
      <c r="L307">
        <v>1.5804396666666669</v>
      </c>
      <c r="M307">
        <v>1.2534395</v>
      </c>
      <c r="N307">
        <v>0.91424600000000011</v>
      </c>
      <c r="O307">
        <v>0.86622766666666673</v>
      </c>
      <c r="P307">
        <v>1.3500755</v>
      </c>
      <c r="Q307">
        <v>1.5804396666666669</v>
      </c>
      <c r="R307">
        <v>0.5422840000000001</v>
      </c>
      <c r="S307">
        <v>0.64550099999999999</v>
      </c>
      <c r="T307">
        <v>0.469246</v>
      </c>
      <c r="U307">
        <v>1.1936074999999999</v>
      </c>
      <c r="V307">
        <v>0.94052400000000003</v>
      </c>
      <c r="W307">
        <v>0.47677800000000009</v>
      </c>
      <c r="Y307">
        <v>2.112677333333334</v>
      </c>
      <c r="Z307">
        <v>0.81326300000000007</v>
      </c>
      <c r="AA307">
        <v>0.8703780000000001</v>
      </c>
      <c r="AB307">
        <v>0.8899220000000001</v>
      </c>
      <c r="AC307">
        <v>1.5804396666666669</v>
      </c>
      <c r="AD307">
        <v>2.0952695000000001</v>
      </c>
      <c r="AE307">
        <v>1.528349</v>
      </c>
      <c r="AF307">
        <v>0.89818100000000012</v>
      </c>
      <c r="AG307">
        <v>9.8180000000000003E-2</v>
      </c>
      <c r="AI307">
        <v>1.1549510000000001</v>
      </c>
      <c r="AK307">
        <v>4.7679</v>
      </c>
      <c r="AL307">
        <v>1.607623666666667</v>
      </c>
      <c r="AM307">
        <v>0.54827933333333345</v>
      </c>
      <c r="AN307">
        <v>0.63421933333333336</v>
      </c>
      <c r="AP307">
        <v>2.163664666666667</v>
      </c>
      <c r="AQ307">
        <v>0.52808600000000006</v>
      </c>
      <c r="AR307">
        <v>0.36482799999999999</v>
      </c>
      <c r="AS307">
        <v>0.91898639999999998</v>
      </c>
      <c r="AT307">
        <v>1.1331008</v>
      </c>
      <c r="AU307">
        <v>1.8002213</v>
      </c>
      <c r="AV307">
        <v>2.7330293333333331</v>
      </c>
      <c r="AW307">
        <v>0.99454200000000004</v>
      </c>
      <c r="AX307">
        <v>1.1415839999999999</v>
      </c>
      <c r="AY307">
        <v>1.5804396666666669</v>
      </c>
      <c r="AZ307">
        <v>4.7679</v>
      </c>
      <c r="BB307">
        <v>0.39672800000000003</v>
      </c>
      <c r="BC307">
        <v>0.87518666666666667</v>
      </c>
      <c r="BD307">
        <v>2.9002941666666668</v>
      </c>
      <c r="BE307">
        <v>0.45392700000000002</v>
      </c>
      <c r="BF307">
        <v>1.1503473749999999</v>
      </c>
      <c r="BG307">
        <v>1.6831946666666671</v>
      </c>
      <c r="BH307">
        <v>0.24413199999999999</v>
      </c>
      <c r="BJ307">
        <v>0.4983313333333334</v>
      </c>
      <c r="BK307">
        <v>0.86622766666666673</v>
      </c>
      <c r="BL307">
        <v>0.91424600000000011</v>
      </c>
      <c r="BO307">
        <v>0.69523600000000008</v>
      </c>
      <c r="BQ307">
        <v>0.80359866666666679</v>
      </c>
      <c r="BS307">
        <v>2.702020000000001</v>
      </c>
      <c r="BT307">
        <v>0.5504</v>
      </c>
      <c r="BU307">
        <v>0.31209999999999999</v>
      </c>
      <c r="BV307">
        <v>1.228180952380953</v>
      </c>
      <c r="BX307">
        <v>1.7160046666666671</v>
      </c>
      <c r="BY307">
        <v>0.86622766666666673</v>
      </c>
      <c r="BZ307">
        <v>0.6497480000000001</v>
      </c>
      <c r="CA307">
        <v>2.0721906666666672</v>
      </c>
      <c r="CB307">
        <v>1.2066364000000001</v>
      </c>
      <c r="CC307">
        <v>2.314032666666666</v>
      </c>
      <c r="CD307">
        <v>0.85464266666666677</v>
      </c>
      <c r="CE307">
        <v>4.7679</v>
      </c>
      <c r="CF307">
        <v>1.6946612000000001</v>
      </c>
      <c r="CG307">
        <v>0.92771016666666684</v>
      </c>
      <c r="CH307">
        <v>0.52191600000000005</v>
      </c>
      <c r="CI307">
        <v>0.49775700000000012</v>
      </c>
      <c r="CJ307">
        <v>0.64002600000000009</v>
      </c>
      <c r="CL307">
        <v>1.011221333333334</v>
      </c>
      <c r="CM307">
        <v>0.6011597500000001</v>
      </c>
      <c r="CN307">
        <v>1.5113840000000001</v>
      </c>
      <c r="CO307">
        <v>1.55659075</v>
      </c>
      <c r="CQ307">
        <v>1.1934439999999999</v>
      </c>
      <c r="CT307">
        <v>0.99583250000000012</v>
      </c>
      <c r="CV307">
        <v>3.007822</v>
      </c>
      <c r="CW307">
        <v>2.0554614999999998</v>
      </c>
      <c r="CX307">
        <v>1.011221333333334</v>
      </c>
      <c r="CZ307">
        <v>1.0777892499999999</v>
      </c>
      <c r="DA307">
        <v>0.85750250000000006</v>
      </c>
      <c r="DB307">
        <v>1.149278666666667</v>
      </c>
      <c r="DC307">
        <v>0.68032766666666655</v>
      </c>
      <c r="DD307">
        <v>0.54462400000000011</v>
      </c>
      <c r="DF307">
        <v>0.45141900000000013</v>
      </c>
      <c r="DG307">
        <v>0.69205412500000008</v>
      </c>
      <c r="DI307">
        <v>0.30025800000000002</v>
      </c>
      <c r="DJ307">
        <v>0.65553183333333342</v>
      </c>
      <c r="DL307">
        <v>1.651114</v>
      </c>
      <c r="DM307">
        <v>1.4602025000000001</v>
      </c>
      <c r="DN307">
        <v>0.71911800000000003</v>
      </c>
      <c r="DP307">
        <v>1.2066364000000001</v>
      </c>
      <c r="DQ307">
        <v>0.86622766666666673</v>
      </c>
      <c r="DR307">
        <v>1.557530476190476</v>
      </c>
      <c r="DS307">
        <v>0.24413199999999999</v>
      </c>
      <c r="DT307">
        <v>0.81326300000000007</v>
      </c>
      <c r="DU307">
        <v>2.2293120000000002</v>
      </c>
      <c r="DV307">
        <v>0.52191600000000005</v>
      </c>
      <c r="DW307">
        <v>2.656591333333334</v>
      </c>
      <c r="DX307">
        <v>1.5527260000000001</v>
      </c>
      <c r="DY307">
        <v>1.621443</v>
      </c>
      <c r="DZ307">
        <v>0.61166600000000004</v>
      </c>
      <c r="EA307">
        <v>0.48499300000000001</v>
      </c>
      <c r="EB307">
        <v>0.82472400000000001</v>
      </c>
      <c r="EC307">
        <v>0.34539599999999998</v>
      </c>
      <c r="ED307">
        <v>0.86622766666666673</v>
      </c>
      <c r="EE307">
        <v>0.75575800000000004</v>
      </c>
      <c r="EF307">
        <v>1.488378</v>
      </c>
      <c r="EH307">
        <v>1.0736669999999999</v>
      </c>
      <c r="EK307">
        <v>0.71618500000000007</v>
      </c>
      <c r="EL307">
        <v>1.1849270000000001</v>
      </c>
      <c r="EM307">
        <v>3.1500219999999999</v>
      </c>
      <c r="EN307">
        <v>1.2766308</v>
      </c>
      <c r="EO307">
        <v>1.6778999999999999</v>
      </c>
      <c r="EP307">
        <v>1.949274</v>
      </c>
      <c r="EQ307">
        <v>1.623751333333334</v>
      </c>
      <c r="ER307">
        <v>0.60397733333333337</v>
      </c>
      <c r="ES307">
        <v>1.4945416</v>
      </c>
      <c r="ET307">
        <v>0.86622766666666673</v>
      </c>
      <c r="EU307">
        <v>1.2105406666666669</v>
      </c>
      <c r="EV307">
        <v>1.289625</v>
      </c>
      <c r="EW307">
        <v>0.86622766666666673</v>
      </c>
      <c r="EX307">
        <v>0.8551780000000001</v>
      </c>
      <c r="EY307">
        <v>0.74462400000000006</v>
      </c>
      <c r="EZ307">
        <v>0.84924190476190475</v>
      </c>
      <c r="FB307">
        <v>0.68547000000000002</v>
      </c>
      <c r="FC307">
        <v>1.359591666666667</v>
      </c>
      <c r="FE307">
        <v>1.2704593333333329</v>
      </c>
      <c r="FF307">
        <v>1.221682684343435</v>
      </c>
      <c r="FH307">
        <v>0.86622766666666673</v>
      </c>
      <c r="FI307">
        <v>0.34486000000000011</v>
      </c>
      <c r="FJ307">
        <v>0.67063200000000001</v>
      </c>
      <c r="FK307">
        <v>0.40397400000000011</v>
      </c>
      <c r="FL307">
        <v>1.629564666666667</v>
      </c>
      <c r="FM307">
        <v>0.38780399999999998</v>
      </c>
      <c r="FP307">
        <v>1.698982666666667</v>
      </c>
      <c r="FQ307">
        <v>0.81326300000000007</v>
      </c>
      <c r="FR307">
        <v>0.66046900000000008</v>
      </c>
      <c r="FS307">
        <v>1.0780164999999999</v>
      </c>
      <c r="FT307">
        <v>0.81326300000000007</v>
      </c>
      <c r="FU307">
        <v>0.30490699999999998</v>
      </c>
      <c r="FV307">
        <v>0.80127000000000004</v>
      </c>
      <c r="FW307">
        <v>1.6916119999999999</v>
      </c>
      <c r="FX307">
        <v>0.39395400000000003</v>
      </c>
      <c r="FZ307">
        <v>1.2014879999999999</v>
      </c>
      <c r="GB307">
        <v>0.55788933333333335</v>
      </c>
      <c r="GD307">
        <v>0.88390800000000003</v>
      </c>
      <c r="GE307">
        <v>1.085551333333334</v>
      </c>
      <c r="GG307">
        <v>1.7415819285714289</v>
      </c>
      <c r="GH307">
        <v>1.834114</v>
      </c>
      <c r="GJ307">
        <v>0.84832600000000014</v>
      </c>
      <c r="GL307">
        <v>1.4945416</v>
      </c>
      <c r="GN307">
        <v>2.6583960000000002</v>
      </c>
      <c r="GO307">
        <v>1.4993799999999999</v>
      </c>
      <c r="GP307">
        <v>1.5804396666666669</v>
      </c>
      <c r="GQ307">
        <v>0.81326300000000007</v>
      </c>
      <c r="GR307">
        <v>0.81326300000000007</v>
      </c>
      <c r="GS307">
        <v>1.038642666666667</v>
      </c>
      <c r="GU307">
        <v>0.86622766666666673</v>
      </c>
      <c r="GV307">
        <v>3.146512</v>
      </c>
      <c r="GW307">
        <v>0.69205412500000008</v>
      </c>
      <c r="GX307">
        <v>0.69205412500000008</v>
      </c>
      <c r="GY307">
        <v>1.6946612000000001</v>
      </c>
      <c r="HA307">
        <v>0.94082116666666682</v>
      </c>
      <c r="HC307">
        <v>0.97501250000000006</v>
      </c>
      <c r="HD307">
        <v>0.60803400000000007</v>
      </c>
      <c r="HE307">
        <v>0.5017653333333334</v>
      </c>
    </row>
    <row r="308" spans="1:213" x14ac:dyDescent="0.3">
      <c r="A308">
        <v>2018</v>
      </c>
      <c r="B308" t="s">
        <v>8347</v>
      </c>
      <c r="C308" s="1" t="s">
        <v>178</v>
      </c>
      <c r="D308">
        <v>1.6306636000000001</v>
      </c>
      <c r="E308">
        <v>2.190006400000001</v>
      </c>
      <c r="F308">
        <v>2.5551409999999999</v>
      </c>
      <c r="G308">
        <v>0.7843500000000001</v>
      </c>
      <c r="H308">
        <v>0.47068199999999999</v>
      </c>
      <c r="I308">
        <v>0.47068199999999999</v>
      </c>
      <c r="J308">
        <v>2.6772425000000002</v>
      </c>
      <c r="L308">
        <v>1.2440234999999999</v>
      </c>
      <c r="M308">
        <v>1.0543659999999999</v>
      </c>
      <c r="N308">
        <v>2.3408790000000002</v>
      </c>
      <c r="O308">
        <v>1.640406</v>
      </c>
      <c r="P308">
        <v>1.7541260000000001</v>
      </c>
      <c r="Q308">
        <v>1.2440234999999999</v>
      </c>
      <c r="R308">
        <v>1.307307</v>
      </c>
      <c r="S308">
        <v>1.157993333333333</v>
      </c>
      <c r="U308">
        <v>0.58400099999999999</v>
      </c>
      <c r="V308">
        <v>0.85455600000000009</v>
      </c>
      <c r="W308">
        <v>1.1508179999999999</v>
      </c>
      <c r="Y308">
        <v>0.22403600000000001</v>
      </c>
      <c r="Z308">
        <v>0.47068199999999999</v>
      </c>
      <c r="AA308">
        <v>0.59170700000000009</v>
      </c>
      <c r="AB308">
        <v>0.81015349999999997</v>
      </c>
      <c r="AC308">
        <v>1.2440234999999999</v>
      </c>
      <c r="AD308">
        <v>2.2756504999999998</v>
      </c>
      <c r="AE308">
        <v>2.3883005000000002</v>
      </c>
      <c r="AF308">
        <v>0.60963900000000004</v>
      </c>
      <c r="AG308">
        <v>1.4830325</v>
      </c>
      <c r="AI308">
        <v>0.79386600000000007</v>
      </c>
      <c r="AK308">
        <v>3.6941459999999999</v>
      </c>
      <c r="AL308">
        <v>1.5212049999999999</v>
      </c>
      <c r="AM308">
        <v>0.58207066666666674</v>
      </c>
      <c r="AN308">
        <v>0.87708950000000008</v>
      </c>
      <c r="AP308">
        <v>1.033473333333333</v>
      </c>
      <c r="AQ308">
        <v>1.086495833333333</v>
      </c>
      <c r="AR308">
        <v>1.7809545</v>
      </c>
      <c r="AT308">
        <v>2.5077832</v>
      </c>
      <c r="AU308">
        <v>1.4586075000000001</v>
      </c>
      <c r="AV308">
        <v>1.365097</v>
      </c>
      <c r="AW308">
        <v>0.80484280000000008</v>
      </c>
      <c r="AY308">
        <v>1.2440234999999999</v>
      </c>
      <c r="AZ308">
        <v>3.6941459999999999</v>
      </c>
      <c r="BB308">
        <v>0.56025488888888886</v>
      </c>
      <c r="BC308">
        <v>0.80763650000000009</v>
      </c>
      <c r="BD308">
        <v>0.75658883333333338</v>
      </c>
      <c r="BE308">
        <v>1.685718</v>
      </c>
      <c r="BF308">
        <v>0.58344440000000009</v>
      </c>
      <c r="BG308">
        <v>1.9734012000000001</v>
      </c>
      <c r="BJ308">
        <v>0.61414750000000007</v>
      </c>
      <c r="BK308">
        <v>1.640406</v>
      </c>
      <c r="BL308">
        <v>2.3408790000000002</v>
      </c>
      <c r="BO308">
        <v>0.56332599999999999</v>
      </c>
      <c r="BQ308">
        <v>1.0025181249999999</v>
      </c>
      <c r="BR308">
        <v>0.32543466666666671</v>
      </c>
      <c r="BS308">
        <v>2.3012809999999999</v>
      </c>
      <c r="BU308">
        <v>0.96745000000000014</v>
      </c>
      <c r="BV308">
        <v>0.86866714285714297</v>
      </c>
      <c r="BX308">
        <v>1.9637773333333339</v>
      </c>
      <c r="BY308">
        <v>1.640406</v>
      </c>
      <c r="BZ308">
        <v>0.55381100000000005</v>
      </c>
      <c r="CA308">
        <v>1.0292195</v>
      </c>
      <c r="CB308">
        <v>2.470714800000001</v>
      </c>
      <c r="CC308">
        <v>2.0049204999999999</v>
      </c>
      <c r="CD308">
        <v>0.52026400000000006</v>
      </c>
      <c r="CE308">
        <v>3.6941459999999999</v>
      </c>
      <c r="CF308">
        <v>2.6300525000000001</v>
      </c>
      <c r="CG308">
        <v>1.4374575000000001</v>
      </c>
      <c r="CH308">
        <v>0.80811600000000017</v>
      </c>
      <c r="CI308">
        <v>0.53729800000000005</v>
      </c>
      <c r="CJ308">
        <v>2.284334933333334</v>
      </c>
      <c r="CL308">
        <v>1.3918349999999999</v>
      </c>
      <c r="CM308">
        <v>1.6266138999999999</v>
      </c>
      <c r="CN308">
        <v>1.6391315</v>
      </c>
      <c r="CO308">
        <v>1.0482655999999999</v>
      </c>
      <c r="CP308">
        <v>1.2677039999999999</v>
      </c>
      <c r="CQ308">
        <v>0.84576266666666677</v>
      </c>
      <c r="CV308">
        <v>1.772837</v>
      </c>
      <c r="CW308">
        <v>2.281959000000001</v>
      </c>
      <c r="CX308">
        <v>1.3918349999999999</v>
      </c>
      <c r="CY308">
        <v>1.5695520000000001</v>
      </c>
      <c r="CZ308">
        <v>0.74744200000000005</v>
      </c>
      <c r="DA308">
        <v>2.4334687083333342</v>
      </c>
      <c r="DB308">
        <v>2.0425445</v>
      </c>
      <c r="DC308">
        <v>8.701600000000001E-2</v>
      </c>
      <c r="DD308">
        <v>0.36098400000000003</v>
      </c>
      <c r="DF308">
        <v>1.021245333333334</v>
      </c>
      <c r="DG308">
        <v>1.3520496</v>
      </c>
      <c r="DI308">
        <v>1.604487</v>
      </c>
      <c r="DJ308">
        <v>0.58662666666666674</v>
      </c>
      <c r="DM308">
        <v>1.2993589999999999</v>
      </c>
      <c r="DP308">
        <v>2.470714800000001</v>
      </c>
      <c r="DQ308">
        <v>1.640406</v>
      </c>
      <c r="DR308">
        <v>0.56694708333333343</v>
      </c>
      <c r="DT308">
        <v>0.47068199999999999</v>
      </c>
      <c r="DU308">
        <v>0.33550800000000008</v>
      </c>
      <c r="DV308">
        <v>0.80811600000000017</v>
      </c>
      <c r="DW308">
        <v>0.7039898750000001</v>
      </c>
      <c r="DX308">
        <v>1.4650604</v>
      </c>
      <c r="DY308">
        <v>0.88886633333333342</v>
      </c>
      <c r="DZ308">
        <v>0.70584350000000007</v>
      </c>
      <c r="EA308">
        <v>0.84391600000000011</v>
      </c>
      <c r="EB308">
        <v>0.77639900000000006</v>
      </c>
      <c r="ED308">
        <v>1.640406</v>
      </c>
      <c r="EE308">
        <v>0.49057400000000012</v>
      </c>
      <c r="EF308">
        <v>0.38469999999999999</v>
      </c>
      <c r="EH308">
        <v>0.867058</v>
      </c>
      <c r="EJ308">
        <v>0.38106600000000002</v>
      </c>
      <c r="EK308">
        <v>1.3403883999999999</v>
      </c>
      <c r="EL308">
        <v>0.50280400000000003</v>
      </c>
      <c r="EM308">
        <v>1.072462</v>
      </c>
      <c r="EN308">
        <v>1.6164681000000001</v>
      </c>
      <c r="EO308">
        <v>1.8283700000000001</v>
      </c>
      <c r="EQ308">
        <v>0.35766920000000002</v>
      </c>
      <c r="ER308">
        <v>1.05708</v>
      </c>
      <c r="ES308">
        <v>2.7807472999999998</v>
      </c>
      <c r="ET308">
        <v>1.640406</v>
      </c>
      <c r="EU308">
        <v>1.312602</v>
      </c>
      <c r="EV308">
        <v>2.4521144000000001</v>
      </c>
      <c r="EW308">
        <v>1.640406</v>
      </c>
      <c r="EX308">
        <v>2.9731025</v>
      </c>
      <c r="EY308">
        <v>0.38870399999999999</v>
      </c>
      <c r="EZ308">
        <v>1.783244761904762</v>
      </c>
      <c r="FA308">
        <v>0.35659800000000008</v>
      </c>
      <c r="FB308">
        <v>0.31128899999999998</v>
      </c>
      <c r="FC308">
        <v>1.4381885000000001</v>
      </c>
      <c r="FE308">
        <v>1.4816020000000001</v>
      </c>
      <c r="FF308">
        <v>1.1644298333333329</v>
      </c>
      <c r="FH308">
        <v>1.640406</v>
      </c>
      <c r="FI308">
        <v>0.569272</v>
      </c>
      <c r="FJ308">
        <v>0.74526400000000004</v>
      </c>
      <c r="FK308">
        <v>0.60612466666666676</v>
      </c>
      <c r="FL308">
        <v>1.420275</v>
      </c>
      <c r="FM308">
        <v>0.90251400000000004</v>
      </c>
      <c r="FP308">
        <v>2.027782666666667</v>
      </c>
      <c r="FQ308">
        <v>0.47068199999999999</v>
      </c>
      <c r="FR308">
        <v>2.6151296666666668</v>
      </c>
      <c r="FS308">
        <v>0.6562055</v>
      </c>
      <c r="FT308">
        <v>0.47068199999999999</v>
      </c>
      <c r="FV308">
        <v>0.46067599999999997</v>
      </c>
      <c r="FW308">
        <v>1.1627532</v>
      </c>
      <c r="FX308">
        <v>1.48432725</v>
      </c>
      <c r="FZ308">
        <v>0.86186000000000007</v>
      </c>
      <c r="GB308">
        <v>1.4416644999999999</v>
      </c>
      <c r="GC308">
        <v>0.29663400000000012</v>
      </c>
      <c r="GD308">
        <v>2.9349020000000001</v>
      </c>
      <c r="GE308">
        <v>0.66091100000000003</v>
      </c>
      <c r="GG308">
        <v>2.1913988</v>
      </c>
      <c r="GH308">
        <v>0.67120666666666684</v>
      </c>
      <c r="GL308">
        <v>2.7807472999999998</v>
      </c>
      <c r="GM308">
        <v>1.696661</v>
      </c>
      <c r="GN308">
        <v>1.2441085000000001</v>
      </c>
      <c r="GO308">
        <v>1.828028</v>
      </c>
      <c r="GP308">
        <v>1.2440234999999999</v>
      </c>
      <c r="GQ308">
        <v>0.47068199999999999</v>
      </c>
      <c r="GR308">
        <v>0.47068199999999999</v>
      </c>
      <c r="GS308">
        <v>1.2515404999999999</v>
      </c>
      <c r="GU308">
        <v>1.640406</v>
      </c>
      <c r="GV308">
        <v>0.48310599999999998</v>
      </c>
      <c r="GW308">
        <v>1.3520496</v>
      </c>
      <c r="GX308">
        <v>1.3520496</v>
      </c>
      <c r="GY308">
        <v>2.6300525000000001</v>
      </c>
      <c r="HA308">
        <v>1.1383525000000001</v>
      </c>
      <c r="HC308">
        <v>3.2303283999999999</v>
      </c>
      <c r="HD308">
        <v>0.43293799999999999</v>
      </c>
      <c r="HE308">
        <v>0.71398360000000005</v>
      </c>
    </row>
    <row r="309" spans="1:213" x14ac:dyDescent="0.3">
      <c r="A309">
        <v>2018</v>
      </c>
      <c r="B309" t="s">
        <v>8347</v>
      </c>
      <c r="C309" s="1" t="s">
        <v>181</v>
      </c>
      <c r="D309">
        <v>1.09029</v>
      </c>
      <c r="E309">
        <v>0.78164500000000003</v>
      </c>
      <c r="F309">
        <v>0.24932199999999999</v>
      </c>
      <c r="G309">
        <v>1.0435719999999999</v>
      </c>
      <c r="J309">
        <v>1.989994</v>
      </c>
      <c r="K309">
        <v>1.4409719999999999</v>
      </c>
      <c r="L309">
        <v>1.591834</v>
      </c>
      <c r="N309">
        <v>1.0769949999999999</v>
      </c>
      <c r="P309">
        <v>1.2315780000000001</v>
      </c>
      <c r="Q309">
        <v>1.591834</v>
      </c>
      <c r="R309">
        <v>1.0966739999999999</v>
      </c>
      <c r="S309">
        <v>0.68398000000000003</v>
      </c>
      <c r="W309">
        <v>0.30637799999999998</v>
      </c>
      <c r="AB309">
        <v>0.68632199999999999</v>
      </c>
      <c r="AC309">
        <v>1.591834</v>
      </c>
      <c r="AD309">
        <v>1.8365050000000001</v>
      </c>
      <c r="AH309">
        <v>0.41004400000000008</v>
      </c>
      <c r="AJ309">
        <v>0.82426750000000004</v>
      </c>
      <c r="AO309">
        <v>0.81713800000000014</v>
      </c>
      <c r="AR309">
        <v>1.335388</v>
      </c>
      <c r="AT309">
        <v>1.732426</v>
      </c>
      <c r="AU309">
        <v>1.2390159999999999</v>
      </c>
      <c r="AW309">
        <v>1.2826759999999999</v>
      </c>
      <c r="AY309">
        <v>1.591834</v>
      </c>
      <c r="BE309">
        <v>0.79857800000000012</v>
      </c>
      <c r="BF309">
        <v>0.67126399999999997</v>
      </c>
      <c r="BG309">
        <v>2.2132239999999999</v>
      </c>
      <c r="BJ309">
        <v>0.20258399999999999</v>
      </c>
      <c r="BL309">
        <v>1.0769949999999999</v>
      </c>
      <c r="BP309">
        <v>0.111966</v>
      </c>
      <c r="BR309">
        <v>0.35658000000000001</v>
      </c>
      <c r="BX309">
        <v>0.74155800000000005</v>
      </c>
      <c r="CB309">
        <v>1.737522</v>
      </c>
      <c r="CC309">
        <v>0.48925999999999997</v>
      </c>
      <c r="CF309">
        <v>0.82360000000000011</v>
      </c>
      <c r="CG309">
        <v>2.1404320000000001</v>
      </c>
      <c r="CI309">
        <v>1.7302040000000001</v>
      </c>
      <c r="CJ309">
        <v>1.1902900000000001</v>
      </c>
      <c r="CM309">
        <v>1.496435</v>
      </c>
      <c r="CN309">
        <v>1.0582879999999999</v>
      </c>
      <c r="CP309">
        <v>0.15160999999999999</v>
      </c>
      <c r="CV309">
        <v>1.4904299999999999</v>
      </c>
      <c r="CW309">
        <v>0.90465333333333331</v>
      </c>
      <c r="CY309">
        <v>0.51941599999999999</v>
      </c>
      <c r="DA309">
        <v>0.85331000000000012</v>
      </c>
      <c r="DF309">
        <v>0.38568599999999997</v>
      </c>
      <c r="DG309">
        <v>0.90199000000000007</v>
      </c>
      <c r="DH309">
        <v>0.504162</v>
      </c>
      <c r="DI309">
        <v>0.84375800000000012</v>
      </c>
      <c r="DJ309">
        <v>0.52463000000000004</v>
      </c>
      <c r="DL309">
        <v>1.1462479999999999</v>
      </c>
      <c r="DP309">
        <v>1.737522</v>
      </c>
      <c r="DW309">
        <v>0.67666500000000007</v>
      </c>
      <c r="DX309">
        <v>1.3410299999999999</v>
      </c>
      <c r="EA309">
        <v>0.41608750000000011</v>
      </c>
      <c r="EK309">
        <v>1.1534340000000001</v>
      </c>
      <c r="EN309">
        <v>2.2024379999999999</v>
      </c>
      <c r="EQ309">
        <v>4.8210000000000003E-2</v>
      </c>
      <c r="ER309">
        <v>0.43762600000000001</v>
      </c>
      <c r="ES309">
        <v>1.7153080000000001</v>
      </c>
      <c r="EV309">
        <v>1.0346299999999999</v>
      </c>
      <c r="EX309">
        <v>0.55365800000000009</v>
      </c>
      <c r="EY309">
        <v>0.34145999999999999</v>
      </c>
      <c r="EZ309">
        <v>0.88761857142857148</v>
      </c>
      <c r="FA309">
        <v>0.83914000000000011</v>
      </c>
      <c r="FC309">
        <v>1.1377280000000001</v>
      </c>
      <c r="FR309">
        <v>0.45612800000000009</v>
      </c>
      <c r="FW309">
        <v>1.6952860000000001</v>
      </c>
      <c r="FX309">
        <v>0.650972</v>
      </c>
      <c r="GA309">
        <v>1.72566</v>
      </c>
      <c r="GB309">
        <v>0.65195199999999998</v>
      </c>
      <c r="GD309">
        <v>0.91071400000000002</v>
      </c>
      <c r="GG309">
        <v>2.3987419999999999</v>
      </c>
      <c r="GH309">
        <v>0.49024000000000012</v>
      </c>
      <c r="GI309">
        <v>0.94655000000000011</v>
      </c>
      <c r="GL309">
        <v>1.7153080000000001</v>
      </c>
      <c r="GM309">
        <v>1.445516</v>
      </c>
      <c r="GN309">
        <v>1.394048</v>
      </c>
      <c r="GP309">
        <v>1.591834</v>
      </c>
      <c r="GS309">
        <v>2.3323140000000002</v>
      </c>
      <c r="GW309">
        <v>0.90199000000000007</v>
      </c>
      <c r="GX309">
        <v>0.90199000000000007</v>
      </c>
      <c r="GY309">
        <v>0.82360000000000011</v>
      </c>
      <c r="GZ309">
        <v>0.71731200000000006</v>
      </c>
      <c r="HA309">
        <v>1.1004560000000001</v>
      </c>
      <c r="HC309">
        <v>1.6492199999999999</v>
      </c>
      <c r="HE309">
        <v>0.82303000000000004</v>
      </c>
    </row>
    <row r="310" spans="1:213" x14ac:dyDescent="0.3">
      <c r="A310">
        <v>2018</v>
      </c>
      <c r="B310" t="s">
        <v>8347</v>
      </c>
      <c r="C310" s="1" t="s">
        <v>184</v>
      </c>
      <c r="D310">
        <v>2.9042546666666671</v>
      </c>
      <c r="E310">
        <v>3.158995</v>
      </c>
      <c r="F310">
        <v>2.151106</v>
      </c>
      <c r="G310">
        <v>1.1189242500000001</v>
      </c>
      <c r="H310">
        <v>0.94658900000000012</v>
      </c>
      <c r="I310">
        <v>0.94658900000000012</v>
      </c>
      <c r="J310">
        <v>3.4030279999999999</v>
      </c>
      <c r="K310">
        <v>3.528344000000001</v>
      </c>
      <c r="L310">
        <v>1.9631863333333339</v>
      </c>
      <c r="N310">
        <v>1.3718779999999999</v>
      </c>
      <c r="O310">
        <v>1.4997320000000001</v>
      </c>
      <c r="P310">
        <v>3.1867891666666668</v>
      </c>
      <c r="Q310">
        <v>1.9631863333333339</v>
      </c>
      <c r="R310">
        <v>1.68652</v>
      </c>
      <c r="S310">
        <v>2.0849920000000002</v>
      </c>
      <c r="T310">
        <v>2.2390479999999999</v>
      </c>
      <c r="U310">
        <v>1.3357520000000001</v>
      </c>
      <c r="W310">
        <v>5.2532329999999998</v>
      </c>
      <c r="Z310">
        <v>0.94658900000000012</v>
      </c>
      <c r="AA310">
        <v>1.522416</v>
      </c>
      <c r="AB310">
        <v>1.056921</v>
      </c>
      <c r="AC310">
        <v>1.9631863333333339</v>
      </c>
      <c r="AD310">
        <v>3.0162546666666672</v>
      </c>
      <c r="AE310">
        <v>1.5905039999999999</v>
      </c>
      <c r="AF310">
        <v>1.5247869999999999</v>
      </c>
      <c r="AG310">
        <v>9.8466750000000012</v>
      </c>
      <c r="AI310">
        <v>2.7876408333333331</v>
      </c>
      <c r="AJ310">
        <v>3.5791919999999999</v>
      </c>
      <c r="AK310">
        <v>4.0539373333333337</v>
      </c>
      <c r="AL310">
        <v>1.693516</v>
      </c>
      <c r="AN310">
        <v>1.687298</v>
      </c>
      <c r="AO310">
        <v>0.22375</v>
      </c>
      <c r="AP310">
        <v>0.24762000000000001</v>
      </c>
      <c r="AQ310">
        <v>1.405988</v>
      </c>
      <c r="AR310">
        <v>1.5662339999999999</v>
      </c>
      <c r="AS310">
        <v>1.6144750000000001</v>
      </c>
      <c r="AT310">
        <v>4.7402746666666671</v>
      </c>
      <c r="AU310">
        <v>2.086269333333334</v>
      </c>
      <c r="AV310">
        <v>5.1854918333333337</v>
      </c>
      <c r="AW310">
        <v>1.5711953333333331</v>
      </c>
      <c r="AX310">
        <v>2.1404519999999998</v>
      </c>
      <c r="AY310">
        <v>1.9631863333333339</v>
      </c>
      <c r="AZ310">
        <v>4.0539373333333337</v>
      </c>
      <c r="BB310">
        <v>2.1665009999999998</v>
      </c>
      <c r="BC310">
        <v>1.4483029999999999</v>
      </c>
      <c r="BD310">
        <v>18.784163333333339</v>
      </c>
      <c r="BE310">
        <v>3.207246</v>
      </c>
      <c r="BF310">
        <v>1.2903986666666669</v>
      </c>
      <c r="BG310">
        <v>2.8987769999999999</v>
      </c>
      <c r="BH310">
        <v>5.5120000000000002E-2</v>
      </c>
      <c r="BJ310">
        <v>1.546224</v>
      </c>
      <c r="BK310">
        <v>1.4997320000000001</v>
      </c>
      <c r="BL310">
        <v>1.3718779999999999</v>
      </c>
      <c r="BQ310">
        <v>1.456448</v>
      </c>
      <c r="BR310">
        <v>2.1810830000000001</v>
      </c>
      <c r="BS310">
        <v>0.35045599999999999</v>
      </c>
      <c r="BU310">
        <v>1.0084900000000001</v>
      </c>
      <c r="BV310">
        <v>1.615553571428572</v>
      </c>
      <c r="BX310">
        <v>3.0971660000000001</v>
      </c>
      <c r="BY310">
        <v>1.4997320000000001</v>
      </c>
      <c r="BZ310">
        <v>0.94232000000000005</v>
      </c>
      <c r="CA310">
        <v>12.761283000000001</v>
      </c>
      <c r="CB310">
        <v>4.5311440000000003</v>
      </c>
      <c r="CC310">
        <v>4.4620553333333337</v>
      </c>
      <c r="CD310">
        <v>1.6797504999999999</v>
      </c>
      <c r="CE310">
        <v>4.0539373333333337</v>
      </c>
      <c r="CF310">
        <v>1.284816</v>
      </c>
      <c r="CG310">
        <v>2.9595513333333341</v>
      </c>
      <c r="CH310">
        <v>0.54026800000000008</v>
      </c>
      <c r="CI310">
        <v>1.19674375</v>
      </c>
      <c r="CJ310">
        <v>1.8808742222222219</v>
      </c>
      <c r="CL310">
        <v>1.8867866666666671</v>
      </c>
      <c r="CM310">
        <v>4.6952080000000009</v>
      </c>
      <c r="CN310">
        <v>2.769244</v>
      </c>
      <c r="CO310">
        <v>1.7900987500000001</v>
      </c>
      <c r="CP310">
        <v>2.18675</v>
      </c>
      <c r="CT310">
        <v>1.4772320000000001</v>
      </c>
      <c r="CU310">
        <v>1.3236030000000001</v>
      </c>
      <c r="CV310">
        <v>3.62287625</v>
      </c>
      <c r="CW310">
        <v>3.6998440000000001</v>
      </c>
      <c r="CX310">
        <v>1.8867866666666671</v>
      </c>
      <c r="CY310">
        <v>2.206626</v>
      </c>
      <c r="CZ310">
        <v>1.4966262222222231</v>
      </c>
      <c r="DA310">
        <v>3.632088</v>
      </c>
      <c r="DB310">
        <v>3.3233519999999999</v>
      </c>
      <c r="DF310">
        <v>1.4054219999999999</v>
      </c>
      <c r="DG310">
        <v>3.209404000000001</v>
      </c>
      <c r="DH310">
        <v>0.61191600000000013</v>
      </c>
      <c r="DI310">
        <v>3.3929480000000001</v>
      </c>
      <c r="DL310">
        <v>2.21004625</v>
      </c>
      <c r="DM310">
        <v>1.6235040000000001</v>
      </c>
      <c r="DP310">
        <v>4.5311440000000003</v>
      </c>
      <c r="DQ310">
        <v>1.4997320000000001</v>
      </c>
      <c r="DR310">
        <v>1.0907714285714289</v>
      </c>
      <c r="DS310">
        <v>5.5120000000000002E-2</v>
      </c>
      <c r="DT310">
        <v>0.94658900000000012</v>
      </c>
      <c r="DV310">
        <v>0.54026800000000008</v>
      </c>
      <c r="DW310">
        <v>2.36881275</v>
      </c>
      <c r="DX310">
        <v>3.9360140000000001</v>
      </c>
      <c r="DY310">
        <v>2.0519029999999998</v>
      </c>
      <c r="DZ310">
        <v>0.99995800000000012</v>
      </c>
      <c r="EA310">
        <v>1.035056</v>
      </c>
      <c r="EB310">
        <v>1.18303</v>
      </c>
      <c r="EC310">
        <v>2.2182909999999998</v>
      </c>
      <c r="ED310">
        <v>1.4997320000000001</v>
      </c>
      <c r="EE310">
        <v>0.9180600000000001</v>
      </c>
      <c r="EH310">
        <v>1.3727480000000001</v>
      </c>
      <c r="EI310">
        <v>1.5636350000000001</v>
      </c>
      <c r="EK310">
        <v>1.248248</v>
      </c>
      <c r="EL310">
        <v>2.6213731111111112</v>
      </c>
      <c r="EM310">
        <v>1.996218</v>
      </c>
      <c r="EN310">
        <v>1.9375935</v>
      </c>
      <c r="EO310">
        <v>1.2288490000000001</v>
      </c>
      <c r="EQ310">
        <v>1.648088666666667</v>
      </c>
      <c r="ER310">
        <v>0.81773000000000007</v>
      </c>
      <c r="ES310">
        <v>2.9430586666666669</v>
      </c>
      <c r="ET310">
        <v>1.4997320000000001</v>
      </c>
      <c r="EU310">
        <v>2.2479126666666671</v>
      </c>
      <c r="EV310">
        <v>4.2351647500000009</v>
      </c>
      <c r="EW310">
        <v>1.4997320000000001</v>
      </c>
      <c r="EX310">
        <v>0.63889933333333337</v>
      </c>
      <c r="EY310">
        <v>0.99434700000000009</v>
      </c>
      <c r="EZ310">
        <v>1.029422857142857</v>
      </c>
      <c r="FA310">
        <v>1.2460960000000001</v>
      </c>
      <c r="FB310">
        <v>1.6014325</v>
      </c>
      <c r="FC310">
        <v>1.975800666666667</v>
      </c>
      <c r="FD310">
        <v>1.5927249999999999</v>
      </c>
      <c r="FF310">
        <v>1.9462845833333331</v>
      </c>
      <c r="FH310">
        <v>1.4997320000000001</v>
      </c>
      <c r="FJ310">
        <v>0.94886899999999996</v>
      </c>
      <c r="FK310">
        <v>0.95371750000000011</v>
      </c>
      <c r="FL310">
        <v>1.9326920000000001</v>
      </c>
      <c r="FM310">
        <v>2.2556120000000002</v>
      </c>
      <c r="FP310">
        <v>2.9753493333333338</v>
      </c>
      <c r="FQ310">
        <v>0.94658900000000012</v>
      </c>
      <c r="FR310">
        <v>1.7171862499999999</v>
      </c>
      <c r="FT310">
        <v>0.94658900000000012</v>
      </c>
      <c r="FW310">
        <v>3.0399820000000002</v>
      </c>
      <c r="FX310">
        <v>2.9787279999999998</v>
      </c>
      <c r="FZ310">
        <v>2.3379940000000001</v>
      </c>
      <c r="GA310">
        <v>1.799126</v>
      </c>
      <c r="GB310">
        <v>3.958562000000001</v>
      </c>
      <c r="GC310">
        <v>0.76450200000000001</v>
      </c>
      <c r="GD310">
        <v>3.2492329999999998</v>
      </c>
      <c r="GE310">
        <v>1.076821</v>
      </c>
      <c r="GG310">
        <v>3.6164413333333338</v>
      </c>
      <c r="GH310">
        <v>1.021938</v>
      </c>
      <c r="GI310">
        <v>0.72306599999999999</v>
      </c>
      <c r="GL310">
        <v>2.9430586666666669</v>
      </c>
      <c r="GM310">
        <v>1.8951789999999999</v>
      </c>
      <c r="GN310">
        <v>3.5813280000000001</v>
      </c>
      <c r="GP310">
        <v>1.9631863333333339</v>
      </c>
      <c r="GQ310">
        <v>0.94658900000000012</v>
      </c>
      <c r="GR310">
        <v>0.94658900000000012</v>
      </c>
      <c r="GS310">
        <v>1.7220839999999999</v>
      </c>
      <c r="GU310">
        <v>1.4997320000000001</v>
      </c>
      <c r="GV310">
        <v>1.4136040000000001</v>
      </c>
      <c r="GW310">
        <v>3.209404000000001</v>
      </c>
      <c r="GX310">
        <v>3.209404000000001</v>
      </c>
      <c r="GY310">
        <v>1.284816</v>
      </c>
      <c r="GZ310">
        <v>3.257568</v>
      </c>
      <c r="HA310">
        <v>1.3184465000000001</v>
      </c>
      <c r="HC310">
        <v>1.1556753333333341</v>
      </c>
      <c r="HE310">
        <v>0.95829200000000014</v>
      </c>
    </row>
    <row r="311" spans="1:213" x14ac:dyDescent="0.3">
      <c r="A311">
        <v>2018</v>
      </c>
      <c r="B311" t="s">
        <v>8347</v>
      </c>
      <c r="C311" s="1" t="s">
        <v>8351</v>
      </c>
      <c r="D311">
        <v>1.736866</v>
      </c>
      <c r="E311">
        <v>2.2328199999999998</v>
      </c>
      <c r="G311">
        <v>0.70920000000000005</v>
      </c>
      <c r="J311">
        <v>2.3107120000000001</v>
      </c>
      <c r="K311">
        <v>1.0580320000000001</v>
      </c>
      <c r="N311">
        <v>2.396112</v>
      </c>
      <c r="P311">
        <v>1.5959179999999999</v>
      </c>
      <c r="R311">
        <v>0.93535000000000013</v>
      </c>
      <c r="S311">
        <v>0.89144800000000013</v>
      </c>
      <c r="AB311">
        <v>0.37112200000000001</v>
      </c>
      <c r="AD311">
        <v>3.5757660000000002</v>
      </c>
      <c r="AF311">
        <v>0.7193480000000001</v>
      </c>
      <c r="AH311">
        <v>0.78070500000000009</v>
      </c>
      <c r="AJ311">
        <v>2.5130859999999999</v>
      </c>
      <c r="AO311">
        <v>5.8112600000000008</v>
      </c>
      <c r="AR311">
        <v>4.7489800000000004</v>
      </c>
      <c r="AT311">
        <v>1.9049480000000001</v>
      </c>
      <c r="AU311">
        <v>0.90277000000000007</v>
      </c>
      <c r="BE311">
        <v>1.178056</v>
      </c>
      <c r="BF311">
        <v>0.52915200000000007</v>
      </c>
      <c r="BG311">
        <v>2.4820799999999998</v>
      </c>
      <c r="BL311">
        <v>2.396112</v>
      </c>
      <c r="BP311">
        <v>3.0369199999999998</v>
      </c>
      <c r="BQ311">
        <v>0.43645200000000001</v>
      </c>
      <c r="BR311">
        <v>0.31614999999999999</v>
      </c>
      <c r="BX311">
        <v>0.41668000000000011</v>
      </c>
      <c r="CB311">
        <v>1.9048480000000001</v>
      </c>
      <c r="CC311">
        <v>0.19550600000000001</v>
      </c>
      <c r="CF311">
        <v>3.513942000000001</v>
      </c>
      <c r="CG311">
        <v>0.77853400000000006</v>
      </c>
      <c r="CI311">
        <v>0.30869400000000002</v>
      </c>
      <c r="CJ311">
        <v>1.537274</v>
      </c>
      <c r="CM311">
        <v>2.2660174999999998</v>
      </c>
      <c r="CN311">
        <v>2.115046</v>
      </c>
      <c r="CO311">
        <v>0.67424000000000006</v>
      </c>
      <c r="CP311">
        <v>0.51853000000000005</v>
      </c>
      <c r="CU311">
        <v>1.086406</v>
      </c>
      <c r="CV311">
        <v>1.5825525</v>
      </c>
      <c r="CY311">
        <v>0.55135800000000013</v>
      </c>
      <c r="DA311">
        <v>1.699155</v>
      </c>
      <c r="DF311">
        <v>4.1512600000000006</v>
      </c>
      <c r="DG311">
        <v>1.4367375</v>
      </c>
      <c r="DH311">
        <v>0.77625750000000004</v>
      </c>
      <c r="DI311">
        <v>1.311104</v>
      </c>
      <c r="DJ311">
        <v>0.154582</v>
      </c>
      <c r="DL311">
        <v>0.85633200000000009</v>
      </c>
      <c r="DP311">
        <v>1.9048480000000001</v>
      </c>
      <c r="DW311">
        <v>0.40717799999999998</v>
      </c>
      <c r="DX311">
        <v>1.313364</v>
      </c>
      <c r="EG311">
        <v>0.92326800000000009</v>
      </c>
      <c r="EH311">
        <v>0.72596250000000007</v>
      </c>
      <c r="EK311">
        <v>5.5408600000000003</v>
      </c>
      <c r="EN311">
        <v>1.618962</v>
      </c>
      <c r="ER311">
        <v>0.65174200000000004</v>
      </c>
      <c r="ES311">
        <v>3.8906559999999999</v>
      </c>
      <c r="EV311">
        <v>0.57723500000000005</v>
      </c>
      <c r="EX311">
        <v>0.80007600000000012</v>
      </c>
      <c r="EZ311">
        <v>0.87899571428571444</v>
      </c>
      <c r="FA311">
        <v>0.880162</v>
      </c>
      <c r="FP311">
        <v>0.66685000000000005</v>
      </c>
      <c r="FR311">
        <v>0.74367400000000006</v>
      </c>
      <c r="FX311">
        <v>0.53003600000000006</v>
      </c>
      <c r="GA311">
        <v>1.0716319999999999</v>
      </c>
      <c r="GB311">
        <v>0.5091</v>
      </c>
      <c r="GD311">
        <v>1.687678</v>
      </c>
      <c r="GG311">
        <v>1.346349</v>
      </c>
      <c r="GI311">
        <v>1.2537039999999999</v>
      </c>
      <c r="GL311">
        <v>3.8906559999999999</v>
      </c>
      <c r="GM311">
        <v>1.778546</v>
      </c>
      <c r="GN311">
        <v>1.158128</v>
      </c>
      <c r="GO311">
        <v>1.2239500000000001</v>
      </c>
      <c r="GW311">
        <v>1.4367375</v>
      </c>
      <c r="GX311">
        <v>1.4367375</v>
      </c>
      <c r="GY311">
        <v>3.513942000000001</v>
      </c>
      <c r="GZ311">
        <v>1.61225</v>
      </c>
      <c r="HA311">
        <v>0.80005400000000004</v>
      </c>
      <c r="HC311">
        <v>3.8550279999999999</v>
      </c>
      <c r="HE311">
        <v>0.89423000000000008</v>
      </c>
    </row>
    <row r="312" spans="1:213" x14ac:dyDescent="0.3">
      <c r="A312">
        <v>2018</v>
      </c>
      <c r="B312" t="s">
        <v>8347</v>
      </c>
      <c r="C312" s="1" t="s">
        <v>8352</v>
      </c>
      <c r="D312">
        <v>1.6688559999999999</v>
      </c>
      <c r="E312">
        <v>2.139866</v>
      </c>
      <c r="G312">
        <v>0.59445800000000004</v>
      </c>
      <c r="J312">
        <v>1.7917259999999999</v>
      </c>
      <c r="K312">
        <v>0.69090200000000002</v>
      </c>
      <c r="N312">
        <v>2.5663079999999998</v>
      </c>
      <c r="P312">
        <v>1.7837259999999999</v>
      </c>
      <c r="R312">
        <v>0.90549400000000002</v>
      </c>
      <c r="S312">
        <v>0.89157750000000002</v>
      </c>
      <c r="AB312">
        <v>0.49776599999999999</v>
      </c>
      <c r="AD312">
        <v>1.3724825</v>
      </c>
      <c r="AF312">
        <v>1.620225</v>
      </c>
      <c r="AH312">
        <v>0.58270400000000011</v>
      </c>
      <c r="AJ312">
        <v>1.1655819999999999</v>
      </c>
      <c r="AO312">
        <v>5.6481260000000004</v>
      </c>
      <c r="AR312">
        <v>3.3443679999999998</v>
      </c>
      <c r="AT312">
        <v>1.6426860000000001</v>
      </c>
      <c r="AU312">
        <v>1.36076</v>
      </c>
      <c r="BB312">
        <v>0.60015400000000008</v>
      </c>
      <c r="BE312">
        <v>0.91576800000000014</v>
      </c>
      <c r="BF312">
        <v>0.31776599999999999</v>
      </c>
      <c r="BG312">
        <v>1.50545</v>
      </c>
      <c r="BL312">
        <v>2.5663079999999998</v>
      </c>
      <c r="BP312">
        <v>1.7178</v>
      </c>
      <c r="BR312">
        <v>0.63272800000000007</v>
      </c>
      <c r="CB312">
        <v>1.6458839999999999</v>
      </c>
      <c r="CF312">
        <v>2.1407159999999998</v>
      </c>
      <c r="CG312">
        <v>0.75741400000000003</v>
      </c>
      <c r="CI312">
        <v>0.65577399999999997</v>
      </c>
      <c r="CJ312">
        <v>1.9077850000000001</v>
      </c>
      <c r="CM312">
        <v>1.0762160000000001</v>
      </c>
      <c r="CN312">
        <v>2.0359500000000001</v>
      </c>
      <c r="CO312">
        <v>1.0982860000000001</v>
      </c>
      <c r="CP312">
        <v>0.21798200000000001</v>
      </c>
      <c r="CU312">
        <v>1.0400799999999999</v>
      </c>
      <c r="CV312">
        <v>2.1835420000000001</v>
      </c>
      <c r="CY312">
        <v>0.70693800000000007</v>
      </c>
      <c r="DA312">
        <v>1.3349766666666669</v>
      </c>
      <c r="DF312">
        <v>0.46993200000000002</v>
      </c>
      <c r="DG312">
        <v>1.00044</v>
      </c>
      <c r="DH312">
        <v>0.2387</v>
      </c>
      <c r="DI312">
        <v>1.406892</v>
      </c>
      <c r="DJ312">
        <v>0.1447</v>
      </c>
      <c r="DL312">
        <v>0.21598600000000001</v>
      </c>
      <c r="DP312">
        <v>1.6458839999999999</v>
      </c>
      <c r="DX312">
        <v>0.6432540000000001</v>
      </c>
      <c r="EG312">
        <v>0.50166800000000011</v>
      </c>
      <c r="EH312">
        <v>0.97457400000000005</v>
      </c>
      <c r="EK312">
        <v>5.1153279999999999</v>
      </c>
      <c r="EN312">
        <v>0.88310800000000012</v>
      </c>
      <c r="ER312">
        <v>0.92336000000000007</v>
      </c>
      <c r="ES312">
        <v>3.7345199999999998</v>
      </c>
      <c r="EV312">
        <v>0.44173600000000002</v>
      </c>
      <c r="EX312">
        <v>0.6453040000000001</v>
      </c>
      <c r="FA312">
        <v>0.77541000000000004</v>
      </c>
      <c r="FR312">
        <v>0.55053000000000007</v>
      </c>
      <c r="GB312">
        <v>0.46716500000000011</v>
      </c>
      <c r="GD312">
        <v>1.901554</v>
      </c>
      <c r="GG312">
        <v>1.9505920000000001</v>
      </c>
      <c r="GH312">
        <v>0.76848800000000006</v>
      </c>
      <c r="GI312">
        <v>1.3652359999999999</v>
      </c>
      <c r="GL312">
        <v>3.7345199999999998</v>
      </c>
      <c r="GM312">
        <v>1.5913025000000001</v>
      </c>
      <c r="GN312">
        <v>1.5703480000000001</v>
      </c>
      <c r="GO312">
        <v>1.0656779999999999</v>
      </c>
      <c r="GW312">
        <v>1.00044</v>
      </c>
      <c r="GX312">
        <v>1.00044</v>
      </c>
      <c r="GY312">
        <v>2.1407159999999998</v>
      </c>
      <c r="GZ312">
        <v>1.01423</v>
      </c>
      <c r="HA312">
        <v>0.49387399999999998</v>
      </c>
      <c r="HC312">
        <v>3.416722</v>
      </c>
      <c r="HE312">
        <v>0.16469800000000001</v>
      </c>
    </row>
    <row r="313" spans="1:213" x14ac:dyDescent="0.3">
      <c r="A313">
        <v>2018</v>
      </c>
      <c r="B313" t="s">
        <v>8347</v>
      </c>
      <c r="C313" s="1" t="s">
        <v>8353</v>
      </c>
      <c r="D313">
        <v>0.8283600000000001</v>
      </c>
      <c r="E313">
        <v>0.64971500000000004</v>
      </c>
      <c r="J313">
        <v>5.0849540000000006</v>
      </c>
      <c r="K313">
        <v>0.54997200000000002</v>
      </c>
      <c r="N313">
        <v>0.85271600000000014</v>
      </c>
      <c r="R313">
        <v>0.82427600000000012</v>
      </c>
      <c r="S313">
        <v>1.1677360000000001</v>
      </c>
      <c r="AB313">
        <v>0.49732199999999999</v>
      </c>
      <c r="AD313">
        <v>0.6860980000000001</v>
      </c>
      <c r="AH313">
        <v>0.17421181818181819</v>
      </c>
      <c r="AO313">
        <v>6.5173719999999999</v>
      </c>
      <c r="AR313">
        <v>0.16253000000000001</v>
      </c>
      <c r="AT313">
        <v>0.33919199999999999</v>
      </c>
      <c r="BE313">
        <v>0.57611400000000001</v>
      </c>
      <c r="BG313">
        <v>0.74194800000000005</v>
      </c>
      <c r="BL313">
        <v>0.85271600000000014</v>
      </c>
      <c r="BR313">
        <v>0.56535600000000008</v>
      </c>
      <c r="CB313">
        <v>0.33919199999999999</v>
      </c>
      <c r="CF313">
        <v>2.1992259999999999</v>
      </c>
      <c r="CI313">
        <v>0.547342</v>
      </c>
      <c r="CJ313">
        <v>1.064576</v>
      </c>
      <c r="CM313">
        <v>0.56641000000000008</v>
      </c>
      <c r="CN313">
        <v>0.58523800000000004</v>
      </c>
      <c r="CP313">
        <v>0.71258600000000016</v>
      </c>
      <c r="CY313">
        <v>0.55268250000000008</v>
      </c>
      <c r="DG313">
        <v>1.1828939999999999</v>
      </c>
      <c r="DH313">
        <v>0.24362400000000001</v>
      </c>
      <c r="DL313">
        <v>1.02756</v>
      </c>
      <c r="DP313">
        <v>0.33919199999999999</v>
      </c>
      <c r="DX313">
        <v>0.79623800000000011</v>
      </c>
      <c r="EK313">
        <v>1.211822</v>
      </c>
      <c r="EN313">
        <v>0.90715500000000004</v>
      </c>
      <c r="EV313">
        <v>0.33034000000000002</v>
      </c>
      <c r="FA313">
        <v>1.068856</v>
      </c>
      <c r="FR313">
        <v>0.67881600000000009</v>
      </c>
      <c r="GB313">
        <v>0.95588000000000006</v>
      </c>
      <c r="GD313">
        <v>2.1863959999999998</v>
      </c>
      <c r="GG313">
        <v>0.33919199999999999</v>
      </c>
      <c r="GI313">
        <v>0.95578399999999997</v>
      </c>
      <c r="GM313">
        <v>2.3861780000000001</v>
      </c>
      <c r="GN313">
        <v>1.7390099999999999</v>
      </c>
      <c r="GW313">
        <v>1.1828939999999999</v>
      </c>
      <c r="GX313">
        <v>1.1828939999999999</v>
      </c>
      <c r="GY313">
        <v>2.1992259999999999</v>
      </c>
      <c r="GZ313">
        <v>0.70356399999999997</v>
      </c>
      <c r="HA313">
        <v>0.55369000000000002</v>
      </c>
      <c r="HC313">
        <v>0.73265250000000004</v>
      </c>
    </row>
    <row r="314" spans="1:213" x14ac:dyDescent="0.3">
      <c r="A314">
        <v>2018</v>
      </c>
      <c r="B314" t="s">
        <v>8347</v>
      </c>
      <c r="C314" s="1" t="s">
        <v>8354</v>
      </c>
      <c r="D314">
        <v>0.701075</v>
      </c>
      <c r="E314">
        <v>1.001103333333333</v>
      </c>
      <c r="G314">
        <v>0.82006750000000006</v>
      </c>
      <c r="J314">
        <v>1.4968220000000001</v>
      </c>
      <c r="K314">
        <v>0.83606200000000008</v>
      </c>
      <c r="N314">
        <v>1.146782</v>
      </c>
      <c r="P314">
        <v>0.13486400000000001</v>
      </c>
      <c r="R314">
        <v>0.85850800000000005</v>
      </c>
      <c r="S314">
        <v>0.97289600000000009</v>
      </c>
      <c r="AF314">
        <v>0.70617000000000008</v>
      </c>
      <c r="AJ314">
        <v>0.92695000000000005</v>
      </c>
      <c r="AO314">
        <v>1.175106</v>
      </c>
      <c r="AR314">
        <v>0.86386200000000002</v>
      </c>
      <c r="AS314">
        <v>0.5150840000000001</v>
      </c>
      <c r="AT314">
        <v>0.30181200000000002</v>
      </c>
      <c r="BE314">
        <v>0.66246800000000006</v>
      </c>
      <c r="BF314">
        <v>0.499332</v>
      </c>
      <c r="BG314">
        <v>1.5813459999999999</v>
      </c>
      <c r="BL314">
        <v>1.146782</v>
      </c>
      <c r="BR314">
        <v>9.9060000000000009E-2</v>
      </c>
      <c r="CB314">
        <v>0.35241400000000012</v>
      </c>
      <c r="CF314">
        <v>1.097324</v>
      </c>
      <c r="CG314">
        <v>0.28184799999999999</v>
      </c>
      <c r="CI314">
        <v>0.48878199999999999</v>
      </c>
      <c r="CJ314">
        <v>0.53717999999999999</v>
      </c>
      <c r="CM314">
        <v>1.1816679999999999</v>
      </c>
      <c r="CN314">
        <v>0.64637800000000012</v>
      </c>
      <c r="CO314">
        <v>0.47342400000000012</v>
      </c>
      <c r="CP314">
        <v>0.31339400000000012</v>
      </c>
      <c r="CY314">
        <v>0.53432199999999996</v>
      </c>
      <c r="DA314">
        <v>0.82300600000000013</v>
      </c>
      <c r="DF314">
        <v>0.562056</v>
      </c>
      <c r="DG314">
        <v>0.80249800000000004</v>
      </c>
      <c r="DH314">
        <v>0.32830250000000011</v>
      </c>
      <c r="DJ314">
        <v>0.81502600000000014</v>
      </c>
      <c r="DL314">
        <v>0.95429600000000014</v>
      </c>
      <c r="DP314">
        <v>0.35241400000000012</v>
      </c>
      <c r="DX314">
        <v>0.53921000000000008</v>
      </c>
      <c r="EH314">
        <v>0.63588</v>
      </c>
      <c r="EK314">
        <v>0.73782199999999998</v>
      </c>
      <c r="EN314">
        <v>0.41164600000000001</v>
      </c>
      <c r="ER314">
        <v>0.63464200000000004</v>
      </c>
      <c r="ES314">
        <v>1.0728260000000001</v>
      </c>
      <c r="EV314">
        <v>0.24934400000000001</v>
      </c>
      <c r="FA314">
        <v>0.54878199999999999</v>
      </c>
      <c r="FR314">
        <v>0.30387199999999998</v>
      </c>
      <c r="FX314">
        <v>0.27957799999999999</v>
      </c>
      <c r="GA314">
        <v>1.2906219999999999</v>
      </c>
      <c r="GB314">
        <v>0.47720800000000008</v>
      </c>
      <c r="GD314">
        <v>0.63471250000000001</v>
      </c>
      <c r="GG314">
        <v>0.45992899999999998</v>
      </c>
      <c r="GI314">
        <v>1.0401499999999999</v>
      </c>
      <c r="GL314">
        <v>1.0728260000000001</v>
      </c>
      <c r="GN314">
        <v>1.2050339999999999</v>
      </c>
      <c r="GW314">
        <v>0.80249800000000004</v>
      </c>
      <c r="GX314">
        <v>0.80249800000000004</v>
      </c>
      <c r="GY314">
        <v>1.097324</v>
      </c>
      <c r="GZ314">
        <v>0.53495000000000004</v>
      </c>
      <c r="HA314">
        <v>0.22108</v>
      </c>
      <c r="HC314">
        <v>0.870444</v>
      </c>
      <c r="HE314">
        <v>0.20130999999999999</v>
      </c>
    </row>
    <row r="315" spans="1:213" x14ac:dyDescent="0.3">
      <c r="A315">
        <v>2018</v>
      </c>
      <c r="B315" t="s">
        <v>8347</v>
      </c>
      <c r="C315" s="1" t="s">
        <v>8355</v>
      </c>
      <c r="D315">
        <v>0.64675199999999999</v>
      </c>
      <c r="E315">
        <v>0.52297000000000005</v>
      </c>
      <c r="J315">
        <v>0.56090600000000002</v>
      </c>
      <c r="K315">
        <v>0.51022600000000007</v>
      </c>
      <c r="R315">
        <v>0.80346600000000012</v>
      </c>
      <c r="S315">
        <v>0.53712000000000004</v>
      </c>
      <c r="AB315">
        <v>0.12651599999999999</v>
      </c>
      <c r="AH315">
        <v>0.40273199999999998</v>
      </c>
      <c r="AJ315">
        <v>0.53878400000000004</v>
      </c>
      <c r="AR315">
        <v>1.611162</v>
      </c>
      <c r="CJ315">
        <v>0.46373399999999998</v>
      </c>
      <c r="CY315">
        <v>0.5824180000000001</v>
      </c>
      <c r="DH315">
        <v>0.17763999999999999</v>
      </c>
      <c r="DL315">
        <v>0.46993600000000002</v>
      </c>
      <c r="EN315">
        <v>0.59770750000000006</v>
      </c>
      <c r="ES315">
        <v>0.87593200000000004</v>
      </c>
      <c r="FA315">
        <v>0.5633180000000001</v>
      </c>
      <c r="GD315">
        <v>0.85140800000000005</v>
      </c>
      <c r="GI315">
        <v>0.93731600000000015</v>
      </c>
      <c r="GL315">
        <v>0.87593200000000004</v>
      </c>
      <c r="GN315">
        <v>1.0933919999999999</v>
      </c>
      <c r="GZ315">
        <v>0.62088600000000005</v>
      </c>
    </row>
    <row r="316" spans="1:213" x14ac:dyDescent="0.3">
      <c r="A316">
        <v>2018</v>
      </c>
      <c r="B316" t="s">
        <v>8347</v>
      </c>
      <c r="C316" s="1" t="s">
        <v>8356</v>
      </c>
      <c r="D316">
        <v>0.57421400000000011</v>
      </c>
      <c r="E316">
        <v>0.47038000000000002</v>
      </c>
      <c r="J316">
        <v>0.93854400000000004</v>
      </c>
      <c r="K316">
        <v>0.7412200000000001</v>
      </c>
      <c r="N316">
        <v>0.32712400000000003</v>
      </c>
      <c r="P316">
        <v>0.65234800000000004</v>
      </c>
      <c r="R316">
        <v>0.52352200000000004</v>
      </c>
      <c r="S316">
        <v>0.68085200000000001</v>
      </c>
      <c r="AB316">
        <v>0.21978600000000001</v>
      </c>
      <c r="AH316">
        <v>0.93724000000000007</v>
      </c>
      <c r="AJ316">
        <v>0.86980333333333337</v>
      </c>
      <c r="AO316">
        <v>1.4646680000000001</v>
      </c>
      <c r="AR316">
        <v>0.62151400000000001</v>
      </c>
      <c r="AT316">
        <v>0.417846</v>
      </c>
      <c r="BE316">
        <v>0.25545800000000002</v>
      </c>
      <c r="BL316">
        <v>0.32712400000000003</v>
      </c>
      <c r="BP316">
        <v>0.48809500000000011</v>
      </c>
      <c r="BR316">
        <v>0.32268400000000003</v>
      </c>
      <c r="CA316">
        <v>3.9188860000000001</v>
      </c>
      <c r="CB316">
        <v>0.417846</v>
      </c>
      <c r="CF316">
        <v>0.76825600000000016</v>
      </c>
      <c r="CG316">
        <v>0.30119200000000002</v>
      </c>
      <c r="CJ316">
        <v>0.69599800000000012</v>
      </c>
      <c r="CM316">
        <v>0.68315000000000003</v>
      </c>
      <c r="CN316">
        <v>0.42715799999999998</v>
      </c>
      <c r="CP316">
        <v>0.38991999999999999</v>
      </c>
      <c r="CY316">
        <v>0.29148200000000002</v>
      </c>
      <c r="DA316">
        <v>0.61912750000000005</v>
      </c>
      <c r="DG316">
        <v>0.50956750000000006</v>
      </c>
      <c r="DH316">
        <v>0.31824799999999998</v>
      </c>
      <c r="DI316">
        <v>0.28804400000000002</v>
      </c>
      <c r="DL316">
        <v>6.7212000000000008E-2</v>
      </c>
      <c r="DP316">
        <v>0.417846</v>
      </c>
      <c r="DX316">
        <v>0.324878</v>
      </c>
      <c r="EG316">
        <v>0.36768499999999998</v>
      </c>
      <c r="EK316">
        <v>0.32729000000000003</v>
      </c>
      <c r="EN316">
        <v>0.36799999999999999</v>
      </c>
      <c r="ER316">
        <v>0.19139600000000001</v>
      </c>
      <c r="ES316">
        <v>0.91817800000000005</v>
      </c>
      <c r="EV316">
        <v>0.59624600000000005</v>
      </c>
      <c r="FA316">
        <v>0.44346999999999998</v>
      </c>
      <c r="FL316">
        <v>2.4042379999999999</v>
      </c>
      <c r="FR316">
        <v>0.22367200000000001</v>
      </c>
      <c r="GB316">
        <v>0.44990999999999998</v>
      </c>
      <c r="GD316">
        <v>0.6848280000000001</v>
      </c>
      <c r="GG316">
        <v>0.417846</v>
      </c>
      <c r="GI316">
        <v>0.65677750000000001</v>
      </c>
      <c r="GL316">
        <v>0.91817800000000005</v>
      </c>
      <c r="GN316">
        <v>1.2511479999999999</v>
      </c>
      <c r="GW316">
        <v>0.50956750000000006</v>
      </c>
      <c r="GX316">
        <v>0.50956750000000006</v>
      </c>
      <c r="GY316">
        <v>0.76825600000000016</v>
      </c>
      <c r="GZ316">
        <v>0.52136800000000005</v>
      </c>
      <c r="HC316">
        <v>0.17905799999999999</v>
      </c>
    </row>
    <row r="317" spans="1:213" x14ac:dyDescent="0.3">
      <c r="A317">
        <v>2018</v>
      </c>
      <c r="B317" t="s">
        <v>8347</v>
      </c>
      <c r="C317" s="1" t="s">
        <v>8357</v>
      </c>
      <c r="D317">
        <v>1.5251220000000001</v>
      </c>
      <c r="E317">
        <v>1.75115</v>
      </c>
      <c r="G317">
        <v>0.78128800000000009</v>
      </c>
      <c r="J317">
        <v>1.49769</v>
      </c>
      <c r="K317">
        <v>1.296346</v>
      </c>
      <c r="L317">
        <v>2.6438125000000001</v>
      </c>
      <c r="N317">
        <v>1.49658</v>
      </c>
      <c r="P317">
        <v>0.68649800000000005</v>
      </c>
      <c r="Q317">
        <v>2.6438125000000001</v>
      </c>
      <c r="R317">
        <v>0.60124400000000011</v>
      </c>
      <c r="S317">
        <v>1.1406780000000001</v>
      </c>
      <c r="AB317">
        <v>0.65455400000000008</v>
      </c>
      <c r="AC317">
        <v>2.6438125000000001</v>
      </c>
      <c r="AD317">
        <v>1.1903524999999999</v>
      </c>
      <c r="AF317">
        <v>0.85018500000000008</v>
      </c>
      <c r="AJ317">
        <v>1.01807</v>
      </c>
      <c r="AO317">
        <v>2.3019099999999999</v>
      </c>
      <c r="AR317">
        <v>2.034106</v>
      </c>
      <c r="AS317">
        <v>0.64867400000000008</v>
      </c>
      <c r="AT317">
        <v>1.717606</v>
      </c>
      <c r="AU317">
        <v>1.356808</v>
      </c>
      <c r="AY317">
        <v>2.6438125000000001</v>
      </c>
      <c r="BE317">
        <v>0.942832</v>
      </c>
      <c r="BF317">
        <v>0.33408800000000011</v>
      </c>
      <c r="BG317">
        <v>1.5123260000000001</v>
      </c>
      <c r="BJ317">
        <v>0.57520800000000005</v>
      </c>
      <c r="BL317">
        <v>1.49658</v>
      </c>
      <c r="BR317">
        <v>0.5068140000000001</v>
      </c>
      <c r="BX317">
        <v>1.4659180000000001</v>
      </c>
      <c r="CB317">
        <v>1.71604</v>
      </c>
      <c r="CF317">
        <v>1.553334</v>
      </c>
      <c r="CG317">
        <v>0.70007666666666679</v>
      </c>
      <c r="CI317">
        <v>0.51400000000000001</v>
      </c>
      <c r="CJ317">
        <v>1.42957</v>
      </c>
      <c r="CM317">
        <v>2.1494749999999998</v>
      </c>
      <c r="CN317">
        <v>1.2833859999999999</v>
      </c>
      <c r="CO317">
        <v>0.78838750000000002</v>
      </c>
      <c r="CP317">
        <v>0.44432800000000011</v>
      </c>
      <c r="CU317">
        <v>0.5160880000000001</v>
      </c>
      <c r="CV317">
        <v>1.07141</v>
      </c>
      <c r="CY317">
        <v>0.40116600000000002</v>
      </c>
      <c r="DA317">
        <v>1.3912500000000001</v>
      </c>
      <c r="DF317">
        <v>0.78844800000000015</v>
      </c>
      <c r="DG317">
        <v>1.211678</v>
      </c>
      <c r="DH317">
        <v>0.29752000000000001</v>
      </c>
      <c r="DI317">
        <v>1.332826666666667</v>
      </c>
      <c r="DJ317">
        <v>0.29437799999999997</v>
      </c>
      <c r="DL317">
        <v>0.75449800000000011</v>
      </c>
      <c r="DP317">
        <v>1.71604</v>
      </c>
      <c r="DW317">
        <v>0.71753200000000006</v>
      </c>
      <c r="DX317">
        <v>0.60701800000000006</v>
      </c>
      <c r="EH317">
        <v>0.68496600000000007</v>
      </c>
      <c r="EK317">
        <v>0.12937799999999999</v>
      </c>
      <c r="EN317">
        <v>0.87923600000000013</v>
      </c>
      <c r="ER317">
        <v>0.51546800000000004</v>
      </c>
      <c r="ES317">
        <v>1.876746</v>
      </c>
      <c r="EV317">
        <v>0.58022200000000002</v>
      </c>
      <c r="EX317">
        <v>0.68671000000000004</v>
      </c>
      <c r="EZ317">
        <v>0.90914714285714293</v>
      </c>
      <c r="FA317">
        <v>0.60042000000000006</v>
      </c>
      <c r="FC317">
        <v>1.682315</v>
      </c>
      <c r="FR317">
        <v>0.72340199999999999</v>
      </c>
      <c r="FX317">
        <v>0.25681599999999999</v>
      </c>
      <c r="GA317">
        <v>1.4486380000000001</v>
      </c>
      <c r="GB317">
        <v>0.92917800000000006</v>
      </c>
      <c r="GD317">
        <v>1.536864</v>
      </c>
      <c r="GG317">
        <v>1.4308620000000001</v>
      </c>
      <c r="GI317">
        <v>0.59737000000000007</v>
      </c>
      <c r="GL317">
        <v>1.876746</v>
      </c>
      <c r="GM317">
        <v>1.0361199999999999</v>
      </c>
      <c r="GN317">
        <v>1.072862</v>
      </c>
      <c r="GP317">
        <v>2.6438125000000001</v>
      </c>
      <c r="GW317">
        <v>1.211678</v>
      </c>
      <c r="GX317">
        <v>1.211678</v>
      </c>
      <c r="GY317">
        <v>1.553334</v>
      </c>
      <c r="GZ317">
        <v>1.152606</v>
      </c>
      <c r="HA317">
        <v>0.47728199999999998</v>
      </c>
      <c r="HC317">
        <v>1.742826</v>
      </c>
      <c r="HE317">
        <v>0.50510400000000011</v>
      </c>
    </row>
    <row r="318" spans="1:213" x14ac:dyDescent="0.3">
      <c r="A318">
        <v>2018</v>
      </c>
      <c r="B318" t="s">
        <v>8347</v>
      </c>
      <c r="C318" s="1" t="s">
        <v>8358</v>
      </c>
      <c r="D318">
        <v>0.46339399999999997</v>
      </c>
      <c r="E318">
        <v>0.90019250000000006</v>
      </c>
      <c r="G318">
        <v>0.79671500000000006</v>
      </c>
      <c r="J318">
        <v>1.59901</v>
      </c>
      <c r="K318">
        <v>0.8670000000000001</v>
      </c>
      <c r="N318">
        <v>0.87553000000000003</v>
      </c>
      <c r="P318">
        <v>0.623282</v>
      </c>
      <c r="R318">
        <v>0.71067000000000002</v>
      </c>
      <c r="S318">
        <v>0.51991000000000009</v>
      </c>
      <c r="AB318">
        <v>0.93936200000000003</v>
      </c>
      <c r="AF318">
        <v>1.134404</v>
      </c>
      <c r="AH318">
        <v>0.20571</v>
      </c>
      <c r="AJ318">
        <v>0.69032000000000004</v>
      </c>
      <c r="AO318">
        <v>2.4464959999999998</v>
      </c>
      <c r="AR318">
        <v>1.9308974999999999</v>
      </c>
      <c r="AS318">
        <v>0.49459399999999998</v>
      </c>
      <c r="AT318">
        <v>0.34290799999999999</v>
      </c>
      <c r="AU318">
        <v>1.1815059999999999</v>
      </c>
      <c r="BE318">
        <v>0.66964400000000002</v>
      </c>
      <c r="BF318">
        <v>0.73452200000000001</v>
      </c>
      <c r="BG318">
        <v>1.303342</v>
      </c>
      <c r="BL318">
        <v>0.87553000000000003</v>
      </c>
      <c r="BP318">
        <v>1.4083619999999999</v>
      </c>
      <c r="BQ318">
        <v>0.35662800000000011</v>
      </c>
      <c r="BR318">
        <v>0.30285800000000002</v>
      </c>
      <c r="CB318">
        <v>0.34333999999999998</v>
      </c>
      <c r="CF318">
        <v>1.70842</v>
      </c>
      <c r="CG318">
        <v>0.82454000000000005</v>
      </c>
      <c r="CI318">
        <v>0.62351600000000007</v>
      </c>
      <c r="CJ318">
        <v>1.1387100000000001</v>
      </c>
      <c r="CM318">
        <v>1.103108</v>
      </c>
      <c r="CN318">
        <v>0.76937200000000006</v>
      </c>
      <c r="CO318">
        <v>0.88528200000000001</v>
      </c>
      <c r="CP318">
        <v>0.63618200000000003</v>
      </c>
      <c r="CV318">
        <v>0.87412800000000013</v>
      </c>
      <c r="CY318">
        <v>0.47946400000000011</v>
      </c>
      <c r="DA318">
        <v>1.216996</v>
      </c>
      <c r="DF318">
        <v>0.54078000000000004</v>
      </c>
      <c r="DG318">
        <v>0.87499250000000006</v>
      </c>
      <c r="DH318">
        <v>0.54027000000000003</v>
      </c>
      <c r="DI318">
        <v>0.76174200000000003</v>
      </c>
      <c r="DJ318">
        <v>0.48716599999999999</v>
      </c>
      <c r="DL318">
        <v>0.42206800000000011</v>
      </c>
      <c r="DP318">
        <v>0.34333999999999998</v>
      </c>
      <c r="DW318">
        <v>0.6565200000000001</v>
      </c>
      <c r="DX318">
        <v>0.52924800000000005</v>
      </c>
      <c r="EG318">
        <v>0.383492</v>
      </c>
      <c r="EH318">
        <v>0.69701800000000014</v>
      </c>
      <c r="EK318">
        <v>0.50007600000000008</v>
      </c>
      <c r="EN318">
        <v>0.47017999999999999</v>
      </c>
      <c r="ER318">
        <v>0.76826600000000012</v>
      </c>
      <c r="ES318">
        <v>1.4339379999999999</v>
      </c>
      <c r="EV318">
        <v>0.32321200000000011</v>
      </c>
      <c r="EX318">
        <v>0.62038599999999999</v>
      </c>
      <c r="FA318">
        <v>0.40073199999999998</v>
      </c>
      <c r="FR318">
        <v>0.82971600000000012</v>
      </c>
      <c r="FS318">
        <v>0.55293400000000004</v>
      </c>
      <c r="FX318">
        <v>3.6521999999999999E-2</v>
      </c>
      <c r="GA318">
        <v>1.8647739999999999</v>
      </c>
      <c r="GB318">
        <v>0.54694200000000004</v>
      </c>
      <c r="GD318">
        <v>1.39978</v>
      </c>
      <c r="GG318">
        <v>0.60440000000000005</v>
      </c>
      <c r="GH318">
        <v>0.65454200000000007</v>
      </c>
      <c r="GI318">
        <v>1.016216</v>
      </c>
      <c r="GL318">
        <v>1.4339379999999999</v>
      </c>
      <c r="GM318">
        <v>0.76709600000000011</v>
      </c>
      <c r="GN318">
        <v>0.94573200000000002</v>
      </c>
      <c r="GW318">
        <v>0.87499250000000006</v>
      </c>
      <c r="GX318">
        <v>0.87499250000000006</v>
      </c>
      <c r="GY318">
        <v>1.70842</v>
      </c>
      <c r="GZ318">
        <v>0.53822599999999998</v>
      </c>
      <c r="HA318">
        <v>0.34576000000000001</v>
      </c>
      <c r="HC318">
        <v>0.85188000000000008</v>
      </c>
      <c r="HE318">
        <v>0.31150400000000011</v>
      </c>
    </row>
    <row r="319" spans="1:213" x14ac:dyDescent="0.3">
      <c r="A319">
        <v>2018</v>
      </c>
      <c r="B319" t="s">
        <v>8347</v>
      </c>
      <c r="C319" s="1" t="s">
        <v>188</v>
      </c>
      <c r="D319">
        <v>0.89960207142857151</v>
      </c>
      <c r="E319">
        <v>0.86272861538461554</v>
      </c>
      <c r="F319">
        <v>2.524448</v>
      </c>
      <c r="G319">
        <v>0.68557733333333337</v>
      </c>
      <c r="H319">
        <v>0.70895200000000003</v>
      </c>
      <c r="I319">
        <v>0.70895200000000003</v>
      </c>
      <c r="J319">
        <v>3.932636</v>
      </c>
      <c r="K319">
        <v>0.57433800000000002</v>
      </c>
      <c r="L319">
        <v>1.545962666666667</v>
      </c>
      <c r="M319">
        <v>0.46387000000000012</v>
      </c>
      <c r="N319">
        <v>3.0018560000000001</v>
      </c>
      <c r="O319">
        <v>0.40331400000000012</v>
      </c>
      <c r="P319">
        <v>0.80273550000000005</v>
      </c>
      <c r="Q319">
        <v>1.545962666666667</v>
      </c>
      <c r="R319">
        <v>0.73177166666666682</v>
      </c>
      <c r="S319">
        <v>0.62034562500000001</v>
      </c>
      <c r="T319">
        <v>0.99728400000000006</v>
      </c>
      <c r="U319">
        <v>0.89783883333333347</v>
      </c>
      <c r="V319">
        <v>0.5480020000000001</v>
      </c>
      <c r="W319">
        <v>0.77270600000000011</v>
      </c>
      <c r="X319">
        <v>0.51110600000000006</v>
      </c>
      <c r="Y319">
        <v>0.36436400000000002</v>
      </c>
      <c r="Z319">
        <v>0.70895200000000003</v>
      </c>
      <c r="AA319">
        <v>0.44525199999999998</v>
      </c>
      <c r="AB319">
        <v>0.48631799999999997</v>
      </c>
      <c r="AC319">
        <v>1.545962666666667</v>
      </c>
      <c r="AD319">
        <v>1.751908625</v>
      </c>
      <c r="AE319">
        <v>0.68070200000000003</v>
      </c>
      <c r="AF319">
        <v>1.2553776249999999</v>
      </c>
      <c r="AG319">
        <v>0.28390399999999999</v>
      </c>
      <c r="AH319">
        <v>0.546435</v>
      </c>
      <c r="AI319">
        <v>0.50308000000000008</v>
      </c>
      <c r="AJ319">
        <v>0.96072590000000013</v>
      </c>
      <c r="AK319">
        <v>1.289099</v>
      </c>
      <c r="AL319">
        <v>0.79057000000000011</v>
      </c>
      <c r="AN319">
        <v>0.49701400000000012</v>
      </c>
      <c r="AO319">
        <v>1.5469385</v>
      </c>
      <c r="AP319">
        <v>0.32407900000000012</v>
      </c>
      <c r="AQ319">
        <v>0.10492</v>
      </c>
      <c r="AR319">
        <v>1.072317428571429</v>
      </c>
      <c r="AS319">
        <v>0.55532800000000004</v>
      </c>
      <c r="AT319">
        <v>0.97754428571428587</v>
      </c>
      <c r="AU319">
        <v>1.9479746666666671</v>
      </c>
      <c r="AV319">
        <v>1.5424595000000001</v>
      </c>
      <c r="AW319">
        <v>1.191295</v>
      </c>
      <c r="AX319">
        <v>0.39484200000000003</v>
      </c>
      <c r="AY319">
        <v>1.545962666666667</v>
      </c>
      <c r="AZ319">
        <v>1.289099</v>
      </c>
      <c r="BB319">
        <v>0.7483280000000001</v>
      </c>
      <c r="BC319">
        <v>1.0319179999999999</v>
      </c>
      <c r="BD319">
        <v>1.5310355</v>
      </c>
      <c r="BE319">
        <v>0.90086400000000011</v>
      </c>
      <c r="BF319">
        <v>0.83488800000000007</v>
      </c>
      <c r="BG319">
        <v>1.7103343</v>
      </c>
      <c r="BH319">
        <v>0.38207000000000002</v>
      </c>
      <c r="BI319">
        <v>0.66365600000000013</v>
      </c>
      <c r="BJ319">
        <v>0.81463600000000014</v>
      </c>
      <c r="BK319">
        <v>0.40331400000000012</v>
      </c>
      <c r="BL319">
        <v>3.0018560000000001</v>
      </c>
      <c r="BM319">
        <v>0.35349999999999998</v>
      </c>
      <c r="BO319">
        <v>0.229106</v>
      </c>
      <c r="BP319">
        <v>1.1743224000000001</v>
      </c>
      <c r="BQ319">
        <v>0.48432200000000009</v>
      </c>
      <c r="BR319">
        <v>0.71717422222222227</v>
      </c>
      <c r="BS319">
        <v>0.43963000000000002</v>
      </c>
      <c r="BT319">
        <v>0.50906200000000001</v>
      </c>
      <c r="BU319">
        <v>0.62179200000000001</v>
      </c>
      <c r="BV319">
        <v>0.3336014285714286</v>
      </c>
      <c r="BX319">
        <v>1.3323929999999999</v>
      </c>
      <c r="BY319">
        <v>0.40331400000000012</v>
      </c>
      <c r="BZ319">
        <v>0.75361000000000011</v>
      </c>
      <c r="CA319">
        <v>0.40265466666666672</v>
      </c>
      <c r="CB319">
        <v>1.0263962499999999</v>
      </c>
      <c r="CC319">
        <v>1.3779760000000001</v>
      </c>
      <c r="CD319">
        <v>0.53228125000000004</v>
      </c>
      <c r="CE319">
        <v>1.289099</v>
      </c>
      <c r="CF319">
        <v>1.9792773333333331</v>
      </c>
      <c r="CG319">
        <v>0.7946145</v>
      </c>
      <c r="CH319">
        <v>1.005126</v>
      </c>
      <c r="CI319">
        <v>1.8538889999999999</v>
      </c>
      <c r="CJ319">
        <v>1.3038814285714291</v>
      </c>
      <c r="CL319">
        <v>1.745608</v>
      </c>
      <c r="CM319">
        <v>1.871935833333334</v>
      </c>
      <c r="CN319">
        <v>1.1994047000000001</v>
      </c>
      <c r="CO319">
        <v>0.83891025000000008</v>
      </c>
      <c r="CP319">
        <v>0.5906271428571428</v>
      </c>
      <c r="CQ319">
        <v>0.61493000000000009</v>
      </c>
      <c r="CR319">
        <v>1.805326</v>
      </c>
      <c r="CS319">
        <v>0.48655399999999999</v>
      </c>
      <c r="CT319">
        <v>0.70702399999999999</v>
      </c>
      <c r="CU319">
        <v>0.46729199999999999</v>
      </c>
      <c r="CV319">
        <v>1.604222</v>
      </c>
      <c r="CW319">
        <v>3.383969</v>
      </c>
      <c r="CX319">
        <v>1.745608</v>
      </c>
      <c r="CY319">
        <v>0.74270888888888897</v>
      </c>
      <c r="CZ319">
        <v>0.63189000000000006</v>
      </c>
      <c r="DA319">
        <v>0.96250500000000017</v>
      </c>
      <c r="DB319">
        <v>0.80112000000000005</v>
      </c>
      <c r="DC319">
        <v>0.59963200000000005</v>
      </c>
      <c r="DD319">
        <v>0.55266999999999999</v>
      </c>
      <c r="DE319">
        <v>0.37131999999999998</v>
      </c>
      <c r="DF319">
        <v>0.61836600000000008</v>
      </c>
      <c r="DG319">
        <v>1.256586285714286</v>
      </c>
      <c r="DH319">
        <v>0.183865</v>
      </c>
      <c r="DI319">
        <v>0.76705199999999996</v>
      </c>
      <c r="DJ319">
        <v>0.46089733333333333</v>
      </c>
      <c r="DL319">
        <v>0.56432760000000004</v>
      </c>
      <c r="DM319">
        <v>0.40829100000000013</v>
      </c>
      <c r="DN319">
        <v>0.49349700000000007</v>
      </c>
      <c r="DO319">
        <v>4.9580000000000013E-2</v>
      </c>
      <c r="DP319">
        <v>0.98339771428571432</v>
      </c>
      <c r="DQ319">
        <v>0.40331400000000012</v>
      </c>
      <c r="DS319">
        <v>0.38207000000000002</v>
      </c>
      <c r="DT319">
        <v>0.70895200000000003</v>
      </c>
      <c r="DU319">
        <v>0.86172199999999999</v>
      </c>
      <c r="DV319">
        <v>1.005126</v>
      </c>
      <c r="DW319">
        <v>0.40181866666666671</v>
      </c>
      <c r="DX319">
        <v>1.6835847142857141</v>
      </c>
      <c r="DY319">
        <v>0.72429100000000002</v>
      </c>
      <c r="DZ319">
        <v>0.62547799999999998</v>
      </c>
      <c r="EA319">
        <v>0.73981200000000003</v>
      </c>
      <c r="EB319">
        <v>0.130188</v>
      </c>
      <c r="EC319">
        <v>0.60420800000000008</v>
      </c>
      <c r="ED319">
        <v>0.40331400000000012</v>
      </c>
      <c r="EE319">
        <v>0.67708600000000008</v>
      </c>
      <c r="EF319">
        <v>0.52687800000000007</v>
      </c>
      <c r="EG319">
        <v>0.34894033333333341</v>
      </c>
      <c r="EH319">
        <v>0.86263899999999993</v>
      </c>
      <c r="EI319">
        <v>0.48145199999999999</v>
      </c>
      <c r="EJ319">
        <v>7.2054999999999994E-2</v>
      </c>
      <c r="EK319">
        <v>1.312294727272727</v>
      </c>
      <c r="EL319">
        <v>0.71628000000000003</v>
      </c>
      <c r="EM319">
        <v>0.30470000000000003</v>
      </c>
      <c r="EN319">
        <v>1.2476400000000001</v>
      </c>
      <c r="EO319">
        <v>0.9743480000000001</v>
      </c>
      <c r="EP319">
        <v>0.7834566666666668</v>
      </c>
      <c r="EQ319">
        <v>0.54011333333333333</v>
      </c>
      <c r="ER319">
        <v>0.68802600000000003</v>
      </c>
      <c r="ES319">
        <v>2.129218571428571</v>
      </c>
      <c r="ET319">
        <v>0.40331400000000012</v>
      </c>
      <c r="EU319">
        <v>0.72492000000000001</v>
      </c>
      <c r="EV319">
        <v>1.858997</v>
      </c>
      <c r="EW319">
        <v>0.40331400000000012</v>
      </c>
      <c r="EX319">
        <v>0.85733466666666669</v>
      </c>
      <c r="EY319">
        <v>0.28761999999999999</v>
      </c>
      <c r="EZ319">
        <v>0.82212928571428578</v>
      </c>
      <c r="FA319">
        <v>0.51936342857142859</v>
      </c>
      <c r="FB319">
        <v>0.95880200000000015</v>
      </c>
      <c r="FC319">
        <v>1.2899780000000001</v>
      </c>
      <c r="FD319">
        <v>1.5280640000000001</v>
      </c>
      <c r="FE319">
        <v>1.7649619999999999</v>
      </c>
      <c r="FF319">
        <v>0.50813850505050506</v>
      </c>
      <c r="FG319">
        <v>0.26328200000000002</v>
      </c>
      <c r="FH319">
        <v>0.40331400000000012</v>
      </c>
      <c r="FI319">
        <v>0.55689</v>
      </c>
      <c r="FJ319">
        <v>0.58989600000000009</v>
      </c>
      <c r="FK319">
        <v>1.0956379999999999</v>
      </c>
      <c r="FL319">
        <v>1.4254039999999999</v>
      </c>
      <c r="FM319">
        <v>0.50512100000000004</v>
      </c>
      <c r="FN319">
        <v>0.87058400000000002</v>
      </c>
      <c r="FP319">
        <v>0.76572200000000001</v>
      </c>
      <c r="FQ319">
        <v>0.70895200000000003</v>
      </c>
      <c r="FR319">
        <v>1.1042890000000001</v>
      </c>
      <c r="FS319">
        <v>0.65511800000000009</v>
      </c>
      <c r="FT319">
        <v>0.70895200000000003</v>
      </c>
      <c r="FU319">
        <v>0.38028800000000013</v>
      </c>
      <c r="FV319">
        <v>0.58241200000000004</v>
      </c>
      <c r="FW319">
        <v>1.1155980000000001</v>
      </c>
      <c r="FX319">
        <v>0.38263399999999997</v>
      </c>
      <c r="FY319">
        <v>0.59997200000000006</v>
      </c>
      <c r="FZ319">
        <v>0.416072</v>
      </c>
      <c r="GB319">
        <v>0.98808942857142856</v>
      </c>
      <c r="GC319">
        <v>0.12246</v>
      </c>
      <c r="GD319">
        <v>2.3938962777777779</v>
      </c>
      <c r="GE319">
        <v>0.60160400000000003</v>
      </c>
      <c r="GF319">
        <v>0.70866399999999996</v>
      </c>
      <c r="GG319">
        <v>1.1447635454545459</v>
      </c>
      <c r="GH319">
        <v>0.44683099999999998</v>
      </c>
      <c r="GI319">
        <v>0.48709938333333341</v>
      </c>
      <c r="GJ319">
        <v>0.66542800000000013</v>
      </c>
      <c r="GL319">
        <v>2.129218571428571</v>
      </c>
      <c r="GM319">
        <v>0.75129200000000007</v>
      </c>
      <c r="GN319">
        <v>1.1553202499999999</v>
      </c>
      <c r="GO319">
        <v>2.0230959999999998</v>
      </c>
      <c r="GP319">
        <v>1.545962666666667</v>
      </c>
      <c r="GQ319">
        <v>0.70895200000000003</v>
      </c>
      <c r="GR319">
        <v>0.70895200000000003</v>
      </c>
      <c r="GS319">
        <v>1.0794710000000001</v>
      </c>
      <c r="GT319">
        <v>0.81294900000000014</v>
      </c>
      <c r="GU319">
        <v>0.40331400000000012</v>
      </c>
      <c r="GV319">
        <v>0.27199200000000001</v>
      </c>
      <c r="GW319">
        <v>1.256586285714286</v>
      </c>
      <c r="GX319">
        <v>1.256586285714286</v>
      </c>
      <c r="GY319">
        <v>1.9792773333333331</v>
      </c>
      <c r="GZ319">
        <v>0.47820887500000009</v>
      </c>
      <c r="HA319">
        <v>0.58622000000000007</v>
      </c>
      <c r="HC319">
        <v>1.079124666666667</v>
      </c>
      <c r="HD319">
        <v>0.42898799999999998</v>
      </c>
      <c r="HE319">
        <v>0.50186033333333335</v>
      </c>
    </row>
    <row r="320" spans="1:213" x14ac:dyDescent="0.3">
      <c r="A320">
        <v>2018</v>
      </c>
      <c r="B320" t="s">
        <v>8347</v>
      </c>
      <c r="C320" s="1" t="s">
        <v>200</v>
      </c>
      <c r="D320">
        <v>8.7296000000000012E-2</v>
      </c>
      <c r="L320">
        <v>3.4088000000000007E-2</v>
      </c>
      <c r="M320">
        <v>3.0613999999999999E-2</v>
      </c>
      <c r="O320">
        <v>6.3168000000000002E-2</v>
      </c>
      <c r="Q320">
        <v>3.4088000000000007E-2</v>
      </c>
      <c r="X320">
        <v>9.4564000000000009E-2</v>
      </c>
      <c r="Y320">
        <v>1.9429999999999999E-2</v>
      </c>
      <c r="AB320">
        <v>9.0473999999999999E-2</v>
      </c>
      <c r="AC320">
        <v>3.4088000000000007E-2</v>
      </c>
      <c r="AD320">
        <v>0.15304999999999999</v>
      </c>
      <c r="AI320">
        <v>0.124082</v>
      </c>
      <c r="AK320">
        <v>5.4933999999999997E-2</v>
      </c>
      <c r="AL320">
        <v>3.9264000000000007E-2</v>
      </c>
      <c r="AM320">
        <v>2.3935999999999999E-2</v>
      </c>
      <c r="AN320">
        <v>3.0415999999999999E-2</v>
      </c>
      <c r="AP320">
        <v>1.2798E-2</v>
      </c>
      <c r="AQ320">
        <v>6.0040000000000003E-2</v>
      </c>
      <c r="AS320">
        <v>3.5870000000000013E-2</v>
      </c>
      <c r="AT320">
        <v>0.28399200000000002</v>
      </c>
      <c r="AU320">
        <v>9.7390000000000004E-2</v>
      </c>
      <c r="AV320">
        <v>0.10415000000000001</v>
      </c>
      <c r="AW320">
        <v>3.2466000000000002E-2</v>
      </c>
      <c r="AX320">
        <v>2.137E-2</v>
      </c>
      <c r="AY320">
        <v>3.4088000000000007E-2</v>
      </c>
      <c r="AZ320">
        <v>5.4933999999999997E-2</v>
      </c>
      <c r="BC320">
        <v>8.8410000000000002E-2</v>
      </c>
      <c r="BD320">
        <v>1.4945999999999999E-2</v>
      </c>
      <c r="BF320">
        <v>1.4636E-2</v>
      </c>
      <c r="BJ320">
        <v>6.7631999999999998E-2</v>
      </c>
      <c r="BK320">
        <v>6.3168000000000002E-2</v>
      </c>
      <c r="BO320">
        <v>3.7963999999999998E-2</v>
      </c>
      <c r="BS320">
        <v>0.16</v>
      </c>
      <c r="BU320">
        <v>4.2543999999999998E-2</v>
      </c>
      <c r="BV320">
        <v>9.8634285714285716E-2</v>
      </c>
      <c r="BW320">
        <v>3.6848000000000013E-2</v>
      </c>
      <c r="BX320">
        <v>8.5922000000000012E-2</v>
      </c>
      <c r="BY320">
        <v>6.3168000000000002E-2</v>
      </c>
      <c r="CA320">
        <v>7.7093999999999996E-2</v>
      </c>
      <c r="CB320">
        <v>0.279528</v>
      </c>
      <c r="CC320">
        <v>0.11397400000000001</v>
      </c>
      <c r="CD320">
        <v>5.1602500000000003E-2</v>
      </c>
      <c r="CE320">
        <v>5.4933999999999997E-2</v>
      </c>
      <c r="CG320">
        <v>7.6632000000000006E-2</v>
      </c>
      <c r="CL320">
        <v>7.9186000000000006E-2</v>
      </c>
      <c r="CO320">
        <v>3.8381999999999999E-2</v>
      </c>
      <c r="CQ320">
        <v>7.8796000000000005E-2</v>
      </c>
      <c r="CS320">
        <v>1.4375000000000001E-2</v>
      </c>
      <c r="CX320">
        <v>7.9186000000000006E-2</v>
      </c>
      <c r="CZ320">
        <v>0.17693800000000001</v>
      </c>
      <c r="DC320">
        <v>7.9030000000000003E-2</v>
      </c>
      <c r="DD320">
        <v>2.3449999999999999E-2</v>
      </c>
      <c r="DJ320">
        <v>5.4149999999999997E-2</v>
      </c>
      <c r="DN320">
        <v>6.987800000000001E-2</v>
      </c>
      <c r="DP320">
        <v>0.279528</v>
      </c>
      <c r="DQ320">
        <v>6.3168000000000002E-2</v>
      </c>
      <c r="DR320">
        <v>0.22095571428571431</v>
      </c>
      <c r="DW320">
        <v>0.18190400000000001</v>
      </c>
      <c r="DX320">
        <v>2.6367999999999999E-2</v>
      </c>
      <c r="DY320">
        <v>0.275285</v>
      </c>
      <c r="DZ320">
        <v>9.3956000000000012E-2</v>
      </c>
      <c r="EB320">
        <v>1.3612000000000001E-2</v>
      </c>
      <c r="ED320">
        <v>6.3168000000000002E-2</v>
      </c>
      <c r="EE320">
        <v>0.12984799999999999</v>
      </c>
      <c r="EF320">
        <v>9.3544000000000002E-2</v>
      </c>
      <c r="EH320">
        <v>1.9852000000000002E-2</v>
      </c>
      <c r="EM320">
        <v>4.5024000000000002E-2</v>
      </c>
      <c r="EN320">
        <v>7.3036000000000004E-2</v>
      </c>
      <c r="EO320">
        <v>2.2311999999999999E-2</v>
      </c>
      <c r="EP320">
        <v>0.105656</v>
      </c>
      <c r="EQ320">
        <v>5.9198000000000008E-2</v>
      </c>
      <c r="ES320">
        <v>8.1592000000000012E-2</v>
      </c>
      <c r="ET320">
        <v>6.3168000000000002E-2</v>
      </c>
      <c r="EU320">
        <v>3.8605E-2</v>
      </c>
      <c r="EW320">
        <v>6.3168000000000002E-2</v>
      </c>
      <c r="EX320">
        <v>0.13411400000000001</v>
      </c>
      <c r="FB320">
        <v>7.022500000000001E-2</v>
      </c>
      <c r="FH320">
        <v>6.3168000000000002E-2</v>
      </c>
      <c r="FI320">
        <v>0.19032333333333329</v>
      </c>
      <c r="FL320">
        <v>1.9859999999999999E-3</v>
      </c>
      <c r="FN320">
        <v>5.856000000000001E-3</v>
      </c>
      <c r="FP320">
        <v>2.9049999999999999E-2</v>
      </c>
      <c r="FV320">
        <v>4.0168000000000002E-2</v>
      </c>
      <c r="FW320">
        <v>6.9420000000000009E-2</v>
      </c>
      <c r="FZ320">
        <v>2.3254E-2</v>
      </c>
      <c r="GC320">
        <v>0.14973</v>
      </c>
      <c r="GE320">
        <v>1.4652E-2</v>
      </c>
      <c r="GG320">
        <v>0.1808565</v>
      </c>
      <c r="GH320">
        <v>2.5932E-2</v>
      </c>
      <c r="GJ320">
        <v>5.6372000000000012E-2</v>
      </c>
      <c r="GL320">
        <v>8.1592000000000012E-2</v>
      </c>
      <c r="GO320">
        <v>3.3948000000000013E-2</v>
      </c>
      <c r="GP320">
        <v>3.4088000000000007E-2</v>
      </c>
      <c r="GS320">
        <v>0.24879000000000001</v>
      </c>
      <c r="GT320">
        <v>6.1356000000000008E-2</v>
      </c>
      <c r="GU320">
        <v>6.3168000000000002E-2</v>
      </c>
      <c r="GV320">
        <v>2.9758E-2</v>
      </c>
      <c r="HA320">
        <v>5.6582E-2</v>
      </c>
      <c r="HD320">
        <v>0.10752</v>
      </c>
      <c r="HE320">
        <v>2.5000000000000001E-2</v>
      </c>
    </row>
    <row r="321" spans="1:213" x14ac:dyDescent="0.3">
      <c r="A321">
        <v>2018</v>
      </c>
      <c r="B321" t="s">
        <v>8347</v>
      </c>
      <c r="C321" s="1" t="s">
        <v>203</v>
      </c>
      <c r="D321">
        <v>0.59065000000000001</v>
      </c>
      <c r="E321">
        <v>0.43058249999999998</v>
      </c>
      <c r="N321">
        <v>0.91977200000000003</v>
      </c>
      <c r="R321">
        <v>0.12573799999999999</v>
      </c>
      <c r="U321">
        <v>0.51431800000000005</v>
      </c>
      <c r="X321">
        <v>0.52110750000000006</v>
      </c>
      <c r="AB321">
        <v>0.42986400000000002</v>
      </c>
      <c r="AD321">
        <v>1.0259799999999999</v>
      </c>
      <c r="AK321">
        <v>0.54332000000000003</v>
      </c>
      <c r="AL321">
        <v>1.217E-2</v>
      </c>
      <c r="AS321">
        <v>0.264818</v>
      </c>
      <c r="AT321">
        <v>0.43833800000000012</v>
      </c>
      <c r="AU321">
        <v>0.24030799999999999</v>
      </c>
      <c r="AZ321">
        <v>0.54332000000000003</v>
      </c>
      <c r="BF321">
        <v>0.18839</v>
      </c>
      <c r="BJ321">
        <v>0.105348</v>
      </c>
      <c r="BL321">
        <v>0.91977200000000003</v>
      </c>
      <c r="BR321">
        <v>0.107156</v>
      </c>
      <c r="BX321">
        <v>4.6514E-2</v>
      </c>
      <c r="CB321">
        <v>0.43678400000000012</v>
      </c>
      <c r="CE321">
        <v>0.54332000000000003</v>
      </c>
      <c r="CG321">
        <v>0.92382200000000003</v>
      </c>
      <c r="CJ321">
        <v>0.57744250000000008</v>
      </c>
      <c r="CN321">
        <v>0.83039200000000002</v>
      </c>
      <c r="CO321">
        <v>0.89041800000000015</v>
      </c>
      <c r="CV321">
        <v>0.107712</v>
      </c>
      <c r="CZ321">
        <v>0.181454</v>
      </c>
      <c r="DC321">
        <v>0.76817600000000008</v>
      </c>
      <c r="DI321">
        <v>8.0154000000000003E-2</v>
      </c>
      <c r="DJ321">
        <v>3.696E-2</v>
      </c>
      <c r="DM321">
        <v>0.102408</v>
      </c>
      <c r="DN321">
        <v>0.11849999999999999</v>
      </c>
      <c r="DP321">
        <v>0.43678400000000012</v>
      </c>
      <c r="DU321">
        <v>1.188728</v>
      </c>
      <c r="DW321">
        <v>1.155902</v>
      </c>
      <c r="DY321">
        <v>0.55457600000000007</v>
      </c>
      <c r="DZ321">
        <v>9.8610000000000003E-2</v>
      </c>
      <c r="EH321">
        <v>0.44385999999999998</v>
      </c>
      <c r="EN321">
        <v>0.14172799999999999</v>
      </c>
      <c r="EP321">
        <v>0.14660999999999999</v>
      </c>
      <c r="EZ321">
        <v>0.13276714285714289</v>
      </c>
      <c r="FA321">
        <v>6.6544000000000006E-2</v>
      </c>
      <c r="FB321">
        <v>0.64501800000000009</v>
      </c>
      <c r="FE321">
        <v>4.6462000000000003E-2</v>
      </c>
      <c r="FP321">
        <v>0.19712499999999999</v>
      </c>
      <c r="FW321">
        <v>0.56695000000000007</v>
      </c>
      <c r="GD321">
        <v>1.7307520000000001</v>
      </c>
      <c r="GG321">
        <v>0.27933599999999997</v>
      </c>
      <c r="GH321">
        <v>0.73169600000000012</v>
      </c>
      <c r="GJ321">
        <v>0.89120200000000005</v>
      </c>
      <c r="GS321">
        <v>0.88351800000000014</v>
      </c>
      <c r="HC321">
        <v>0.206288</v>
      </c>
      <c r="HD321">
        <v>0.141792</v>
      </c>
      <c r="HE321">
        <v>1.418344</v>
      </c>
    </row>
    <row r="322" spans="1:213" x14ac:dyDescent="0.3">
      <c r="A322">
        <v>2018</v>
      </c>
      <c r="B322" t="s">
        <v>8347</v>
      </c>
      <c r="C322" s="1" t="s">
        <v>8359</v>
      </c>
      <c r="D322">
        <v>0.47930200000000001</v>
      </c>
      <c r="N322">
        <v>0.33511200000000002</v>
      </c>
      <c r="AD322">
        <v>0.82793000000000005</v>
      </c>
      <c r="BL322">
        <v>0.33511200000000002</v>
      </c>
      <c r="EX322">
        <v>0.49875599999999998</v>
      </c>
    </row>
    <row r="323" spans="1:213" x14ac:dyDescent="0.3">
      <c r="A323">
        <v>2018</v>
      </c>
      <c r="B323" t="s">
        <v>8347</v>
      </c>
      <c r="C323" s="1" t="s">
        <v>8360</v>
      </c>
      <c r="D323">
        <v>7.816E-3</v>
      </c>
      <c r="AK323">
        <v>1.5412E-2</v>
      </c>
      <c r="AQ323">
        <v>8.4850000000000009E-2</v>
      </c>
      <c r="AT323">
        <v>1.7749999999999998E-2</v>
      </c>
      <c r="AZ323">
        <v>1.5412E-2</v>
      </c>
      <c r="BV323">
        <v>2.385E-2</v>
      </c>
      <c r="CB323">
        <v>1.7749999999999998E-2</v>
      </c>
      <c r="CE323">
        <v>1.5412E-2</v>
      </c>
      <c r="CO323">
        <v>6.8080000000000002E-2</v>
      </c>
      <c r="CS323">
        <v>2.0878000000000001E-2</v>
      </c>
      <c r="DJ323">
        <v>4.1340000000000014E-3</v>
      </c>
      <c r="DP323">
        <v>1.7749999999999998E-2</v>
      </c>
      <c r="DW323">
        <v>2.5829999999999999E-2</v>
      </c>
      <c r="DX323">
        <v>5.1856000000000013E-2</v>
      </c>
      <c r="EO323">
        <v>1.1091999999999999E-2</v>
      </c>
      <c r="EP323">
        <v>2.7354E-2</v>
      </c>
      <c r="EZ323">
        <v>8.3000000000000001E-3</v>
      </c>
      <c r="GC323">
        <v>6.767200000000001E-2</v>
      </c>
      <c r="GD323">
        <v>2.0025999999999999E-2</v>
      </c>
      <c r="GG323">
        <v>1.7749999999999998E-2</v>
      </c>
      <c r="GJ323">
        <v>5.0791999999999997E-2</v>
      </c>
      <c r="HE323">
        <v>4.265E-2</v>
      </c>
    </row>
    <row r="324" spans="1:213" x14ac:dyDescent="0.3">
      <c r="A324">
        <v>2018</v>
      </c>
      <c r="B324" t="s">
        <v>8347</v>
      </c>
      <c r="C324" s="1" t="s">
        <v>216</v>
      </c>
      <c r="D324">
        <v>8.0190000000000011E-2</v>
      </c>
      <c r="AK324">
        <v>8.2767999999999994E-2</v>
      </c>
      <c r="AT324">
        <v>0.17523</v>
      </c>
      <c r="AZ324">
        <v>8.2767999999999994E-2</v>
      </c>
      <c r="BC324">
        <v>7.0126000000000008E-2</v>
      </c>
      <c r="BQ324">
        <v>6.4149999999999999E-2</v>
      </c>
      <c r="CB324">
        <v>0.17523</v>
      </c>
      <c r="CE324">
        <v>8.2767999999999994E-2</v>
      </c>
      <c r="DC324">
        <v>6.5380000000000008E-2</v>
      </c>
      <c r="DJ324">
        <v>0.17660999999999999</v>
      </c>
      <c r="DP324">
        <v>0.17523</v>
      </c>
      <c r="FE324">
        <v>8.202000000000001E-3</v>
      </c>
      <c r="FN324">
        <v>2.5128000000000001E-2</v>
      </c>
      <c r="FZ324">
        <v>7.1348000000000009E-2</v>
      </c>
      <c r="GG324">
        <v>0.17523</v>
      </c>
      <c r="GS324">
        <v>3.5804000000000002E-2</v>
      </c>
    </row>
    <row r="325" spans="1:213" x14ac:dyDescent="0.3">
      <c r="A325">
        <v>2018</v>
      </c>
      <c r="B325" t="s">
        <v>8347</v>
      </c>
      <c r="C325" s="1" t="s">
        <v>8361</v>
      </c>
      <c r="D325">
        <v>2.6716E-2</v>
      </c>
      <c r="AK325">
        <v>2.3821999999999999E-2</v>
      </c>
      <c r="AT325">
        <v>0.12470000000000001</v>
      </c>
      <c r="AZ325">
        <v>2.3821999999999999E-2</v>
      </c>
      <c r="BQ325">
        <v>3.6325999999999997E-2</v>
      </c>
      <c r="CB325">
        <v>0.12470000000000001</v>
      </c>
      <c r="CE325">
        <v>2.3821999999999999E-2</v>
      </c>
      <c r="CO325">
        <v>9.4892000000000018E-2</v>
      </c>
      <c r="CS325">
        <v>2.2006000000000001E-2</v>
      </c>
      <c r="DC325">
        <v>8.9395000000000002E-2</v>
      </c>
      <c r="DJ325">
        <v>3.073E-2</v>
      </c>
      <c r="DP325">
        <v>0.12470000000000001</v>
      </c>
      <c r="DY325">
        <v>2.2782E-2</v>
      </c>
      <c r="GG325">
        <v>0.12470000000000001</v>
      </c>
      <c r="GH325">
        <v>0.11808</v>
      </c>
    </row>
    <row r="326" spans="1:213" x14ac:dyDescent="0.3">
      <c r="A326">
        <v>2018</v>
      </c>
      <c r="B326" t="s">
        <v>8347</v>
      </c>
      <c r="C326" s="1" t="s">
        <v>223</v>
      </c>
      <c r="D326">
        <v>3.0564000000000001E-2</v>
      </c>
      <c r="AF326">
        <v>3.9491999999999999E-2</v>
      </c>
      <c r="AK326">
        <v>1.9248000000000001E-2</v>
      </c>
      <c r="AZ326">
        <v>1.9248000000000001E-2</v>
      </c>
      <c r="BC326">
        <v>0.20002800000000001</v>
      </c>
      <c r="BJ326">
        <v>3.8752000000000002E-2</v>
      </c>
      <c r="BQ326">
        <v>4.7938000000000008E-2</v>
      </c>
      <c r="BX326">
        <v>4.9378000000000012E-2</v>
      </c>
      <c r="CC326">
        <v>4.6102499999999998E-2</v>
      </c>
      <c r="CE326">
        <v>1.9248000000000001E-2</v>
      </c>
      <c r="CG326">
        <v>3.2324000000000012E-2</v>
      </c>
      <c r="CO326">
        <v>6.3296000000000005E-2</v>
      </c>
      <c r="CZ326">
        <v>3.5353999999999997E-2</v>
      </c>
      <c r="DB326">
        <v>3.7136000000000002E-2</v>
      </c>
      <c r="DC326">
        <v>6.8220000000000003E-2</v>
      </c>
      <c r="DJ326">
        <v>0.102824</v>
      </c>
      <c r="DW326">
        <v>6.1123999999999998E-2</v>
      </c>
      <c r="DY326">
        <v>0.31580399999999997</v>
      </c>
      <c r="EH326">
        <v>4.9156000000000012E-2</v>
      </c>
      <c r="EP326">
        <v>4.7120000000000002E-2</v>
      </c>
      <c r="FV326">
        <v>9.7827999999999998E-2</v>
      </c>
      <c r="GE326">
        <v>5.5118000000000007E-2</v>
      </c>
      <c r="GH326">
        <v>4.5840000000000013E-2</v>
      </c>
      <c r="GO326">
        <v>7.987000000000001E-2</v>
      </c>
    </row>
    <row r="327" spans="1:213" x14ac:dyDescent="0.3">
      <c r="A327">
        <v>2018</v>
      </c>
      <c r="B327" t="s">
        <v>8347</v>
      </c>
      <c r="C327" s="1" t="s">
        <v>226</v>
      </c>
      <c r="D327">
        <v>9.5668000000000003E-2</v>
      </c>
      <c r="E327">
        <v>0.1017025</v>
      </c>
      <c r="G327">
        <v>7.0984000000000005E-2</v>
      </c>
      <c r="N327">
        <v>8.6462000000000011E-2</v>
      </c>
      <c r="P327">
        <v>0.11597399999999999</v>
      </c>
      <c r="S327">
        <v>0.108156</v>
      </c>
      <c r="AF327">
        <v>0.14913333333333331</v>
      </c>
      <c r="AJ327">
        <v>8.7188000000000002E-2</v>
      </c>
      <c r="AT327">
        <v>0.13020599999999999</v>
      </c>
      <c r="BF327">
        <v>3.9885999999999998E-2</v>
      </c>
      <c r="BG327">
        <v>8.8744000000000003E-2</v>
      </c>
      <c r="BJ327">
        <v>8.0060000000000006E-2</v>
      </c>
      <c r="BL327">
        <v>8.6462000000000011E-2</v>
      </c>
      <c r="BX327">
        <v>0.205208</v>
      </c>
      <c r="CB327">
        <v>0.13020599999999999</v>
      </c>
      <c r="CG327">
        <v>8.5103999999999999E-2</v>
      </c>
      <c r="CJ327">
        <v>0.85904400000000003</v>
      </c>
      <c r="CO327">
        <v>3.9607999999999997E-2</v>
      </c>
      <c r="DA327">
        <v>0.18176</v>
      </c>
      <c r="DG327">
        <v>0.108746</v>
      </c>
      <c r="DJ327">
        <v>0.13664200000000001</v>
      </c>
      <c r="DL327">
        <v>0.10945199999999999</v>
      </c>
      <c r="DP327">
        <v>0.13020599999999999</v>
      </c>
      <c r="DW327">
        <v>5.6674000000000002E-2</v>
      </c>
      <c r="DX327">
        <v>1.2008749999999999</v>
      </c>
      <c r="EN327">
        <v>7.6058000000000014E-2</v>
      </c>
      <c r="EV327">
        <v>7.1408000000000013E-2</v>
      </c>
      <c r="FA327">
        <v>8.0984E-2</v>
      </c>
      <c r="FR327">
        <v>6.7050000000000012E-2</v>
      </c>
      <c r="GB327">
        <v>7.8640000000000002E-2</v>
      </c>
      <c r="GD327">
        <v>6.6304000000000002E-2</v>
      </c>
      <c r="GG327">
        <v>0.13020599999999999</v>
      </c>
      <c r="GH327">
        <v>9.3630000000000005E-2</v>
      </c>
      <c r="GI327">
        <v>8.4923999999999999E-2</v>
      </c>
      <c r="GS327">
        <v>6.5680000000000002E-2</v>
      </c>
      <c r="GW327">
        <v>0.108746</v>
      </c>
      <c r="GX327">
        <v>0.108746</v>
      </c>
      <c r="GZ327">
        <v>0.12754399999999999</v>
      </c>
      <c r="HE327">
        <v>7.3020000000000002E-2</v>
      </c>
    </row>
    <row r="328" spans="1:213" x14ac:dyDescent="0.3">
      <c r="A328">
        <v>2018</v>
      </c>
      <c r="B328" t="s">
        <v>8347</v>
      </c>
      <c r="C328" s="1" t="s">
        <v>230</v>
      </c>
      <c r="D328">
        <v>0.53064050000000007</v>
      </c>
      <c r="E328">
        <v>0.14604</v>
      </c>
      <c r="G328">
        <v>2.5000000000000001E-4</v>
      </c>
      <c r="J328">
        <v>8.7112000000000009E-2</v>
      </c>
      <c r="N328">
        <v>0.110636</v>
      </c>
      <c r="O328">
        <v>2.6914440000000011</v>
      </c>
      <c r="U328">
        <v>0.59183000000000008</v>
      </c>
      <c r="V328">
        <v>0.18735199999999999</v>
      </c>
      <c r="AB328">
        <v>5.8998000000000009E-2</v>
      </c>
      <c r="AF328">
        <v>0.5388940000000001</v>
      </c>
      <c r="AK328">
        <v>2.08026775</v>
      </c>
      <c r="AL328">
        <v>7.2482000000000005E-2</v>
      </c>
      <c r="AP328">
        <v>0.67508800000000002</v>
      </c>
      <c r="AS328">
        <v>0.92870600000000014</v>
      </c>
      <c r="AT328">
        <v>0.69674999999999998</v>
      </c>
      <c r="AU328">
        <v>0.75192600000000009</v>
      </c>
      <c r="AV328">
        <v>1.1596820000000001</v>
      </c>
      <c r="AZ328">
        <v>2.08026775</v>
      </c>
      <c r="BC328">
        <v>0.155889</v>
      </c>
      <c r="BD328">
        <v>0.23427400000000001</v>
      </c>
      <c r="BF328">
        <v>9.0292000000000011E-2</v>
      </c>
      <c r="BI328">
        <v>0.10044599999999999</v>
      </c>
      <c r="BJ328">
        <v>0.19064999999999999</v>
      </c>
      <c r="BK328">
        <v>2.6914440000000011</v>
      </c>
      <c r="BL328">
        <v>0.110636</v>
      </c>
      <c r="BQ328">
        <v>0.187388</v>
      </c>
      <c r="BR328">
        <v>0.20608599999999999</v>
      </c>
      <c r="BS328">
        <v>0.11608</v>
      </c>
      <c r="BX328">
        <v>6.7080000000000001E-2</v>
      </c>
      <c r="BY328">
        <v>2.6914440000000011</v>
      </c>
      <c r="CA328">
        <v>4.8017740000000009</v>
      </c>
      <c r="CB328">
        <v>0.73424066666666687</v>
      </c>
      <c r="CE328">
        <v>2.08026775</v>
      </c>
      <c r="CG328">
        <v>0.43528525000000012</v>
      </c>
      <c r="CL328">
        <v>0.47389300000000001</v>
      </c>
      <c r="CN328">
        <v>2.7132399999999999</v>
      </c>
      <c r="CO328">
        <v>0.45787</v>
      </c>
      <c r="CP328">
        <v>0.33713799999999999</v>
      </c>
      <c r="CS328">
        <v>0.120384</v>
      </c>
      <c r="CV328">
        <v>0.40967399999999998</v>
      </c>
      <c r="CW328">
        <v>0.82444000000000006</v>
      </c>
      <c r="CX328">
        <v>0.47389300000000001</v>
      </c>
      <c r="DA328">
        <v>0.157496</v>
      </c>
      <c r="DB328">
        <v>1.0824370000000001</v>
      </c>
      <c r="DC328">
        <v>0.84199100000000016</v>
      </c>
      <c r="DG328">
        <v>9.5066000000000012E-2</v>
      </c>
      <c r="DJ328">
        <v>0.26704800000000001</v>
      </c>
      <c r="DL328">
        <v>0.21110999999999999</v>
      </c>
      <c r="DM328">
        <v>1.4819133333333341</v>
      </c>
      <c r="DN328">
        <v>0.19071399999999999</v>
      </c>
      <c r="DP328">
        <v>0.71128300000000011</v>
      </c>
      <c r="DQ328">
        <v>2.6914440000000011</v>
      </c>
      <c r="DU328">
        <v>1.449997</v>
      </c>
      <c r="DW328">
        <v>8.3950000000000011E-2</v>
      </c>
      <c r="DX328">
        <v>0.77190800000000004</v>
      </c>
      <c r="DY328">
        <v>1.19119</v>
      </c>
      <c r="EC328">
        <v>0.153308</v>
      </c>
      <c r="ED328">
        <v>2.6914440000000011</v>
      </c>
      <c r="EE328">
        <v>0.42399799999999999</v>
      </c>
      <c r="EH328">
        <v>0.94007700000000016</v>
      </c>
      <c r="EM328">
        <v>0.95040333333333338</v>
      </c>
      <c r="EN328">
        <v>0.51450700000000005</v>
      </c>
      <c r="EP328">
        <v>8.0218000000000012E-2</v>
      </c>
      <c r="EQ328">
        <v>0.7038080000000001</v>
      </c>
      <c r="ER328">
        <v>0.23134299999999999</v>
      </c>
      <c r="ES328">
        <v>3.380646</v>
      </c>
      <c r="ET328">
        <v>2.6914440000000011</v>
      </c>
      <c r="EU328">
        <v>1.140172</v>
      </c>
      <c r="EV328">
        <v>0.8216500000000001</v>
      </c>
      <c r="EW328">
        <v>2.6914440000000011</v>
      </c>
      <c r="EZ328">
        <v>1.017842857142857</v>
      </c>
      <c r="FB328">
        <v>0.22892599999999999</v>
      </c>
      <c r="FD328">
        <v>0.31667400000000012</v>
      </c>
      <c r="FH328">
        <v>2.6914440000000011</v>
      </c>
      <c r="FI328">
        <v>0.40201399999999998</v>
      </c>
      <c r="FR328">
        <v>6.7346000000000003E-2</v>
      </c>
      <c r="FV328">
        <v>0.102466</v>
      </c>
      <c r="FW328">
        <v>0.92000599999999999</v>
      </c>
      <c r="FZ328">
        <v>9.6242000000000022E-2</v>
      </c>
      <c r="GB328">
        <v>0.104322</v>
      </c>
      <c r="GC328">
        <v>0.28771600000000003</v>
      </c>
      <c r="GD328">
        <v>0.479742</v>
      </c>
      <c r="GE328">
        <v>0.19875499999999999</v>
      </c>
      <c r="GG328">
        <v>1.3816686666666671</v>
      </c>
      <c r="GH328">
        <v>0.20691599999999999</v>
      </c>
      <c r="GJ328">
        <v>0.32578600000000002</v>
      </c>
      <c r="GL328">
        <v>3.380646</v>
      </c>
      <c r="GN328">
        <v>0.10617799999999999</v>
      </c>
      <c r="GO328">
        <v>2.2971119999999998</v>
      </c>
      <c r="GT328">
        <v>1.57081</v>
      </c>
      <c r="GU328">
        <v>2.6914440000000011</v>
      </c>
      <c r="GV328">
        <v>0.1023125</v>
      </c>
      <c r="GW328">
        <v>9.5066000000000012E-2</v>
      </c>
      <c r="GX328">
        <v>9.5066000000000012E-2</v>
      </c>
      <c r="HA328">
        <v>0.11339399999999999</v>
      </c>
      <c r="HD328">
        <v>0.10081</v>
      </c>
      <c r="HE328">
        <v>0.10128</v>
      </c>
    </row>
    <row r="329" spans="1:213" x14ac:dyDescent="0.3">
      <c r="A329">
        <v>2018</v>
      </c>
      <c r="B329" t="s">
        <v>8347</v>
      </c>
      <c r="C329" s="1" t="s">
        <v>235</v>
      </c>
      <c r="D329">
        <v>0.34056999999999998</v>
      </c>
      <c r="E329">
        <v>0.55152400000000001</v>
      </c>
      <c r="F329">
        <v>0.27556375</v>
      </c>
      <c r="G329">
        <v>0.20888200000000001</v>
      </c>
      <c r="J329">
        <v>0.39161200000000002</v>
      </c>
      <c r="K329">
        <v>0.29629400000000011</v>
      </c>
      <c r="L329">
        <v>0.29407</v>
      </c>
      <c r="M329">
        <v>8.837200000000002E-2</v>
      </c>
      <c r="N329">
        <v>0.29638999999999999</v>
      </c>
      <c r="P329">
        <v>0.208508</v>
      </c>
      <c r="Q329">
        <v>0.29407</v>
      </c>
      <c r="R329">
        <v>0.28643000000000002</v>
      </c>
      <c r="S329">
        <v>0.37756800000000013</v>
      </c>
      <c r="U329">
        <v>0.30873400000000012</v>
      </c>
      <c r="X329">
        <v>5.1097499999999997E-2</v>
      </c>
      <c r="AB329">
        <v>0.1223775</v>
      </c>
      <c r="AC329">
        <v>0.29407</v>
      </c>
      <c r="AD329">
        <v>0.249998</v>
      </c>
      <c r="AF329">
        <v>0.17804400000000001</v>
      </c>
      <c r="AG329">
        <v>0.13319</v>
      </c>
      <c r="AH329">
        <v>0.35204200000000002</v>
      </c>
      <c r="AJ329">
        <v>0.32421000000000011</v>
      </c>
      <c r="AL329">
        <v>0.12770400000000001</v>
      </c>
      <c r="AO329">
        <v>0.60653000000000001</v>
      </c>
      <c r="AR329">
        <v>0.58485000000000009</v>
      </c>
      <c r="AS329">
        <v>0.13328599999999999</v>
      </c>
      <c r="AT329">
        <v>0.53866800000000004</v>
      </c>
      <c r="AU329">
        <v>0.17818600000000001</v>
      </c>
      <c r="AY329">
        <v>0.29407</v>
      </c>
      <c r="BE329">
        <v>0.14632000000000001</v>
      </c>
      <c r="BF329">
        <v>0.12737000000000001</v>
      </c>
      <c r="BG329">
        <v>0.65104200000000001</v>
      </c>
      <c r="BH329">
        <v>0.20893</v>
      </c>
      <c r="BI329">
        <v>0.104</v>
      </c>
      <c r="BJ329">
        <v>0.27033800000000002</v>
      </c>
      <c r="BL329">
        <v>0.29638999999999999</v>
      </c>
      <c r="BP329">
        <v>0.82957000000000003</v>
      </c>
      <c r="BR329">
        <v>0.22387799999999999</v>
      </c>
      <c r="BX329">
        <v>0.21334400000000001</v>
      </c>
      <c r="CB329">
        <v>0.538636</v>
      </c>
      <c r="CC329">
        <v>5.3900000000000003E-2</v>
      </c>
      <c r="CF329">
        <v>0.21548249999999999</v>
      </c>
      <c r="CG329">
        <v>0.309946</v>
      </c>
      <c r="CI329">
        <v>0.28388600000000003</v>
      </c>
      <c r="CJ329">
        <v>0.19136</v>
      </c>
      <c r="CM329">
        <v>0.12918399999999999</v>
      </c>
      <c r="CN329">
        <v>0.40579399999999999</v>
      </c>
      <c r="CO329">
        <v>0.17454600000000001</v>
      </c>
      <c r="CP329">
        <v>0.22675200000000001</v>
      </c>
      <c r="CU329">
        <v>0.13134999999999999</v>
      </c>
      <c r="CV329">
        <v>0.35060000000000002</v>
      </c>
      <c r="CW329">
        <v>0.34401199999999998</v>
      </c>
      <c r="CY329">
        <v>0.119204</v>
      </c>
      <c r="DA329">
        <v>0.32224000000000003</v>
      </c>
      <c r="DE329">
        <v>9.1730000000000006E-2</v>
      </c>
      <c r="DF329">
        <v>7.5992000000000004E-2</v>
      </c>
      <c r="DG329">
        <v>0.199632</v>
      </c>
      <c r="DH329">
        <v>0.32364999999999999</v>
      </c>
      <c r="DI329">
        <v>0.30725200000000003</v>
      </c>
      <c r="DJ329">
        <v>0.23974200000000001</v>
      </c>
      <c r="DL329">
        <v>0.32980999999999999</v>
      </c>
      <c r="DM329">
        <v>0.45387749999999999</v>
      </c>
      <c r="DN329">
        <v>0.173012</v>
      </c>
      <c r="DO329">
        <v>0.117106</v>
      </c>
      <c r="DP329">
        <v>0.538636</v>
      </c>
      <c r="DS329">
        <v>0.20893</v>
      </c>
      <c r="DW329">
        <v>0.12151000000000001</v>
      </c>
      <c r="DX329">
        <v>0.51583800000000002</v>
      </c>
      <c r="DZ329">
        <v>0.109968</v>
      </c>
      <c r="EA329">
        <v>0.55294600000000005</v>
      </c>
      <c r="EB329">
        <v>6.2015000000000008E-2</v>
      </c>
      <c r="EC329">
        <v>0.246064</v>
      </c>
      <c r="EE329">
        <v>0.13392799999999999</v>
      </c>
      <c r="EG329">
        <v>0.51540750000000002</v>
      </c>
      <c r="EH329">
        <v>0.25454599999999999</v>
      </c>
      <c r="EK329">
        <v>0.90640000000000009</v>
      </c>
      <c r="EL329">
        <v>0.38144400000000012</v>
      </c>
      <c r="EN329">
        <v>0.15431800000000001</v>
      </c>
      <c r="ER329">
        <v>0.28304200000000002</v>
      </c>
      <c r="ES329">
        <v>0.30464249999999998</v>
      </c>
      <c r="EV329">
        <v>0.23120399999999999</v>
      </c>
      <c r="EX329">
        <v>0.18557199999999999</v>
      </c>
      <c r="EY329">
        <v>0.23955000000000001</v>
      </c>
      <c r="FA329">
        <v>0.25740750000000001</v>
      </c>
      <c r="FB329">
        <v>0.10004</v>
      </c>
      <c r="FC329">
        <v>0.6182740000000001</v>
      </c>
      <c r="FF329">
        <v>0.2277477272727273</v>
      </c>
      <c r="FK329">
        <v>3.9600000000000003E-2</v>
      </c>
      <c r="FR329">
        <v>0.160742</v>
      </c>
      <c r="FS329">
        <v>0.18473800000000001</v>
      </c>
      <c r="FU329">
        <v>0.17827200000000001</v>
      </c>
      <c r="FW329">
        <v>0.104522</v>
      </c>
      <c r="FX329">
        <v>0.30556400000000011</v>
      </c>
      <c r="GA329">
        <v>0.17021800000000001</v>
      </c>
      <c r="GB329">
        <v>0.17369399999999999</v>
      </c>
      <c r="GD329">
        <v>0.27133400000000002</v>
      </c>
      <c r="GG329">
        <v>0.38577699999999998</v>
      </c>
      <c r="GH329">
        <v>0.11774999999999999</v>
      </c>
      <c r="GI329">
        <v>0.39861200000000002</v>
      </c>
      <c r="GJ329">
        <v>0.15836</v>
      </c>
      <c r="GL329">
        <v>0.30464249999999998</v>
      </c>
      <c r="GM329">
        <v>0.30846600000000002</v>
      </c>
      <c r="GN329">
        <v>0.45688800000000013</v>
      </c>
      <c r="GP329">
        <v>0.29407</v>
      </c>
      <c r="GW329">
        <v>0.199632</v>
      </c>
      <c r="GX329">
        <v>0.199632</v>
      </c>
      <c r="GY329">
        <v>0.21548249999999999</v>
      </c>
      <c r="GZ329">
        <v>0.43153399999999997</v>
      </c>
      <c r="HA329">
        <v>0.158802</v>
      </c>
      <c r="HC329">
        <v>0.34498800000000007</v>
      </c>
      <c r="HD329">
        <v>0.66322600000000009</v>
      </c>
      <c r="HE329">
        <v>0.21273800000000001</v>
      </c>
    </row>
    <row r="330" spans="1:213" x14ac:dyDescent="0.3">
      <c r="A330">
        <v>2018</v>
      </c>
      <c r="B330" t="s">
        <v>8347</v>
      </c>
      <c r="C330" s="1" t="s">
        <v>8362</v>
      </c>
      <c r="D330">
        <v>0.28911399999999998</v>
      </c>
      <c r="E330">
        <v>0.38037199999999999</v>
      </c>
      <c r="J330">
        <v>0.22731199999999999</v>
      </c>
      <c r="K330">
        <v>0.24693000000000001</v>
      </c>
      <c r="N330">
        <v>0.18279999999999999</v>
      </c>
      <c r="P330">
        <v>6.9753999999999997E-2</v>
      </c>
      <c r="R330">
        <v>0.19650500000000001</v>
      </c>
      <c r="S330">
        <v>0.29487799999999997</v>
      </c>
      <c r="AB330">
        <v>7.6152000000000011E-2</v>
      </c>
      <c r="AD330">
        <v>0.15454599999999999</v>
      </c>
      <c r="AH330">
        <v>0.26095000000000002</v>
      </c>
      <c r="AJ330">
        <v>0.28702200000000011</v>
      </c>
      <c r="AO330">
        <v>0.6161350000000001</v>
      </c>
      <c r="AR330">
        <v>0.46423199999999998</v>
      </c>
      <c r="AT330">
        <v>0.31156400000000012</v>
      </c>
      <c r="BF330">
        <v>6.3456000000000012E-2</v>
      </c>
      <c r="BG330">
        <v>0.20000999999999999</v>
      </c>
      <c r="BL330">
        <v>0.18279999999999999</v>
      </c>
      <c r="BP330">
        <v>0.29077799999999998</v>
      </c>
      <c r="BR330">
        <v>0.123608</v>
      </c>
      <c r="CB330">
        <v>0.31156400000000012</v>
      </c>
      <c r="CJ330">
        <v>9.1857999999999995E-2</v>
      </c>
      <c r="CP330">
        <v>0.22925999999999999</v>
      </c>
      <c r="CU330">
        <v>0.12252399999999999</v>
      </c>
      <c r="CV330">
        <v>0.19284000000000001</v>
      </c>
      <c r="CY330">
        <v>0.116094</v>
      </c>
      <c r="DG330">
        <v>6.5422000000000008E-2</v>
      </c>
      <c r="DH330">
        <v>0.25058249999999999</v>
      </c>
      <c r="DI330">
        <v>0.233316</v>
      </c>
      <c r="DL330">
        <v>0.23181399999999999</v>
      </c>
      <c r="DP330">
        <v>0.31156400000000012</v>
      </c>
      <c r="DX330">
        <v>0.14385600000000001</v>
      </c>
      <c r="EG330">
        <v>0.52016800000000007</v>
      </c>
      <c r="EN330">
        <v>0.10624400000000001</v>
      </c>
      <c r="ES330">
        <v>0.19165199999999999</v>
      </c>
      <c r="FA330">
        <v>0.19295200000000001</v>
      </c>
      <c r="FX330">
        <v>0.20883599999999999</v>
      </c>
      <c r="GD330">
        <v>0.28565000000000002</v>
      </c>
      <c r="GG330">
        <v>0.31156400000000012</v>
      </c>
      <c r="GI330">
        <v>0.27051599999999998</v>
      </c>
      <c r="GL330">
        <v>0.19165199999999999</v>
      </c>
      <c r="GN330">
        <v>0.82862200000000008</v>
      </c>
      <c r="GW330">
        <v>6.5422000000000008E-2</v>
      </c>
      <c r="GX330">
        <v>6.5422000000000008E-2</v>
      </c>
      <c r="GZ330">
        <v>0.25054799999999999</v>
      </c>
      <c r="HC330">
        <v>0.111174</v>
      </c>
    </row>
    <row r="331" spans="1:213" x14ac:dyDescent="0.3">
      <c r="A331">
        <v>2018</v>
      </c>
      <c r="B331" t="s">
        <v>8347</v>
      </c>
      <c r="C331" s="1" t="s">
        <v>8363</v>
      </c>
      <c r="D331">
        <v>0.30002400000000001</v>
      </c>
      <c r="E331">
        <v>0.47369000000000011</v>
      </c>
      <c r="F331">
        <v>0.79803750000000007</v>
      </c>
      <c r="G331">
        <v>0.12791</v>
      </c>
      <c r="J331">
        <v>0.28380400000000011</v>
      </c>
      <c r="K331">
        <v>0.25009799999999999</v>
      </c>
      <c r="N331">
        <v>0.37941999999999998</v>
      </c>
      <c r="P331">
        <v>0.23505000000000001</v>
      </c>
      <c r="R331">
        <v>0.25441999999999998</v>
      </c>
      <c r="S331">
        <v>0.32117400000000002</v>
      </c>
      <c r="U331">
        <v>8.6387500000000006E-2</v>
      </c>
      <c r="AB331">
        <v>8.5742000000000013E-2</v>
      </c>
      <c r="AD331">
        <v>0.29774400000000012</v>
      </c>
      <c r="AF331">
        <v>0.16073000000000001</v>
      </c>
      <c r="AH331">
        <v>0.30926799999999999</v>
      </c>
      <c r="AJ331">
        <v>0.35855199999999998</v>
      </c>
      <c r="AL331">
        <v>6.7972000000000005E-2</v>
      </c>
      <c r="AO331">
        <v>0.65519500000000008</v>
      </c>
      <c r="AR331">
        <v>0.60827600000000004</v>
      </c>
      <c r="AT331">
        <v>0.38176800000000011</v>
      </c>
      <c r="AU331">
        <v>0.21515200000000001</v>
      </c>
      <c r="BE331">
        <v>0.115416</v>
      </c>
      <c r="BF331">
        <v>0.118114</v>
      </c>
      <c r="BG331">
        <v>0.34379399999999999</v>
      </c>
      <c r="BH331">
        <v>0.29181200000000002</v>
      </c>
      <c r="BI331">
        <v>0.14444000000000001</v>
      </c>
      <c r="BJ331">
        <v>0.191886</v>
      </c>
      <c r="BL331">
        <v>0.37941999999999998</v>
      </c>
      <c r="BP331">
        <v>0.60355000000000003</v>
      </c>
      <c r="BR331">
        <v>0.18577199999999999</v>
      </c>
      <c r="BX331">
        <v>0.21634</v>
      </c>
      <c r="CB331">
        <v>0.38176800000000011</v>
      </c>
      <c r="CF331">
        <v>0.22114</v>
      </c>
      <c r="CG331">
        <v>0.25594</v>
      </c>
      <c r="CI331">
        <v>0.15740399999999999</v>
      </c>
      <c r="CJ331">
        <v>0.17538999999999999</v>
      </c>
      <c r="CK331">
        <v>0.31308000000000002</v>
      </c>
      <c r="CM331">
        <v>0.112508</v>
      </c>
      <c r="CN331">
        <v>0.28707199999999999</v>
      </c>
      <c r="CO331">
        <v>0.35776999999999998</v>
      </c>
      <c r="CP331">
        <v>0.22044749999999999</v>
      </c>
      <c r="CU331">
        <v>0.13450400000000001</v>
      </c>
      <c r="CV331">
        <v>0.23760800000000001</v>
      </c>
      <c r="CW331">
        <v>0.45757199999999998</v>
      </c>
      <c r="CY331">
        <v>0.14915600000000001</v>
      </c>
      <c r="DA331">
        <v>0.2414075</v>
      </c>
      <c r="DE331">
        <v>3.5408000000000002E-2</v>
      </c>
      <c r="DF331">
        <v>5.0532000000000001E-2</v>
      </c>
      <c r="DG331">
        <v>0.125996</v>
      </c>
      <c r="DH331">
        <v>0.26631199999999999</v>
      </c>
      <c r="DI331">
        <v>0.26999200000000001</v>
      </c>
      <c r="DL331">
        <v>0.29811199999999999</v>
      </c>
      <c r="DO331">
        <v>8.1022000000000011E-2</v>
      </c>
      <c r="DP331">
        <v>0.38176800000000011</v>
      </c>
      <c r="DS331">
        <v>0.29181200000000002</v>
      </c>
      <c r="DX331">
        <v>0.27411200000000002</v>
      </c>
      <c r="EG331">
        <v>0.40326200000000001</v>
      </c>
      <c r="EH331">
        <v>0.121534</v>
      </c>
      <c r="EK331">
        <v>0.69016000000000011</v>
      </c>
      <c r="EL331">
        <v>0.28433399999999998</v>
      </c>
      <c r="EN331">
        <v>0.15449199999999999</v>
      </c>
      <c r="ER331">
        <v>9.3844000000000011E-2</v>
      </c>
      <c r="ES331">
        <v>0.39817200000000003</v>
      </c>
      <c r="EV331">
        <v>0.20788799999999999</v>
      </c>
      <c r="EY331">
        <v>0.30022500000000002</v>
      </c>
      <c r="FA331">
        <v>0.227962</v>
      </c>
      <c r="FC331">
        <v>0.65511200000000003</v>
      </c>
      <c r="FR331">
        <v>7.7644000000000005E-2</v>
      </c>
      <c r="FW331">
        <v>0.22880600000000001</v>
      </c>
      <c r="FX331">
        <v>0.17127200000000001</v>
      </c>
      <c r="GA331">
        <v>0.125914</v>
      </c>
      <c r="GB331">
        <v>9.4006000000000006E-2</v>
      </c>
      <c r="GD331">
        <v>0.26617600000000002</v>
      </c>
      <c r="GG331">
        <v>0.38176800000000011</v>
      </c>
      <c r="GH331">
        <v>0.18834400000000001</v>
      </c>
      <c r="GI331">
        <v>0.31074200000000002</v>
      </c>
      <c r="GL331">
        <v>0.39817200000000003</v>
      </c>
      <c r="GM331">
        <v>0.31733400000000012</v>
      </c>
      <c r="GN331">
        <v>0.147142</v>
      </c>
      <c r="GW331">
        <v>0.125996</v>
      </c>
      <c r="GX331">
        <v>0.125996</v>
      </c>
      <c r="GY331">
        <v>0.22114</v>
      </c>
      <c r="GZ331">
        <v>0.38281799999999999</v>
      </c>
      <c r="HA331">
        <v>6.7726000000000008E-2</v>
      </c>
      <c r="HC331">
        <v>0.35987799999999998</v>
      </c>
      <c r="HD331">
        <v>0.71063200000000004</v>
      </c>
      <c r="HE331">
        <v>0.546516</v>
      </c>
    </row>
    <row r="332" spans="1:213" x14ac:dyDescent="0.3">
      <c r="A332">
        <v>2018</v>
      </c>
      <c r="B332" t="s">
        <v>8347</v>
      </c>
      <c r="C332" s="1" t="s">
        <v>8364</v>
      </c>
      <c r="D332">
        <v>0.242808</v>
      </c>
      <c r="E332">
        <v>0.29525000000000001</v>
      </c>
      <c r="J332">
        <v>0.21360399999999999</v>
      </c>
      <c r="K332">
        <v>0.25896400000000003</v>
      </c>
      <c r="N332">
        <v>0.22237799999999999</v>
      </c>
      <c r="P332">
        <v>0.15360750000000001</v>
      </c>
      <c r="R332">
        <v>0.22044</v>
      </c>
      <c r="S332">
        <v>0.26130199999999998</v>
      </c>
      <c r="AB332">
        <v>0.15359999999999999</v>
      </c>
      <c r="AD332">
        <v>0.18130750000000001</v>
      </c>
      <c r="AH332">
        <v>0.290358</v>
      </c>
      <c r="AJ332">
        <v>0.33805200000000002</v>
      </c>
      <c r="AO332">
        <v>0.50433400000000006</v>
      </c>
      <c r="AR332">
        <v>0.492006</v>
      </c>
      <c r="AT332">
        <v>0.33141199999999998</v>
      </c>
      <c r="BE332">
        <v>0.101412</v>
      </c>
      <c r="BF332">
        <v>7.4958000000000011E-2</v>
      </c>
      <c r="BJ332">
        <v>0.183562</v>
      </c>
      <c r="BL332">
        <v>0.22237799999999999</v>
      </c>
      <c r="BP332">
        <v>0.58240750000000008</v>
      </c>
      <c r="BR332">
        <v>0.15686</v>
      </c>
      <c r="BS332">
        <v>8.9106000000000005E-2</v>
      </c>
      <c r="CB332">
        <v>0.33141199999999998</v>
      </c>
      <c r="CF332">
        <v>2.8832E-2</v>
      </c>
      <c r="CI332">
        <v>0.26167750000000001</v>
      </c>
      <c r="CN332">
        <v>0.19206999999999999</v>
      </c>
      <c r="CO332">
        <v>9.8712000000000022E-2</v>
      </c>
      <c r="CP332">
        <v>0.221308</v>
      </c>
      <c r="CU332">
        <v>0.132244</v>
      </c>
      <c r="CY332">
        <v>0.13458999999999999</v>
      </c>
      <c r="DA332">
        <v>0.109864</v>
      </c>
      <c r="DE332">
        <v>0.15240799999999999</v>
      </c>
      <c r="DG332">
        <v>9.4907500000000006E-2</v>
      </c>
      <c r="DH332">
        <v>0.14877000000000001</v>
      </c>
      <c r="DI332">
        <v>0.25946000000000002</v>
      </c>
      <c r="DL332">
        <v>0.19364000000000001</v>
      </c>
      <c r="DO332">
        <v>0.116816</v>
      </c>
      <c r="DP332">
        <v>0.33141199999999998</v>
      </c>
      <c r="DX332">
        <v>0.18141599999999999</v>
      </c>
      <c r="EG332">
        <v>0.43350000000000011</v>
      </c>
      <c r="EK332">
        <v>0.54274800000000012</v>
      </c>
      <c r="EN332">
        <v>0.13197800000000001</v>
      </c>
      <c r="ES332">
        <v>0.23352249999999999</v>
      </c>
      <c r="FA332">
        <v>0.16935500000000001</v>
      </c>
      <c r="FR332">
        <v>0.12532333333333329</v>
      </c>
      <c r="FX332">
        <v>0.11502800000000001</v>
      </c>
      <c r="GB332">
        <v>3.5638000000000003E-2</v>
      </c>
      <c r="GD332">
        <v>0.231932</v>
      </c>
      <c r="GG332">
        <v>0.33141199999999998</v>
      </c>
      <c r="GI332">
        <v>0.23503599999999999</v>
      </c>
      <c r="GL332">
        <v>0.23352249999999999</v>
      </c>
      <c r="GM332">
        <v>0.181754</v>
      </c>
      <c r="GN332">
        <v>0.16993</v>
      </c>
      <c r="GW332">
        <v>9.4907500000000006E-2</v>
      </c>
      <c r="GX332">
        <v>9.4907500000000006E-2</v>
      </c>
      <c r="GY332">
        <v>2.8832E-2</v>
      </c>
      <c r="GZ332">
        <v>0.26827200000000001</v>
      </c>
      <c r="HC332">
        <v>0.16464599999999999</v>
      </c>
      <c r="HE332">
        <v>0.20741399999999999</v>
      </c>
    </row>
    <row r="333" spans="1:213" x14ac:dyDescent="0.3">
      <c r="A333">
        <v>2018</v>
      </c>
      <c r="B333" t="s">
        <v>8347</v>
      </c>
      <c r="C333" s="1" t="s">
        <v>247</v>
      </c>
      <c r="D333">
        <v>0.56767800000000013</v>
      </c>
      <c r="E333">
        <v>0.7632000000000001</v>
      </c>
      <c r="F333">
        <v>2.6916259999999999</v>
      </c>
      <c r="G333">
        <v>0.18908</v>
      </c>
      <c r="H333">
        <v>0.18540799999999999</v>
      </c>
      <c r="I333">
        <v>0.18540799999999999</v>
      </c>
      <c r="J333">
        <v>0.6829400000000001</v>
      </c>
      <c r="K333">
        <v>0.61524400000000001</v>
      </c>
      <c r="L333">
        <v>0.32636799999999999</v>
      </c>
      <c r="M333">
        <v>0.101634</v>
      </c>
      <c r="N333">
        <v>0.7051360000000001</v>
      </c>
      <c r="O333">
        <v>0.27938600000000002</v>
      </c>
      <c r="P333">
        <v>0.71840500000000007</v>
      </c>
      <c r="Q333">
        <v>0.32636799999999999</v>
      </c>
      <c r="R333">
        <v>0.64123800000000009</v>
      </c>
      <c r="S333">
        <v>0.504436</v>
      </c>
      <c r="T333">
        <v>0.27605200000000002</v>
      </c>
      <c r="U333">
        <v>0.74340399999999995</v>
      </c>
      <c r="V333">
        <v>0.17464199999999999</v>
      </c>
      <c r="X333">
        <v>0.139016</v>
      </c>
      <c r="Y333">
        <v>0.13364200000000001</v>
      </c>
      <c r="Z333">
        <v>0.18540799999999999</v>
      </c>
      <c r="AB333">
        <v>0.24074799999999999</v>
      </c>
      <c r="AC333">
        <v>0.32636799999999999</v>
      </c>
      <c r="AD333">
        <v>0.51450000000000007</v>
      </c>
      <c r="AE333">
        <v>0.78503000000000012</v>
      </c>
      <c r="AF333">
        <v>0.34998200000000002</v>
      </c>
      <c r="AG333">
        <v>2.6825999999999999E-2</v>
      </c>
      <c r="AH333">
        <v>0.55051600000000001</v>
      </c>
      <c r="AI333">
        <v>0.34252500000000002</v>
      </c>
      <c r="AJ333">
        <v>0.98108400000000007</v>
      </c>
      <c r="AK333">
        <v>0.51982200000000001</v>
      </c>
      <c r="AL333">
        <v>7.732E-2</v>
      </c>
      <c r="AM333">
        <v>0.08</v>
      </c>
      <c r="AN333">
        <v>9.0254000000000001E-2</v>
      </c>
      <c r="AO333">
        <v>1.008256</v>
      </c>
      <c r="AP333">
        <v>0.20859</v>
      </c>
      <c r="AR333">
        <v>1.152622</v>
      </c>
      <c r="AS333">
        <v>0.18341399999999999</v>
      </c>
      <c r="AT333">
        <v>0.59767000000000003</v>
      </c>
      <c r="AU333">
        <v>0.346192</v>
      </c>
      <c r="AV333">
        <v>0.183888</v>
      </c>
      <c r="AW333">
        <v>0.23733799999999999</v>
      </c>
      <c r="AX333">
        <v>1.0232E-2</v>
      </c>
      <c r="AY333">
        <v>0.32636799999999999</v>
      </c>
      <c r="AZ333">
        <v>0.51982200000000001</v>
      </c>
      <c r="BB333">
        <v>0.19978199999999999</v>
      </c>
      <c r="BC333">
        <v>0.160718</v>
      </c>
      <c r="BD333">
        <v>0.160052</v>
      </c>
      <c r="BE333">
        <v>0.33590399999999998</v>
      </c>
      <c r="BF333">
        <v>0.38183800000000012</v>
      </c>
      <c r="BG333">
        <v>0.76046000000000002</v>
      </c>
      <c r="BH333">
        <v>6.5960000000000005E-2</v>
      </c>
      <c r="BI333">
        <v>9.8947999999999994E-2</v>
      </c>
      <c r="BJ333">
        <v>0.32351600000000003</v>
      </c>
      <c r="BK333">
        <v>0.27938600000000002</v>
      </c>
      <c r="BL333">
        <v>0.7051360000000001</v>
      </c>
      <c r="BM333">
        <v>0.14577000000000001</v>
      </c>
      <c r="BO333">
        <v>0.15635399999999999</v>
      </c>
      <c r="BQ333">
        <v>9.9748000000000003E-2</v>
      </c>
      <c r="BR333">
        <v>0.22389999999999999</v>
      </c>
      <c r="BS333">
        <v>0.19742000000000001</v>
      </c>
      <c r="BT333">
        <v>7.7053999999999997E-2</v>
      </c>
      <c r="BU333">
        <v>0.12795400000000001</v>
      </c>
      <c r="BX333">
        <v>0.21329799999999999</v>
      </c>
      <c r="BY333">
        <v>0.27938600000000002</v>
      </c>
      <c r="BZ333">
        <v>9.4284000000000007E-2</v>
      </c>
      <c r="CA333">
        <v>0.13658000000000001</v>
      </c>
      <c r="CB333">
        <v>0.59766400000000008</v>
      </c>
      <c r="CC333">
        <v>0.18288399999999999</v>
      </c>
      <c r="CD333">
        <v>7.3692000000000007E-2</v>
      </c>
      <c r="CE333">
        <v>0.51982200000000001</v>
      </c>
      <c r="CF333">
        <v>2.3022624999999999</v>
      </c>
      <c r="CG333">
        <v>0.27068799999999998</v>
      </c>
      <c r="CH333">
        <v>0.41194799999999998</v>
      </c>
      <c r="CI333">
        <v>0.37112800000000012</v>
      </c>
      <c r="CJ333">
        <v>0.69804600000000017</v>
      </c>
      <c r="CL333">
        <v>0.11329400000000001</v>
      </c>
      <c r="CN333">
        <v>0.267432</v>
      </c>
      <c r="CO333">
        <v>0.16408800000000001</v>
      </c>
      <c r="CP333">
        <v>0.63472800000000007</v>
      </c>
      <c r="CQ333">
        <v>0.45678999999999997</v>
      </c>
      <c r="CS333">
        <v>0.18467</v>
      </c>
      <c r="CU333">
        <v>0.41075400000000012</v>
      </c>
      <c r="CV333">
        <v>0.499666</v>
      </c>
      <c r="CW333">
        <v>1.8939333333333339</v>
      </c>
      <c r="CX333">
        <v>0.11329400000000001</v>
      </c>
      <c r="CY333">
        <v>0.55480200000000002</v>
      </c>
      <c r="CZ333">
        <v>0.5890200000000001</v>
      </c>
      <c r="DA333">
        <v>0.37902999999999998</v>
      </c>
      <c r="DC333">
        <v>0.36573800000000012</v>
      </c>
      <c r="DE333">
        <v>7.4260000000000007E-2</v>
      </c>
      <c r="DF333">
        <v>0.21951399999999999</v>
      </c>
      <c r="DG333">
        <v>8.2512000000000016E-2</v>
      </c>
      <c r="DH333">
        <v>0.329542</v>
      </c>
      <c r="DI333">
        <v>0.441332</v>
      </c>
      <c r="DJ333">
        <v>0.17241000000000001</v>
      </c>
      <c r="DL333">
        <v>0.42936000000000002</v>
      </c>
      <c r="DM333">
        <v>0.26450600000000002</v>
      </c>
      <c r="DN333">
        <v>0.37607200000000002</v>
      </c>
      <c r="DP333">
        <v>0.59766400000000008</v>
      </c>
      <c r="DQ333">
        <v>0.27938600000000002</v>
      </c>
      <c r="DS333">
        <v>6.5960000000000005E-2</v>
      </c>
      <c r="DT333">
        <v>0.18540799999999999</v>
      </c>
      <c r="DU333">
        <v>0.71503600000000012</v>
      </c>
      <c r="DV333">
        <v>0.41194799999999998</v>
      </c>
      <c r="DW333">
        <v>0.180284</v>
      </c>
      <c r="DX333">
        <v>0.36192000000000002</v>
      </c>
      <c r="DY333">
        <v>0.65853200000000001</v>
      </c>
      <c r="DZ333">
        <v>7.8890000000000002E-2</v>
      </c>
      <c r="EA333">
        <v>0.202208</v>
      </c>
      <c r="EB333">
        <v>0.80460200000000004</v>
      </c>
      <c r="EC333">
        <v>0.13323750000000001</v>
      </c>
      <c r="ED333">
        <v>0.27938600000000002</v>
      </c>
      <c r="EE333">
        <v>0.170768</v>
      </c>
      <c r="EF333">
        <v>0.12472999999999999</v>
      </c>
      <c r="EH333">
        <v>0.25337999999999999</v>
      </c>
      <c r="EK333">
        <v>1.1048819999999999</v>
      </c>
      <c r="EL333">
        <v>0.72795750000000004</v>
      </c>
      <c r="EM333">
        <v>0.217006</v>
      </c>
      <c r="EN333">
        <v>0.33784399999999998</v>
      </c>
      <c r="EP333">
        <v>0.54974200000000006</v>
      </c>
      <c r="EQ333">
        <v>0.30022599999999999</v>
      </c>
      <c r="ER333">
        <v>0.45963399999999999</v>
      </c>
      <c r="ES333">
        <v>1.1041300000000001</v>
      </c>
      <c r="ET333">
        <v>0.27938600000000002</v>
      </c>
      <c r="EU333">
        <v>0.38441599999999998</v>
      </c>
      <c r="EW333">
        <v>0.27938600000000002</v>
      </c>
      <c r="EX333">
        <v>0.50190600000000007</v>
      </c>
      <c r="EY333">
        <v>1.2539419999999999</v>
      </c>
      <c r="EZ333">
        <v>0.77310428571428569</v>
      </c>
      <c r="FA333">
        <v>0.48980200000000002</v>
      </c>
      <c r="FB333">
        <v>0.14896999999999999</v>
      </c>
      <c r="FC333">
        <v>0.63686200000000004</v>
      </c>
      <c r="FF333">
        <v>0.12567724999999999</v>
      </c>
      <c r="FH333">
        <v>0.27938600000000002</v>
      </c>
      <c r="FI333">
        <v>0.11655</v>
      </c>
      <c r="FJ333">
        <v>0.16556999999999999</v>
      </c>
      <c r="FK333">
        <v>7.3774000000000006E-2</v>
      </c>
      <c r="FL333">
        <v>0.24241399999999999</v>
      </c>
      <c r="FM333">
        <v>8.9712000000000014E-2</v>
      </c>
      <c r="FN333">
        <v>0.20230799999999999</v>
      </c>
      <c r="FP333">
        <v>0.27755600000000002</v>
      </c>
      <c r="FQ333">
        <v>0.18540799999999999</v>
      </c>
      <c r="FR333">
        <v>0.33932800000000007</v>
      </c>
      <c r="FS333">
        <v>0.127168</v>
      </c>
      <c r="FT333">
        <v>0.18540799999999999</v>
      </c>
      <c r="FU333">
        <v>0.12089999999999999</v>
      </c>
      <c r="FV333">
        <v>0.12224500000000001</v>
      </c>
      <c r="FW333">
        <v>0.43993199999999999</v>
      </c>
      <c r="FX333">
        <v>1.2838039999999999</v>
      </c>
      <c r="FZ333">
        <v>0.235958</v>
      </c>
      <c r="GA333">
        <v>0.33362000000000003</v>
      </c>
      <c r="GD333">
        <v>0.93415000000000004</v>
      </c>
      <c r="GE333">
        <v>0.20954400000000001</v>
      </c>
      <c r="GG333">
        <v>0.60176200000000013</v>
      </c>
      <c r="GH333">
        <v>0.16575599999999999</v>
      </c>
      <c r="GI333">
        <v>0.63646800000000003</v>
      </c>
      <c r="GJ333">
        <v>0.26368200000000003</v>
      </c>
      <c r="GL333">
        <v>1.1041300000000001</v>
      </c>
      <c r="GM333">
        <v>0.54841600000000001</v>
      </c>
      <c r="GN333">
        <v>1.129858</v>
      </c>
      <c r="GO333">
        <v>2.590204</v>
      </c>
      <c r="GP333">
        <v>0.32636799999999999</v>
      </c>
      <c r="GQ333">
        <v>0.18540799999999999</v>
      </c>
      <c r="GR333">
        <v>0.18540799999999999</v>
      </c>
      <c r="GS333">
        <v>0.45749600000000001</v>
      </c>
      <c r="GT333">
        <v>6.0766000000000008E-2</v>
      </c>
      <c r="GU333">
        <v>0.27938600000000002</v>
      </c>
      <c r="GW333">
        <v>8.2512000000000016E-2</v>
      </c>
      <c r="GX333">
        <v>8.2512000000000016E-2</v>
      </c>
      <c r="GY333">
        <v>2.3022624999999999</v>
      </c>
      <c r="GZ333">
        <v>0.63903800000000011</v>
      </c>
      <c r="HA333">
        <v>0.117242</v>
      </c>
      <c r="HC333">
        <v>0.46670200000000001</v>
      </c>
      <c r="HD333">
        <v>0.26026199999999999</v>
      </c>
      <c r="HE333">
        <v>9.3896000000000007E-2</v>
      </c>
    </row>
    <row r="334" spans="1:213" x14ac:dyDescent="0.3">
      <c r="A334">
        <v>2018</v>
      </c>
      <c r="B334" t="s">
        <v>8347</v>
      </c>
      <c r="C334" s="1" t="s">
        <v>8365</v>
      </c>
      <c r="D334">
        <v>0.14416000000000001</v>
      </c>
      <c r="E334">
        <v>0.55847600000000008</v>
      </c>
      <c r="L334">
        <v>0.21774333333333329</v>
      </c>
      <c r="M334">
        <v>2.419E-2</v>
      </c>
      <c r="N334">
        <v>0.45663500000000001</v>
      </c>
      <c r="O334">
        <v>0.33925800000000012</v>
      </c>
      <c r="P334">
        <v>0.28575200000000001</v>
      </c>
      <c r="Q334">
        <v>0.21774333333333329</v>
      </c>
      <c r="R334">
        <v>0.25913750000000002</v>
      </c>
      <c r="U334">
        <v>0.111334</v>
      </c>
      <c r="V334">
        <v>9.7734000000000001E-2</v>
      </c>
      <c r="X334">
        <v>7.7266000000000015E-2</v>
      </c>
      <c r="Y334">
        <v>0.100732</v>
      </c>
      <c r="AB334">
        <v>0.25657799999999997</v>
      </c>
      <c r="AC334">
        <v>0.21774333333333329</v>
      </c>
      <c r="AD334">
        <v>0.27066600000000002</v>
      </c>
      <c r="AG334">
        <v>7.4994000000000005E-2</v>
      </c>
      <c r="AI334">
        <v>0.24181</v>
      </c>
      <c r="AL334">
        <v>6.6743999999999998E-2</v>
      </c>
      <c r="AM334">
        <v>9.6030000000000004E-2</v>
      </c>
      <c r="AP334">
        <v>6.8756000000000012E-2</v>
      </c>
      <c r="AS334">
        <v>0.15551000000000001</v>
      </c>
      <c r="AT334">
        <v>0.47340599999999999</v>
      </c>
      <c r="AU334">
        <v>0.35606599999999999</v>
      </c>
      <c r="AW334">
        <v>0.15553400000000001</v>
      </c>
      <c r="AY334">
        <v>0.21774333333333329</v>
      </c>
      <c r="BD334">
        <v>0.141238</v>
      </c>
      <c r="BE334">
        <v>1.1993499999999999</v>
      </c>
      <c r="BF334">
        <v>0.166016</v>
      </c>
      <c r="BG334">
        <v>0.51201000000000008</v>
      </c>
      <c r="BH334">
        <v>4.3797999999999997E-2</v>
      </c>
      <c r="BI334">
        <v>5.1887999999999997E-2</v>
      </c>
      <c r="BJ334">
        <v>0.25863199999999997</v>
      </c>
      <c r="BK334">
        <v>0.33925800000000012</v>
      </c>
      <c r="BL334">
        <v>0.45663500000000001</v>
      </c>
      <c r="BM334">
        <v>0.240226</v>
      </c>
      <c r="BS334">
        <v>0.11078</v>
      </c>
      <c r="BT334">
        <v>7.6233999999999996E-2</v>
      </c>
      <c r="BU334">
        <v>0.124094</v>
      </c>
      <c r="BX334">
        <v>0.18232000000000001</v>
      </c>
      <c r="BY334">
        <v>0.33925800000000012</v>
      </c>
      <c r="BZ334">
        <v>9.9712000000000009E-2</v>
      </c>
      <c r="CB334">
        <v>0.47216200000000003</v>
      </c>
      <c r="CC334">
        <v>0.10474</v>
      </c>
      <c r="CD334">
        <v>5.5470000000000012E-2</v>
      </c>
      <c r="CF334">
        <v>2.15</v>
      </c>
      <c r="CG334">
        <v>8.614200000000001E-2</v>
      </c>
      <c r="CH334">
        <v>0.11763</v>
      </c>
      <c r="CI334">
        <v>0.102532</v>
      </c>
      <c r="CM334">
        <v>2.1757559999999998</v>
      </c>
      <c r="CO334">
        <v>7.8508000000000008E-2</v>
      </c>
      <c r="CP334">
        <v>0.14163500000000001</v>
      </c>
      <c r="CU334">
        <v>0.1318</v>
      </c>
      <c r="CV334">
        <v>0.17016600000000001</v>
      </c>
      <c r="CY334">
        <v>6.7978000000000011E-2</v>
      </c>
      <c r="DA334">
        <v>0.21307799999999999</v>
      </c>
      <c r="DC334">
        <v>0.1764375</v>
      </c>
      <c r="DE334">
        <v>5.3222000000000012E-2</v>
      </c>
      <c r="DG334">
        <v>9.5282000000000019E-2</v>
      </c>
      <c r="DH334">
        <v>0.33076400000000011</v>
      </c>
      <c r="DJ334">
        <v>5.6358000000000012E-2</v>
      </c>
      <c r="DL334">
        <v>0.121378</v>
      </c>
      <c r="DM334">
        <v>9.8380000000000009E-2</v>
      </c>
      <c r="DN334">
        <v>0.100524</v>
      </c>
      <c r="DP334">
        <v>0.47216200000000003</v>
      </c>
      <c r="DQ334">
        <v>0.33925800000000012</v>
      </c>
      <c r="DS334">
        <v>4.3797999999999997E-2</v>
      </c>
      <c r="DV334">
        <v>0.11763</v>
      </c>
      <c r="DW334">
        <v>8.1904000000000005E-2</v>
      </c>
      <c r="DX334">
        <v>0.33309499999999997</v>
      </c>
      <c r="DZ334">
        <v>5.0434E-2</v>
      </c>
      <c r="EA334">
        <v>1.9282500000000001E-2</v>
      </c>
      <c r="EB334">
        <v>6.5586000000000005E-2</v>
      </c>
      <c r="EC334">
        <v>5.0206000000000008E-2</v>
      </c>
      <c r="ED334">
        <v>0.33925800000000012</v>
      </c>
      <c r="EE334">
        <v>0.123518</v>
      </c>
      <c r="EF334">
        <v>0.16636799999999999</v>
      </c>
      <c r="EL334">
        <v>2.5442840000000002</v>
      </c>
      <c r="EM334">
        <v>0.39886800000000011</v>
      </c>
      <c r="EN334">
        <v>0.39371000000000012</v>
      </c>
      <c r="EP334">
        <v>0.42255199999999998</v>
      </c>
      <c r="EQ334">
        <v>0.53128400000000009</v>
      </c>
      <c r="ER334">
        <v>5.9360000000000003E-2</v>
      </c>
      <c r="ES334">
        <v>0.45867000000000002</v>
      </c>
      <c r="ET334">
        <v>0.33925800000000012</v>
      </c>
      <c r="EV334">
        <v>0.13254199999999999</v>
      </c>
      <c r="EW334">
        <v>0.33925800000000012</v>
      </c>
      <c r="EX334">
        <v>0.348302</v>
      </c>
      <c r="FA334">
        <v>0.12717000000000001</v>
      </c>
      <c r="FB334">
        <v>0.102184</v>
      </c>
      <c r="FC334">
        <v>0.26155600000000001</v>
      </c>
      <c r="FF334">
        <v>6.4703750000000004E-2</v>
      </c>
      <c r="FH334">
        <v>0.33925800000000012</v>
      </c>
      <c r="FI334">
        <v>9.6396000000000009E-2</v>
      </c>
      <c r="FJ334">
        <v>9.5996000000000012E-2</v>
      </c>
      <c r="FK334">
        <v>5.0776000000000009E-2</v>
      </c>
      <c r="FM334">
        <v>8.8040000000000007E-2</v>
      </c>
      <c r="FP334">
        <v>0.15578249999999999</v>
      </c>
      <c r="FR334">
        <v>0.1797125</v>
      </c>
      <c r="FS334">
        <v>7.2638000000000008E-2</v>
      </c>
      <c r="FU334">
        <v>8.2856000000000013E-2</v>
      </c>
      <c r="FV334">
        <v>8.8906000000000013E-2</v>
      </c>
      <c r="FW334">
        <v>0.190466</v>
      </c>
      <c r="FX334">
        <v>0.19659750000000001</v>
      </c>
      <c r="GB334">
        <v>5.1437999999999998E-2</v>
      </c>
      <c r="GD334">
        <v>0.34100000000000003</v>
      </c>
      <c r="GG334">
        <v>0.29782700000000001</v>
      </c>
      <c r="GH334">
        <v>0.101012</v>
      </c>
      <c r="GI334">
        <v>0.32784500000000011</v>
      </c>
      <c r="GJ334">
        <v>0.102434</v>
      </c>
      <c r="GL334">
        <v>0.45867000000000002</v>
      </c>
      <c r="GM334">
        <v>0.37567200000000001</v>
      </c>
      <c r="GN334">
        <v>0.13952200000000001</v>
      </c>
      <c r="GP334">
        <v>0.21774333333333329</v>
      </c>
      <c r="GU334">
        <v>0.33925800000000012</v>
      </c>
      <c r="GW334">
        <v>9.5282000000000019E-2</v>
      </c>
      <c r="GX334">
        <v>9.5282000000000019E-2</v>
      </c>
      <c r="GY334">
        <v>2.15</v>
      </c>
      <c r="GZ334">
        <v>0.31006</v>
      </c>
      <c r="HA334">
        <v>6.0471999999999998E-2</v>
      </c>
      <c r="HC334">
        <v>0.31641249999999999</v>
      </c>
      <c r="HD334">
        <v>6.8778000000000006E-2</v>
      </c>
      <c r="HE334">
        <v>3.7028000000000012E-2</v>
      </c>
    </row>
    <row r="335" spans="1:213" x14ac:dyDescent="0.3">
      <c r="A335">
        <v>2018</v>
      </c>
      <c r="B335" t="s">
        <v>8347</v>
      </c>
      <c r="C335" s="1" t="s">
        <v>257</v>
      </c>
      <c r="D335">
        <v>0.16231475000000001</v>
      </c>
      <c r="E335">
        <v>0.25127050000000001</v>
      </c>
      <c r="G335">
        <v>0.20949400000000001</v>
      </c>
      <c r="K335">
        <v>0.21576000000000001</v>
      </c>
      <c r="M335">
        <v>2.3626000000000001E-2</v>
      </c>
      <c r="N335">
        <v>0.1179163333333333</v>
      </c>
      <c r="P335">
        <v>0.11602333333333339</v>
      </c>
      <c r="R335">
        <v>1.0574600000000001</v>
      </c>
      <c r="S335">
        <v>0.23008200000000001</v>
      </c>
      <c r="U335">
        <v>0.100116</v>
      </c>
      <c r="V335">
        <v>7.7198000000000017E-2</v>
      </c>
      <c r="X335">
        <v>8.4214250000000018E-2</v>
      </c>
      <c r="Y335">
        <v>7.5613249999999993E-2</v>
      </c>
      <c r="AB335">
        <v>6.1223000000000007E-2</v>
      </c>
      <c r="AD335">
        <v>0.18496099999999999</v>
      </c>
      <c r="AF335">
        <v>0.118416125</v>
      </c>
      <c r="AG335">
        <v>7.7087000000000003E-2</v>
      </c>
      <c r="AH335">
        <v>0.2162945</v>
      </c>
      <c r="AJ335">
        <v>0.19741149999999999</v>
      </c>
      <c r="AL335">
        <v>6.682600000000001E-2</v>
      </c>
      <c r="AM335">
        <v>0.107086</v>
      </c>
      <c r="AN335">
        <v>7.8009999999999996E-2</v>
      </c>
      <c r="AO335">
        <v>0.41255675000000003</v>
      </c>
      <c r="AP335">
        <v>0.108346</v>
      </c>
      <c r="AR335">
        <v>0.58034400000000008</v>
      </c>
      <c r="AS335">
        <v>0.13428399999999999</v>
      </c>
      <c r="AT335">
        <v>0.197826</v>
      </c>
      <c r="AU335">
        <v>0.221854</v>
      </c>
      <c r="BE335">
        <v>0.15154666666666669</v>
      </c>
      <c r="BF335">
        <v>0.11354</v>
      </c>
      <c r="BH335">
        <v>2.3640000000000001E-2</v>
      </c>
      <c r="BI335">
        <v>5.342100000000001E-2</v>
      </c>
      <c r="BJ335">
        <v>0.19512399999999999</v>
      </c>
      <c r="BL335">
        <v>0.1179163333333333</v>
      </c>
      <c r="BP335">
        <v>0.44687399999999999</v>
      </c>
      <c r="BR335">
        <v>0.22853499999999999</v>
      </c>
      <c r="BS335">
        <v>0.10498</v>
      </c>
      <c r="BT335">
        <v>7.1167500000000009E-2</v>
      </c>
      <c r="BU335">
        <v>9.9445000000000006E-2</v>
      </c>
      <c r="BZ335">
        <v>7.647000000000001E-2</v>
      </c>
      <c r="CB335">
        <v>0.19771849999999999</v>
      </c>
      <c r="CG335">
        <v>0.123002</v>
      </c>
      <c r="CH335">
        <v>8.7605000000000002E-2</v>
      </c>
      <c r="CI335">
        <v>0.14626500000000001</v>
      </c>
      <c r="CJ335">
        <v>0.16719200000000001</v>
      </c>
      <c r="CM335">
        <v>0.23471875</v>
      </c>
      <c r="CN335">
        <v>6.8489999999999995E-2</v>
      </c>
      <c r="CO335">
        <v>7.3360000000000009E-2</v>
      </c>
      <c r="CP335">
        <v>0.179619625</v>
      </c>
      <c r="CU335">
        <v>0.105658</v>
      </c>
      <c r="CV335">
        <v>0.1134191666666667</v>
      </c>
      <c r="CY335">
        <v>0.11168733333333331</v>
      </c>
      <c r="DC335">
        <v>8.8900000000000007E-2</v>
      </c>
      <c r="DF335">
        <v>0.135266</v>
      </c>
      <c r="DG335">
        <v>0.1858026666666667</v>
      </c>
      <c r="DH335">
        <v>0.15685333333333329</v>
      </c>
      <c r="DL335">
        <v>0.134162</v>
      </c>
      <c r="DM335">
        <v>6.4378666666666681E-2</v>
      </c>
      <c r="DN335">
        <v>8.2941000000000015E-2</v>
      </c>
      <c r="DO335">
        <v>4.7162000000000003E-2</v>
      </c>
      <c r="DP335">
        <v>0.19771849999999999</v>
      </c>
      <c r="DS335">
        <v>2.3640000000000001E-2</v>
      </c>
      <c r="DV335">
        <v>8.7605000000000002E-2</v>
      </c>
      <c r="DW335">
        <v>6.8177500000000002E-2</v>
      </c>
      <c r="DX335">
        <v>0.46661362499999998</v>
      </c>
      <c r="DZ335">
        <v>4.9610000000000001E-2</v>
      </c>
      <c r="EA335">
        <v>1.7562000000000001E-2</v>
      </c>
      <c r="EC335">
        <v>4.6899333333333341E-2</v>
      </c>
      <c r="EE335">
        <v>7.4548000000000003E-2</v>
      </c>
      <c r="EG335">
        <v>0.32319999999999999</v>
      </c>
      <c r="EH335">
        <v>0.110222</v>
      </c>
      <c r="EK335">
        <v>0.59222400000000008</v>
      </c>
      <c r="EL335">
        <v>0.24004</v>
      </c>
      <c r="EN335">
        <v>0.11040750000000001</v>
      </c>
      <c r="ER335">
        <v>6.7306000000000005E-2</v>
      </c>
      <c r="ES335">
        <v>0.14693000000000001</v>
      </c>
      <c r="EV335">
        <v>0.31257600000000002</v>
      </c>
      <c r="EY335">
        <v>0.5835800000000001</v>
      </c>
      <c r="FA335">
        <v>0.13548199999999999</v>
      </c>
      <c r="FB335">
        <v>4.1924000000000003E-2</v>
      </c>
      <c r="FC335">
        <v>0.29104000000000002</v>
      </c>
      <c r="FF335">
        <v>3.2515416666666672E-2</v>
      </c>
      <c r="FI335">
        <v>9.3430000000000013E-2</v>
      </c>
      <c r="FJ335">
        <v>7.8043000000000001E-2</v>
      </c>
      <c r="FM335">
        <v>8.56325E-2</v>
      </c>
      <c r="FR335">
        <v>0.175372</v>
      </c>
      <c r="FU335">
        <v>8.0912000000000012E-2</v>
      </c>
      <c r="FV335">
        <v>7.7821444444444457E-2</v>
      </c>
      <c r="FW335">
        <v>0.14654800000000001</v>
      </c>
      <c r="FX335">
        <v>0.112636</v>
      </c>
      <c r="GB335">
        <v>0.17975574999999999</v>
      </c>
      <c r="GD335">
        <v>0.21788774999999999</v>
      </c>
      <c r="GG335">
        <v>0.19295566666666669</v>
      </c>
      <c r="GH335">
        <v>0.1035046666666667</v>
      </c>
      <c r="GI335">
        <v>0.13603760000000001</v>
      </c>
      <c r="GJ335">
        <v>0.13916200000000001</v>
      </c>
      <c r="GL335">
        <v>0.14693000000000001</v>
      </c>
      <c r="GM335">
        <v>0.100656</v>
      </c>
      <c r="GN335">
        <v>0.2708686666666667</v>
      </c>
      <c r="GS335">
        <v>0.16927249999999999</v>
      </c>
      <c r="GW335">
        <v>0.1858026666666667</v>
      </c>
      <c r="GX335">
        <v>0.1858026666666667</v>
      </c>
      <c r="GZ335">
        <v>0.26221887500000002</v>
      </c>
      <c r="HA335">
        <v>5.5030000000000003E-2</v>
      </c>
      <c r="HC335">
        <v>4.6791333333333331E-2</v>
      </c>
      <c r="HD335">
        <v>7.8408000000000005E-2</v>
      </c>
      <c r="HE335">
        <v>6.1729500000000007E-2</v>
      </c>
    </row>
    <row r="336" spans="1:213" x14ac:dyDescent="0.3">
      <c r="A336">
        <v>2018</v>
      </c>
      <c r="B336" t="s">
        <v>8347</v>
      </c>
      <c r="C336" s="1" t="s">
        <v>8366</v>
      </c>
      <c r="D336">
        <v>0.27321000000000001</v>
      </c>
      <c r="E336">
        <v>0.29453400000000002</v>
      </c>
      <c r="J336">
        <v>0.236986</v>
      </c>
      <c r="L336">
        <v>0.13220199999999999</v>
      </c>
      <c r="M336">
        <v>7.5196000000000013E-2</v>
      </c>
      <c r="N336">
        <v>0.28900199999999998</v>
      </c>
      <c r="P336">
        <v>0.16081999999999999</v>
      </c>
      <c r="Q336">
        <v>0.13220199999999999</v>
      </c>
      <c r="R336">
        <v>5.6476000000000012E-2</v>
      </c>
      <c r="S336">
        <v>0.21041000000000001</v>
      </c>
      <c r="U336">
        <v>0.175704</v>
      </c>
      <c r="V336">
        <v>0.11076</v>
      </c>
      <c r="X336">
        <v>6.0505000000000003E-2</v>
      </c>
      <c r="Y336">
        <v>0.102544</v>
      </c>
      <c r="AB336">
        <v>0.22425400000000001</v>
      </c>
      <c r="AC336">
        <v>0.13220199999999999</v>
      </c>
      <c r="AD336">
        <v>0.31136599999999998</v>
      </c>
      <c r="AF336">
        <v>9.0424000000000004E-2</v>
      </c>
      <c r="AI336">
        <v>0.16264999999999999</v>
      </c>
      <c r="AJ336">
        <v>0.28151999999999999</v>
      </c>
      <c r="AK336">
        <v>0.14882999999999999</v>
      </c>
      <c r="AL336">
        <v>4.6862500000000001E-2</v>
      </c>
      <c r="AO336">
        <v>0.25816</v>
      </c>
      <c r="AP336">
        <v>0.14529400000000001</v>
      </c>
      <c r="AS336">
        <v>0.148198</v>
      </c>
      <c r="AT336">
        <v>0.18307000000000001</v>
      </c>
      <c r="AU336">
        <v>0.26910200000000001</v>
      </c>
      <c r="AW336">
        <v>0.25</v>
      </c>
      <c r="AY336">
        <v>0.13220199999999999</v>
      </c>
      <c r="AZ336">
        <v>0.14882999999999999</v>
      </c>
      <c r="BF336">
        <v>0.13255600000000001</v>
      </c>
      <c r="BG336">
        <v>0.31419399999999997</v>
      </c>
      <c r="BJ336">
        <v>0.223826</v>
      </c>
      <c r="BL336">
        <v>0.28900199999999998</v>
      </c>
      <c r="BO336">
        <v>8.6914000000000005E-2</v>
      </c>
      <c r="BR336">
        <v>0.24679799999999999</v>
      </c>
      <c r="BS336">
        <v>0.166382</v>
      </c>
      <c r="BX336">
        <v>0.25333</v>
      </c>
      <c r="CB336">
        <v>0.183058</v>
      </c>
      <c r="CC336">
        <v>0.2</v>
      </c>
      <c r="CE336">
        <v>0.14882999999999999</v>
      </c>
      <c r="CG336">
        <v>0.101646</v>
      </c>
      <c r="CI336">
        <v>8.0416000000000015E-2</v>
      </c>
      <c r="CJ336">
        <v>0.23529600000000001</v>
      </c>
      <c r="CN336">
        <v>0.163716</v>
      </c>
      <c r="CO336">
        <v>9.9282000000000009E-2</v>
      </c>
      <c r="CP336">
        <v>0.14893799999999999</v>
      </c>
      <c r="CQ336">
        <v>0.166406</v>
      </c>
      <c r="CU336">
        <v>0.1272075</v>
      </c>
      <c r="CV336">
        <v>0.17754200000000001</v>
      </c>
      <c r="CY336">
        <v>0.204124</v>
      </c>
      <c r="CZ336">
        <v>0.16700000000000001</v>
      </c>
      <c r="DC336">
        <v>0.149418</v>
      </c>
      <c r="DD336">
        <v>4.2462E-2</v>
      </c>
      <c r="DG336">
        <v>0.1</v>
      </c>
      <c r="DH336">
        <v>0.14979600000000001</v>
      </c>
      <c r="DJ336">
        <v>5.9242499999999997E-2</v>
      </c>
      <c r="DL336">
        <v>0.13634199999999999</v>
      </c>
      <c r="DM336">
        <v>5.4530000000000002E-2</v>
      </c>
      <c r="DN336">
        <v>0.103876</v>
      </c>
      <c r="DP336">
        <v>0.183058</v>
      </c>
      <c r="DW336">
        <v>9.8507999999999998E-2</v>
      </c>
      <c r="DX336">
        <v>0.16858600000000001</v>
      </c>
      <c r="DZ336">
        <v>0.12980333333333341</v>
      </c>
      <c r="EE336">
        <v>9.3326000000000006E-2</v>
      </c>
      <c r="EF336">
        <v>0.17008799999999999</v>
      </c>
      <c r="EH336">
        <v>0.12239800000000001</v>
      </c>
      <c r="EM336">
        <v>3.5681999999999998E-2</v>
      </c>
      <c r="EN336">
        <v>0.186334</v>
      </c>
      <c r="EQ336">
        <v>0.123455</v>
      </c>
      <c r="ER336">
        <v>7.8110000000000013E-2</v>
      </c>
      <c r="ES336">
        <v>0.33266400000000002</v>
      </c>
      <c r="EX336">
        <v>0.286356</v>
      </c>
      <c r="FA336">
        <v>0.13783799999999999</v>
      </c>
      <c r="FB336">
        <v>4.5684000000000002E-2</v>
      </c>
      <c r="FL336">
        <v>0.1</v>
      </c>
      <c r="FP336">
        <v>0.189192</v>
      </c>
      <c r="FR336">
        <v>0.198796</v>
      </c>
      <c r="FV336">
        <v>6.5142000000000005E-2</v>
      </c>
      <c r="FW336">
        <v>0.161386</v>
      </c>
      <c r="FX336">
        <v>3.3358000000000013E-2</v>
      </c>
      <c r="FZ336">
        <v>0.12296600000000001</v>
      </c>
      <c r="GD336">
        <v>0.43551000000000001</v>
      </c>
      <c r="GG336">
        <v>0.169433</v>
      </c>
      <c r="GH336">
        <v>0.104642</v>
      </c>
      <c r="GI336">
        <v>0.21707599999999999</v>
      </c>
      <c r="GJ336">
        <v>9.262200000000001E-2</v>
      </c>
      <c r="GL336">
        <v>0.33266400000000002</v>
      </c>
      <c r="GM336">
        <v>0.21648400000000001</v>
      </c>
      <c r="GN336">
        <v>0.21128666666666671</v>
      </c>
      <c r="GP336">
        <v>0.13220199999999999</v>
      </c>
      <c r="GS336">
        <v>0.150446</v>
      </c>
      <c r="GW336">
        <v>0.1</v>
      </c>
      <c r="GX336">
        <v>0.1</v>
      </c>
      <c r="GZ336">
        <v>0.294628</v>
      </c>
      <c r="HC336">
        <v>0.183336</v>
      </c>
      <c r="HD336">
        <v>0.17959600000000001</v>
      </c>
      <c r="HE336">
        <v>0.13475400000000001</v>
      </c>
    </row>
    <row r="337" spans="1:213" x14ac:dyDescent="0.3">
      <c r="A337">
        <v>2018</v>
      </c>
      <c r="B337" t="s">
        <v>8347</v>
      </c>
      <c r="C337" s="1" t="s">
        <v>279</v>
      </c>
      <c r="D337">
        <v>0.16867799999999999</v>
      </c>
      <c r="E337">
        <v>0.29319000000000001</v>
      </c>
      <c r="L337">
        <v>0.31473600000000002</v>
      </c>
      <c r="M337">
        <v>7.2610000000000008E-2</v>
      </c>
      <c r="N337">
        <v>0.26639200000000002</v>
      </c>
      <c r="O337">
        <v>8.360200000000001E-2</v>
      </c>
      <c r="P337">
        <v>0.313718</v>
      </c>
      <c r="Q337">
        <v>0.31473600000000002</v>
      </c>
      <c r="T337">
        <v>0.18132200000000001</v>
      </c>
      <c r="U337">
        <v>0.17971200000000001</v>
      </c>
      <c r="V337">
        <v>8.1130000000000008E-2</v>
      </c>
      <c r="X337">
        <v>6.3808000000000004E-2</v>
      </c>
      <c r="Y337">
        <v>8.8982000000000019E-2</v>
      </c>
      <c r="AB337">
        <v>0.125198</v>
      </c>
      <c r="AC337">
        <v>0.31473600000000002</v>
      </c>
      <c r="AD337">
        <v>0.34158800000000011</v>
      </c>
      <c r="AF337">
        <v>0.13099</v>
      </c>
      <c r="AG337">
        <v>2.6518E-2</v>
      </c>
      <c r="AI337">
        <v>0.117092</v>
      </c>
      <c r="AK337">
        <v>0.2258725</v>
      </c>
      <c r="AL337">
        <v>8.7852000000000013E-2</v>
      </c>
      <c r="AM337">
        <v>0.29772599999999999</v>
      </c>
      <c r="AN337">
        <v>5.4067999999999998E-2</v>
      </c>
      <c r="AP337">
        <v>0.14299000000000001</v>
      </c>
      <c r="AS337">
        <v>0.13266800000000001</v>
      </c>
      <c r="AT337">
        <v>0.36717400000000011</v>
      </c>
      <c r="AU337">
        <v>0.13400200000000001</v>
      </c>
      <c r="AV337">
        <v>0.111578</v>
      </c>
      <c r="AW337">
        <v>0.103946</v>
      </c>
      <c r="AX337">
        <v>6.5795000000000006E-2</v>
      </c>
      <c r="AY337">
        <v>0.31473600000000002</v>
      </c>
      <c r="AZ337">
        <v>0.2258725</v>
      </c>
      <c r="BD337">
        <v>0.13279199999999999</v>
      </c>
      <c r="BE337">
        <v>0.21026</v>
      </c>
      <c r="BF337">
        <v>0.13805600000000001</v>
      </c>
      <c r="BG337">
        <v>0.33037499999999997</v>
      </c>
      <c r="BH337">
        <v>7.9848000000000002E-2</v>
      </c>
      <c r="BI337">
        <v>7.4943999999999997E-2</v>
      </c>
      <c r="BJ337">
        <v>0.171012</v>
      </c>
      <c r="BK337">
        <v>8.360200000000001E-2</v>
      </c>
      <c r="BL337">
        <v>0.26639200000000002</v>
      </c>
      <c r="BO337">
        <v>0.10348</v>
      </c>
      <c r="BR337">
        <v>9.4942000000000012E-2</v>
      </c>
      <c r="BS337">
        <v>0.13386799999999999</v>
      </c>
      <c r="BT337">
        <v>9.5776000000000014E-2</v>
      </c>
      <c r="BU337">
        <v>8.633200000000002E-2</v>
      </c>
      <c r="BX337">
        <v>0.44206200000000001</v>
      </c>
      <c r="BY337">
        <v>8.360200000000001E-2</v>
      </c>
      <c r="BZ337">
        <v>0.117698</v>
      </c>
      <c r="CA337">
        <v>1.4120174999999999</v>
      </c>
      <c r="CB337">
        <v>0.36682599999999999</v>
      </c>
      <c r="CC337">
        <v>5.4322000000000002E-2</v>
      </c>
      <c r="CD337">
        <v>5.5939999999999997E-2</v>
      </c>
      <c r="CE337">
        <v>0.2258725</v>
      </c>
      <c r="CF337">
        <v>0.58593000000000006</v>
      </c>
      <c r="CG337">
        <v>0.15504999999999999</v>
      </c>
      <c r="CI337">
        <v>0.35460599999999998</v>
      </c>
      <c r="CJ337">
        <v>0.489736</v>
      </c>
      <c r="CL337">
        <v>0.117426</v>
      </c>
      <c r="CM337">
        <v>0.22839333333333331</v>
      </c>
      <c r="CN337">
        <v>0.2392</v>
      </c>
      <c r="CO337">
        <v>0.19500600000000001</v>
      </c>
      <c r="CP337">
        <v>0.18243599999999999</v>
      </c>
      <c r="CQ337">
        <v>0.15584000000000001</v>
      </c>
      <c r="CS337">
        <v>8.6946000000000009E-2</v>
      </c>
      <c r="CT337">
        <v>0.15179000000000001</v>
      </c>
      <c r="CV337">
        <v>0.27115400000000012</v>
      </c>
      <c r="CX337">
        <v>0.117426</v>
      </c>
      <c r="CY337">
        <v>0.114564</v>
      </c>
      <c r="CZ337">
        <v>0.25448799999999999</v>
      </c>
      <c r="DA337">
        <v>0.45660200000000001</v>
      </c>
      <c r="DC337">
        <v>0.16170799999999999</v>
      </c>
      <c r="DD337">
        <v>7.8836000000000003E-2</v>
      </c>
      <c r="DF337">
        <v>0.16838400000000001</v>
      </c>
      <c r="DG337">
        <v>0.24471000000000001</v>
      </c>
      <c r="DJ337">
        <v>8.1417500000000004E-2</v>
      </c>
      <c r="DM337">
        <v>0.105758</v>
      </c>
      <c r="DN337">
        <v>0.155552</v>
      </c>
      <c r="DP337">
        <v>0.36682599999999999</v>
      </c>
      <c r="DQ337">
        <v>8.360200000000001E-2</v>
      </c>
      <c r="DS337">
        <v>7.9848000000000002E-2</v>
      </c>
      <c r="DU337">
        <v>0.25121199999999999</v>
      </c>
      <c r="DW337">
        <v>8.7718000000000004E-2</v>
      </c>
      <c r="DX337">
        <v>0.16782</v>
      </c>
      <c r="DY337">
        <v>0.32608500000000001</v>
      </c>
      <c r="DZ337">
        <v>2.8070000000000001E-2</v>
      </c>
      <c r="EA337">
        <v>3.5951999999999998E-2</v>
      </c>
      <c r="EC337">
        <v>5.6958000000000009E-2</v>
      </c>
      <c r="ED337">
        <v>8.360200000000001E-2</v>
      </c>
      <c r="EE337">
        <v>0.123858</v>
      </c>
      <c r="EF337">
        <v>0.41598600000000002</v>
      </c>
      <c r="EN337">
        <v>0.16103999999999999</v>
      </c>
      <c r="EP337">
        <v>0.10365000000000001</v>
      </c>
      <c r="EQ337">
        <v>0.120144</v>
      </c>
      <c r="ER337">
        <v>9.0964000000000003E-2</v>
      </c>
      <c r="ES337">
        <v>0.43778600000000001</v>
      </c>
      <c r="ET337">
        <v>8.360200000000001E-2</v>
      </c>
      <c r="EV337">
        <v>0.50117</v>
      </c>
      <c r="EW337">
        <v>8.360200000000001E-2</v>
      </c>
      <c r="EX337">
        <v>0.10265000000000001</v>
      </c>
      <c r="EZ337">
        <v>9.9574285714285712E-2</v>
      </c>
      <c r="FB337">
        <v>4.4232E-2</v>
      </c>
      <c r="FC337">
        <v>0.40743200000000002</v>
      </c>
      <c r="FF337">
        <v>7.8943916666666669E-2</v>
      </c>
      <c r="FH337">
        <v>8.360200000000001E-2</v>
      </c>
      <c r="FI337">
        <v>7.0514000000000007E-2</v>
      </c>
      <c r="FJ337">
        <v>9.8942000000000016E-2</v>
      </c>
      <c r="FK337">
        <v>0.10747</v>
      </c>
      <c r="FL337">
        <v>0.14202400000000001</v>
      </c>
      <c r="FM337">
        <v>5.8460000000000012E-2</v>
      </c>
      <c r="FR337">
        <v>0.28355399999999997</v>
      </c>
      <c r="FS337">
        <v>4.4908000000000003E-2</v>
      </c>
      <c r="FU337">
        <v>0.112762</v>
      </c>
      <c r="FV337">
        <v>7.0158000000000012E-2</v>
      </c>
      <c r="FW337">
        <v>0.16839499999999999</v>
      </c>
      <c r="FX337">
        <v>0.30553599999999997</v>
      </c>
      <c r="FZ337">
        <v>0.13025</v>
      </c>
      <c r="GC337">
        <v>6.1379999999999997E-2</v>
      </c>
      <c r="GD337">
        <v>0.38734400000000002</v>
      </c>
      <c r="GG337">
        <v>0.32999000000000001</v>
      </c>
      <c r="GH337">
        <v>8.3486000000000005E-2</v>
      </c>
      <c r="GJ337">
        <v>6.8323999999999996E-2</v>
      </c>
      <c r="GL337">
        <v>0.43778600000000001</v>
      </c>
      <c r="GM337">
        <v>5.3010000000000002E-2</v>
      </c>
      <c r="GN337">
        <v>1.117858</v>
      </c>
      <c r="GO337">
        <v>0.34079999999999999</v>
      </c>
      <c r="GP337">
        <v>0.31473600000000002</v>
      </c>
      <c r="GS337">
        <v>0.23122000000000001</v>
      </c>
      <c r="GT337">
        <v>0.115966</v>
      </c>
      <c r="GU337">
        <v>8.360200000000001E-2</v>
      </c>
      <c r="GW337">
        <v>0.24471000000000001</v>
      </c>
      <c r="GX337">
        <v>0.24471000000000001</v>
      </c>
      <c r="GY337">
        <v>0.58593000000000006</v>
      </c>
      <c r="HA337">
        <v>7.2204000000000004E-2</v>
      </c>
      <c r="HC337">
        <v>0.12898999999999999</v>
      </c>
      <c r="HD337">
        <v>6.5420000000000006E-2</v>
      </c>
      <c r="HE337">
        <v>4.0090000000000001E-2</v>
      </c>
    </row>
    <row r="338" spans="1:213" x14ac:dyDescent="0.3">
      <c r="A338">
        <v>2018</v>
      </c>
      <c r="B338" t="s">
        <v>8347</v>
      </c>
      <c r="C338" s="1" t="s">
        <v>8367</v>
      </c>
      <c r="D338">
        <v>0.10111199999999999</v>
      </c>
      <c r="E338">
        <v>0.140098</v>
      </c>
      <c r="G338">
        <v>6.8266000000000007E-2</v>
      </c>
      <c r="K338">
        <v>0.14027200000000001</v>
      </c>
      <c r="N338">
        <v>0.12195400000000001</v>
      </c>
      <c r="P338">
        <v>9.714200000000002E-2</v>
      </c>
      <c r="U338">
        <v>7.362500000000001E-2</v>
      </c>
      <c r="AB338">
        <v>2.4544E-2</v>
      </c>
      <c r="AD338">
        <v>9.3160000000000007E-2</v>
      </c>
      <c r="AH338">
        <v>3.3708000000000002E-2</v>
      </c>
      <c r="AJ338">
        <v>0.1452</v>
      </c>
      <c r="AO338">
        <v>0.23397200000000001</v>
      </c>
      <c r="AR338">
        <v>5.1499999999999997E-2</v>
      </c>
      <c r="AT338">
        <v>0.12973999999999999</v>
      </c>
      <c r="BF338">
        <v>3.3428000000000013E-2</v>
      </c>
      <c r="BG338">
        <v>0.15236</v>
      </c>
      <c r="BI338">
        <v>3.2324000000000012E-2</v>
      </c>
      <c r="BJ338">
        <v>0.110376</v>
      </c>
      <c r="BL338">
        <v>0.12195400000000001</v>
      </c>
      <c r="BP338">
        <v>0.18000749999999999</v>
      </c>
      <c r="CB338">
        <v>0.12973999999999999</v>
      </c>
      <c r="CG338">
        <v>5.0923999999999997E-2</v>
      </c>
      <c r="CI338">
        <v>4.4769999999999997E-2</v>
      </c>
      <c r="CJ338">
        <v>2.6186250000000001E-2</v>
      </c>
      <c r="CO338">
        <v>0.100118</v>
      </c>
      <c r="CP338">
        <v>0.21368799999999999</v>
      </c>
      <c r="CY338">
        <v>8.1874000000000002E-2</v>
      </c>
      <c r="DP338">
        <v>0.12973999999999999</v>
      </c>
      <c r="DX338">
        <v>5.8333333333333327E-2</v>
      </c>
      <c r="EH338">
        <v>6.7152000000000003E-2</v>
      </c>
      <c r="EK338">
        <v>0.13536999999999999</v>
      </c>
      <c r="EN338">
        <v>8.9644000000000001E-2</v>
      </c>
      <c r="ER338">
        <v>7.1802000000000005E-2</v>
      </c>
      <c r="ES338">
        <v>0.13211200000000001</v>
      </c>
      <c r="FA338">
        <v>8.832000000000001E-2</v>
      </c>
      <c r="GB338">
        <v>0.28920600000000002</v>
      </c>
      <c r="GD338">
        <v>5.3403636363636361E-2</v>
      </c>
      <c r="GG338">
        <v>0.12973999999999999</v>
      </c>
      <c r="GI338">
        <v>0.109052</v>
      </c>
      <c r="GL338">
        <v>0.13211200000000001</v>
      </c>
      <c r="GM338">
        <v>0.12106</v>
      </c>
      <c r="GN338">
        <v>3.3330000000000012E-2</v>
      </c>
    </row>
    <row r="339" spans="1:213" x14ac:dyDescent="0.3">
      <c r="A339">
        <v>2018</v>
      </c>
      <c r="B339" t="s">
        <v>8347</v>
      </c>
      <c r="C339" s="1" t="s">
        <v>289</v>
      </c>
      <c r="D339">
        <v>0.206818</v>
      </c>
      <c r="E339">
        <v>0.31071500000000002</v>
      </c>
      <c r="N339">
        <v>0.18765200000000001</v>
      </c>
      <c r="P339">
        <v>0.135884</v>
      </c>
      <c r="S339">
        <v>0.24982399999999999</v>
      </c>
      <c r="U339">
        <v>0.10942200000000001</v>
      </c>
      <c r="AD339">
        <v>0.136602</v>
      </c>
      <c r="AH339">
        <v>0.15492600000000001</v>
      </c>
      <c r="AJ339">
        <v>0.22193199999999999</v>
      </c>
      <c r="AO339">
        <v>0.35844250000000011</v>
      </c>
      <c r="AR339">
        <v>0.39068199999999997</v>
      </c>
      <c r="AT339">
        <v>0.19847400000000001</v>
      </c>
      <c r="BE339">
        <v>0.19467400000000001</v>
      </c>
      <c r="BJ339">
        <v>0.18240000000000001</v>
      </c>
      <c r="BL339">
        <v>0.18765200000000001</v>
      </c>
      <c r="BP339">
        <v>0.35835</v>
      </c>
      <c r="CB339">
        <v>0.19847400000000001</v>
      </c>
      <c r="CG339">
        <v>0.12327</v>
      </c>
      <c r="CJ339">
        <v>0.202546</v>
      </c>
      <c r="CN339">
        <v>0.16943</v>
      </c>
      <c r="CP339">
        <v>0.12961500000000001</v>
      </c>
      <c r="CV339">
        <v>0.1</v>
      </c>
      <c r="CY339">
        <v>9.7250000000000003E-2</v>
      </c>
      <c r="DG339">
        <v>0.13333333333333339</v>
      </c>
      <c r="DH339">
        <v>0.221632</v>
      </c>
      <c r="DL339">
        <v>0.27239799999999997</v>
      </c>
      <c r="DO339">
        <v>5.3699999999999998E-2</v>
      </c>
      <c r="DP339">
        <v>0.19847400000000001</v>
      </c>
      <c r="DX339">
        <v>8.2666000000000017E-2</v>
      </c>
      <c r="EG339">
        <v>0.2582525</v>
      </c>
      <c r="EK339">
        <v>0.20202000000000001</v>
      </c>
      <c r="ER339">
        <v>9.8376000000000005E-2</v>
      </c>
      <c r="ES339">
        <v>0.19067600000000001</v>
      </c>
      <c r="EX339">
        <v>0.127382</v>
      </c>
      <c r="FA339">
        <v>0.12767999999999999</v>
      </c>
      <c r="FX339">
        <v>6.3358000000000012E-2</v>
      </c>
      <c r="GB339">
        <v>7.0990000000000011E-2</v>
      </c>
      <c r="GD339">
        <v>0.34666599999999997</v>
      </c>
      <c r="GG339">
        <v>0.155524</v>
      </c>
      <c r="GI339">
        <v>0.26275199999999999</v>
      </c>
      <c r="GL339">
        <v>0.19067600000000001</v>
      </c>
      <c r="GM339">
        <v>0.1361</v>
      </c>
      <c r="GN339">
        <v>7.4856000000000006E-2</v>
      </c>
      <c r="GW339">
        <v>0.13333333333333339</v>
      </c>
      <c r="GX339">
        <v>0.13333333333333339</v>
      </c>
      <c r="GZ339">
        <v>0.28681200000000001</v>
      </c>
      <c r="HC339">
        <v>0.12940599999999999</v>
      </c>
    </row>
    <row r="340" spans="1:213" x14ac:dyDescent="0.3">
      <c r="A340">
        <v>2018</v>
      </c>
      <c r="B340" t="s">
        <v>8347</v>
      </c>
      <c r="C340" s="1" t="s">
        <v>8368</v>
      </c>
      <c r="D340">
        <v>0.17885400000000001</v>
      </c>
      <c r="E340">
        <v>0.22129799999999999</v>
      </c>
      <c r="G340">
        <v>0.13203500000000001</v>
      </c>
      <c r="J340">
        <v>0.26355400000000001</v>
      </c>
      <c r="L340">
        <v>6.6944000000000004E-2</v>
      </c>
      <c r="M340">
        <v>7.0736000000000007E-2</v>
      </c>
      <c r="N340">
        <v>0.20017799999999999</v>
      </c>
      <c r="P340">
        <v>0.101884</v>
      </c>
      <c r="Q340">
        <v>6.6944000000000004E-2</v>
      </c>
      <c r="R340">
        <v>0.18889600000000001</v>
      </c>
      <c r="S340">
        <v>0.14884600000000001</v>
      </c>
      <c r="AB340">
        <v>9.4496000000000011E-2</v>
      </c>
      <c r="AC340">
        <v>6.6944000000000004E-2</v>
      </c>
      <c r="AD340">
        <v>0.148286</v>
      </c>
      <c r="AF340">
        <v>5.7167999999999997E-2</v>
      </c>
      <c r="AG340">
        <v>5.0437999999999997E-2</v>
      </c>
      <c r="AH340">
        <v>0.11797199999999999</v>
      </c>
      <c r="AJ340">
        <v>0.20019000000000001</v>
      </c>
      <c r="AO340">
        <v>0.269148</v>
      </c>
      <c r="AR340">
        <v>0.13818800000000001</v>
      </c>
      <c r="AT340">
        <v>0.26621</v>
      </c>
      <c r="AY340">
        <v>6.6944000000000004E-2</v>
      </c>
      <c r="BE340">
        <v>4.452600000000001E-2</v>
      </c>
      <c r="BF340">
        <v>0.178534</v>
      </c>
      <c r="BG340">
        <v>0.30475000000000002</v>
      </c>
      <c r="BJ340">
        <v>0.112762</v>
      </c>
      <c r="BL340">
        <v>0.20017799999999999</v>
      </c>
      <c r="BR340">
        <v>7.7343999999999996E-2</v>
      </c>
      <c r="CB340">
        <v>0.26621</v>
      </c>
      <c r="CF340">
        <v>0.60199400000000003</v>
      </c>
      <c r="CG340">
        <v>6.7738000000000007E-2</v>
      </c>
      <c r="CI340">
        <v>0.19398199999999999</v>
      </c>
      <c r="CJ340">
        <v>9.947750000000001E-2</v>
      </c>
      <c r="CO340">
        <v>9.4443333333333351E-2</v>
      </c>
      <c r="CP340">
        <v>0.12306599999999999</v>
      </c>
      <c r="CY340">
        <v>8.7674000000000002E-2</v>
      </c>
      <c r="DA340">
        <v>0.21192</v>
      </c>
      <c r="DG340">
        <v>0.130244</v>
      </c>
      <c r="DH340">
        <v>0.18765599999999999</v>
      </c>
      <c r="DL340">
        <v>0.15862599999999999</v>
      </c>
      <c r="DN340">
        <v>9.3158000000000005E-2</v>
      </c>
      <c r="DP340">
        <v>0.26621</v>
      </c>
      <c r="DW340">
        <v>0.101892</v>
      </c>
      <c r="DX340">
        <v>0.115882</v>
      </c>
      <c r="DZ340">
        <v>7.0310000000000011E-2</v>
      </c>
      <c r="EA340">
        <v>0.111572</v>
      </c>
      <c r="ER340">
        <v>0.122476</v>
      </c>
      <c r="ES340">
        <v>0.18289</v>
      </c>
      <c r="EV340">
        <v>0.10068000000000001</v>
      </c>
      <c r="EX340">
        <v>0.16816400000000001</v>
      </c>
      <c r="FA340">
        <v>0.14588200000000001</v>
      </c>
      <c r="FF340">
        <v>8.7482250000000011E-2</v>
      </c>
      <c r="FM340">
        <v>0.16944200000000001</v>
      </c>
      <c r="FR340">
        <v>0.150564</v>
      </c>
      <c r="FW340">
        <v>9.0300000000000005E-2</v>
      </c>
      <c r="FX340">
        <v>0.23652200000000001</v>
      </c>
      <c r="GB340">
        <v>8.7176000000000017E-2</v>
      </c>
      <c r="GD340">
        <v>0.249222</v>
      </c>
      <c r="GG340">
        <v>0.26621</v>
      </c>
      <c r="GH340">
        <v>0.101452</v>
      </c>
      <c r="GI340">
        <v>0.21326400000000001</v>
      </c>
      <c r="GJ340">
        <v>9.7378000000000006E-2</v>
      </c>
      <c r="GL340">
        <v>0.18289</v>
      </c>
      <c r="GM340">
        <v>0.117144375</v>
      </c>
      <c r="GN340">
        <v>0.36357400000000012</v>
      </c>
      <c r="GP340">
        <v>6.6944000000000004E-2</v>
      </c>
      <c r="GW340">
        <v>0.130244</v>
      </c>
      <c r="GX340">
        <v>0.130244</v>
      </c>
      <c r="GY340">
        <v>0.60199400000000003</v>
      </c>
      <c r="GZ340">
        <v>0.28334999999999999</v>
      </c>
      <c r="HC340">
        <v>0.12797600000000001</v>
      </c>
      <c r="HD340">
        <v>5.2710000000000007E-2</v>
      </c>
      <c r="HE340">
        <v>4.8107999999999998E-2</v>
      </c>
    </row>
    <row r="341" spans="1:213" x14ac:dyDescent="0.3">
      <c r="A341">
        <v>2018</v>
      </c>
      <c r="B341" t="s">
        <v>8347</v>
      </c>
      <c r="C341" s="1" t="s">
        <v>8369</v>
      </c>
      <c r="D341">
        <v>0.13090080000000001</v>
      </c>
      <c r="E341">
        <v>0.18065519999999999</v>
      </c>
      <c r="G341">
        <v>7.0969500000000005E-2</v>
      </c>
      <c r="H341">
        <v>1.0500000000000001E-2</v>
      </c>
      <c r="I341">
        <v>1.0500000000000001E-2</v>
      </c>
      <c r="J341">
        <v>6.6486000000000003E-2</v>
      </c>
      <c r="L341">
        <v>6.7267200000000013E-2</v>
      </c>
      <c r="M341">
        <v>6.2399999999999997E-2</v>
      </c>
      <c r="N341">
        <v>0.12601200000000001</v>
      </c>
      <c r="P341">
        <v>0.30138300000000001</v>
      </c>
      <c r="Q341">
        <v>6.7267200000000013E-2</v>
      </c>
      <c r="R341">
        <v>0.1046604</v>
      </c>
      <c r="U341">
        <v>0.20708280000000001</v>
      </c>
      <c r="V341">
        <v>7.1624400000000005E-2</v>
      </c>
      <c r="X341">
        <v>4.3342800000000008E-2</v>
      </c>
      <c r="Y341">
        <v>6.0992400000000002E-2</v>
      </c>
      <c r="Z341">
        <v>1.0500000000000001E-2</v>
      </c>
      <c r="AB341">
        <v>8.7399600000000008E-2</v>
      </c>
      <c r="AC341">
        <v>6.7267200000000013E-2</v>
      </c>
      <c r="AD341">
        <v>0.234708</v>
      </c>
      <c r="AG341">
        <v>0.12</v>
      </c>
      <c r="AK341">
        <v>8.3376000000000006E-3</v>
      </c>
      <c r="AL341">
        <v>2.5683600000000001E-2</v>
      </c>
      <c r="AM341">
        <v>2.87532E-2</v>
      </c>
      <c r="AP341">
        <v>6.0388799999999999E-2</v>
      </c>
      <c r="AS341">
        <v>9.58788E-2</v>
      </c>
      <c r="AT341">
        <v>0.27185160000000003</v>
      </c>
      <c r="AU341">
        <v>0.15767999999999999</v>
      </c>
      <c r="AV341">
        <v>4.7286000000000002E-2</v>
      </c>
      <c r="AY341">
        <v>6.7267200000000013E-2</v>
      </c>
      <c r="AZ341">
        <v>8.3376000000000006E-3</v>
      </c>
      <c r="BE341">
        <v>1.8461999999999999E-2</v>
      </c>
      <c r="BF341">
        <v>7.8558000000000003E-2</v>
      </c>
      <c r="BG341">
        <v>0.15676950000000001</v>
      </c>
      <c r="BJ341">
        <v>9.2702400000000004E-2</v>
      </c>
      <c r="BL341">
        <v>0.12601200000000001</v>
      </c>
      <c r="BQ341">
        <v>1.94556E-2</v>
      </c>
      <c r="BS341">
        <v>5.6501999999999997E-2</v>
      </c>
      <c r="BT341">
        <v>2.06724E-2</v>
      </c>
      <c r="BU341">
        <v>5.7082800000000003E-2</v>
      </c>
      <c r="BX341">
        <v>0.16739999999999999</v>
      </c>
      <c r="BZ341">
        <v>6.4408800000000002E-2</v>
      </c>
      <c r="CB341">
        <v>0.27185160000000003</v>
      </c>
      <c r="CC341">
        <v>0.10465679999999999</v>
      </c>
      <c r="CD341">
        <v>2.9359199999999998E-2</v>
      </c>
      <c r="CE341">
        <v>8.3376000000000006E-3</v>
      </c>
      <c r="CF341">
        <v>0.26559959999999999</v>
      </c>
      <c r="CG341">
        <v>8.3049600000000001E-2</v>
      </c>
      <c r="CI341">
        <v>0.1023516</v>
      </c>
      <c r="CJ341">
        <v>0.1499364</v>
      </c>
      <c r="CO341">
        <v>3.3535200000000001E-2</v>
      </c>
      <c r="CP341">
        <v>0.18736079999999999</v>
      </c>
      <c r="CQ341">
        <v>7.8528000000000014E-2</v>
      </c>
      <c r="CT341">
        <v>1.8896400000000001E-2</v>
      </c>
      <c r="CU341">
        <v>0.1179132</v>
      </c>
      <c r="CV341">
        <v>5.8571000000000012E-2</v>
      </c>
      <c r="CY341">
        <v>0.1550328</v>
      </c>
      <c r="CZ341">
        <v>0.17933879999999999</v>
      </c>
      <c r="DG341">
        <v>0.12298199999999999</v>
      </c>
      <c r="DJ341">
        <v>6.4148400000000008E-2</v>
      </c>
      <c r="DM341">
        <v>5.9072399999999997E-2</v>
      </c>
      <c r="DN341">
        <v>0.12180000000000001</v>
      </c>
      <c r="DP341">
        <v>0.27185160000000003</v>
      </c>
      <c r="DT341">
        <v>1.0500000000000001E-2</v>
      </c>
      <c r="DW341">
        <v>4.1901000000000001E-2</v>
      </c>
      <c r="DX341">
        <v>0.28100160000000002</v>
      </c>
      <c r="DZ341">
        <v>3.2439600000000013E-2</v>
      </c>
      <c r="EA341">
        <v>7.1154000000000009E-2</v>
      </c>
      <c r="EC341">
        <v>5.9370000000000013E-2</v>
      </c>
      <c r="EE341">
        <v>3.8968799999999998E-2</v>
      </c>
      <c r="EF341">
        <v>0.13912079999999999</v>
      </c>
      <c r="EH341">
        <v>5.9468399999999998E-2</v>
      </c>
      <c r="EN341">
        <v>0.1672632</v>
      </c>
      <c r="EQ341">
        <v>0.19003680000000001</v>
      </c>
      <c r="ER341">
        <v>0.1234584</v>
      </c>
      <c r="ES341">
        <v>0.15791279999999999</v>
      </c>
      <c r="EX341">
        <v>8.2274399999999998E-2</v>
      </c>
      <c r="FF341">
        <v>9.0948054545454543E-2</v>
      </c>
      <c r="FJ341">
        <v>5.7103200000000007E-2</v>
      </c>
      <c r="FK341">
        <v>2.3911200000000001E-2</v>
      </c>
      <c r="FP341">
        <v>8.7552000000000005E-2</v>
      </c>
      <c r="FQ341">
        <v>1.0500000000000001E-2</v>
      </c>
      <c r="FR341">
        <v>0.14310300000000001</v>
      </c>
      <c r="FS341">
        <v>3.6842399999999997E-2</v>
      </c>
      <c r="FT341">
        <v>1.0500000000000001E-2</v>
      </c>
      <c r="FU341">
        <v>3.5062500000000003E-2</v>
      </c>
      <c r="FV341">
        <v>4.6212000000000003E-2</v>
      </c>
      <c r="FW341">
        <v>9.6000000000000002E-2</v>
      </c>
      <c r="FX341">
        <v>0.1125456</v>
      </c>
      <c r="GA341">
        <v>0.1056576</v>
      </c>
      <c r="GB341">
        <v>0.1050864</v>
      </c>
      <c r="GD341">
        <v>0.29575679999999999</v>
      </c>
      <c r="GG341">
        <v>0.27185160000000003</v>
      </c>
      <c r="GH341">
        <v>3.4400399999999998E-2</v>
      </c>
      <c r="GJ341">
        <v>7.2195600000000013E-2</v>
      </c>
      <c r="GL341">
        <v>0.15791279999999999</v>
      </c>
      <c r="GN341">
        <v>0.14371200000000001</v>
      </c>
      <c r="GP341">
        <v>6.7267200000000013E-2</v>
      </c>
      <c r="GQ341">
        <v>1.0500000000000001E-2</v>
      </c>
      <c r="GR341">
        <v>1.0500000000000001E-2</v>
      </c>
      <c r="GS341">
        <v>5.4748799999999993E-2</v>
      </c>
      <c r="GW341">
        <v>0.12298199999999999</v>
      </c>
      <c r="GX341">
        <v>0.12298199999999999</v>
      </c>
      <c r="GY341">
        <v>0.26559959999999999</v>
      </c>
      <c r="HA341">
        <v>6.4976400000000004E-2</v>
      </c>
      <c r="HC341">
        <v>0.18522359999999999</v>
      </c>
      <c r="HD341">
        <v>5.1829200000000013E-2</v>
      </c>
      <c r="HE341">
        <v>5.6359200000000012E-2</v>
      </c>
    </row>
    <row r="342" spans="1:213" x14ac:dyDescent="0.3">
      <c r="A342">
        <v>2018</v>
      </c>
      <c r="B342" t="s">
        <v>8347</v>
      </c>
      <c r="C342" s="1" t="s">
        <v>8370</v>
      </c>
      <c r="D342">
        <v>0.13231599999999999</v>
      </c>
      <c r="M342">
        <v>2.5607999999999999E-2</v>
      </c>
      <c r="U342">
        <v>7.0531999999999997E-2</v>
      </c>
      <c r="Y342">
        <v>6.921200000000001E-2</v>
      </c>
      <c r="AD342">
        <v>4.6171999999999998E-2</v>
      </c>
      <c r="AK342">
        <v>4.2304000000000001E-2</v>
      </c>
      <c r="AT342">
        <v>0.149232</v>
      </c>
      <c r="AX342">
        <v>7.9686000000000007E-2</v>
      </c>
      <c r="AZ342">
        <v>4.2304000000000001E-2</v>
      </c>
      <c r="BF342">
        <v>0.15199799999999999</v>
      </c>
      <c r="BJ342">
        <v>0.15725</v>
      </c>
      <c r="CB342">
        <v>0.149232</v>
      </c>
      <c r="CD342">
        <v>5.8398000000000012E-2</v>
      </c>
      <c r="CE342">
        <v>4.2304000000000001E-2</v>
      </c>
      <c r="CG342">
        <v>0.16467599999999999</v>
      </c>
      <c r="CJ342">
        <v>0.175702</v>
      </c>
      <c r="CO342">
        <v>2.2419999999999999E-2</v>
      </c>
      <c r="CQ342">
        <v>8.8674000000000003E-2</v>
      </c>
      <c r="CV342">
        <v>0.103712</v>
      </c>
      <c r="DG342">
        <v>5.9783999999999997E-2</v>
      </c>
      <c r="DJ342">
        <v>3.5434000000000007E-2</v>
      </c>
      <c r="DN342">
        <v>8.0328000000000011E-2</v>
      </c>
      <c r="DP342">
        <v>0.149232</v>
      </c>
      <c r="DX342">
        <v>0.19841249999999999</v>
      </c>
      <c r="DZ342">
        <v>3.7316000000000002E-2</v>
      </c>
      <c r="EQ342">
        <v>6.0884000000000001E-2</v>
      </c>
      <c r="ER342">
        <v>0.10360800000000001</v>
      </c>
      <c r="EX342">
        <v>0.11583400000000001</v>
      </c>
      <c r="FA342">
        <v>6.8590000000000012E-2</v>
      </c>
      <c r="FF342">
        <v>5.0158333333333339E-2</v>
      </c>
      <c r="FR342">
        <v>0.221856</v>
      </c>
      <c r="FV342">
        <v>7.980000000000001E-3</v>
      </c>
      <c r="FW342">
        <v>8.249200000000001E-2</v>
      </c>
      <c r="GG342">
        <v>0.149232</v>
      </c>
      <c r="GH342">
        <v>0.05</v>
      </c>
      <c r="GI342">
        <v>4.9076666666666671E-2</v>
      </c>
      <c r="GJ342">
        <v>3.3330000000000012E-2</v>
      </c>
      <c r="GS342">
        <v>8.7500000000000008E-2</v>
      </c>
      <c r="GW342">
        <v>5.9783999999999997E-2</v>
      </c>
      <c r="GX342">
        <v>5.9783999999999997E-2</v>
      </c>
      <c r="HC342">
        <v>7.3378000000000013E-2</v>
      </c>
    </row>
    <row r="343" spans="1:213" x14ac:dyDescent="0.3">
      <c r="A343">
        <v>2018</v>
      </c>
      <c r="B343" t="s">
        <v>8347</v>
      </c>
      <c r="C343" s="1" t="s">
        <v>8371</v>
      </c>
      <c r="D343">
        <v>5.4274000000000003E-2</v>
      </c>
      <c r="E343">
        <v>0.117045</v>
      </c>
      <c r="G343">
        <v>0.21066399999999999</v>
      </c>
      <c r="L343">
        <v>3.9421999999999999E-2</v>
      </c>
      <c r="M343">
        <v>2.6078E-2</v>
      </c>
      <c r="Q343">
        <v>3.9421999999999999E-2</v>
      </c>
      <c r="U343">
        <v>9.1497999999999996E-2</v>
      </c>
      <c r="V343">
        <v>5.8892E-2</v>
      </c>
      <c r="Y343">
        <v>8.7877999999999998E-2</v>
      </c>
      <c r="AB343">
        <v>5.7354000000000002E-2</v>
      </c>
      <c r="AC343">
        <v>3.9421999999999999E-2</v>
      </c>
      <c r="AD343">
        <v>7.4286000000000005E-2</v>
      </c>
      <c r="AL343">
        <v>4.3881999999999997E-2</v>
      </c>
      <c r="AM343">
        <v>0.48275400000000013</v>
      </c>
      <c r="AN343">
        <v>4.5842000000000001E-2</v>
      </c>
      <c r="AP343">
        <v>2.0393999999999999E-2</v>
      </c>
      <c r="AS343">
        <v>0.13467399999999999</v>
      </c>
      <c r="AT343">
        <v>0.14444000000000001</v>
      </c>
      <c r="AU343">
        <v>8.0664E-2</v>
      </c>
      <c r="AV343">
        <v>5.9022000000000012E-2</v>
      </c>
      <c r="AY343">
        <v>3.9421999999999999E-2</v>
      </c>
      <c r="BF343">
        <v>8.0474000000000004E-2</v>
      </c>
      <c r="BG343">
        <v>0.13450400000000001</v>
      </c>
      <c r="BI343">
        <v>1.8536E-2</v>
      </c>
      <c r="BJ343">
        <v>7.266800000000001E-2</v>
      </c>
      <c r="BT343">
        <v>3.8814000000000001E-2</v>
      </c>
      <c r="BU343">
        <v>2.3859999999999999E-2</v>
      </c>
      <c r="BX343">
        <v>0.124906</v>
      </c>
      <c r="CB343">
        <v>0.14393800000000001</v>
      </c>
      <c r="CC343">
        <v>8.9908000000000002E-2</v>
      </c>
      <c r="CD343">
        <v>2.6792E-2</v>
      </c>
      <c r="CF343">
        <v>0.20158799999999999</v>
      </c>
      <c r="CG343">
        <v>4.443600000000001E-2</v>
      </c>
      <c r="CI343">
        <v>9.091500000000001E-2</v>
      </c>
      <c r="CJ343">
        <v>7.1456000000000006E-2</v>
      </c>
      <c r="CM343">
        <v>0.10155749999999999</v>
      </c>
      <c r="CN343">
        <v>5.4842500000000002E-2</v>
      </c>
      <c r="CO343">
        <v>4.1755E-2</v>
      </c>
      <c r="CQ343">
        <v>7.6524000000000009E-2</v>
      </c>
      <c r="CV343">
        <v>4.7742E-2</v>
      </c>
      <c r="CZ343">
        <v>0.12508</v>
      </c>
      <c r="DA343">
        <v>0.33359499999999997</v>
      </c>
      <c r="DC343">
        <v>8.3706000000000017E-2</v>
      </c>
      <c r="DG343">
        <v>9.6498E-2</v>
      </c>
      <c r="DL343">
        <v>0.10796799999999999</v>
      </c>
      <c r="DM343">
        <v>4.6351999999999997E-2</v>
      </c>
      <c r="DN343">
        <v>5.2712000000000002E-2</v>
      </c>
      <c r="DP343">
        <v>0.14393800000000001</v>
      </c>
      <c r="DW343">
        <v>2.9425E-2</v>
      </c>
      <c r="DX343">
        <v>6.8706000000000003E-2</v>
      </c>
      <c r="DZ343">
        <v>5.6079999999999998E-2</v>
      </c>
      <c r="EC343">
        <v>4.5508000000000007E-2</v>
      </c>
      <c r="EE343">
        <v>7.4333999999999997E-2</v>
      </c>
      <c r="EF343">
        <v>5.8864E-2</v>
      </c>
      <c r="EM343">
        <v>6.0394000000000003E-2</v>
      </c>
      <c r="EN343">
        <v>8.4237999999999993E-2</v>
      </c>
      <c r="ER343">
        <v>4.1695999999999997E-2</v>
      </c>
      <c r="EV343">
        <v>7.3617500000000002E-2</v>
      </c>
      <c r="EX343">
        <v>5.8504E-2</v>
      </c>
      <c r="FC343">
        <v>0.17693200000000001</v>
      </c>
      <c r="FF343">
        <v>2.3642416666666669E-2</v>
      </c>
      <c r="FI343">
        <v>5.4610000000000013E-2</v>
      </c>
      <c r="FJ343">
        <v>5.3007500000000013E-2</v>
      </c>
      <c r="FK343">
        <v>4.5000000000000012E-2</v>
      </c>
      <c r="FM343">
        <v>3.0110000000000001E-2</v>
      </c>
      <c r="FP343">
        <v>6.9752000000000008E-2</v>
      </c>
      <c r="FR343">
        <v>7.7556000000000014E-2</v>
      </c>
      <c r="FU343">
        <v>5.1985999999999997E-2</v>
      </c>
      <c r="FV343">
        <v>3.2436E-2</v>
      </c>
      <c r="FW343">
        <v>6.7976000000000009E-2</v>
      </c>
      <c r="FX343">
        <v>0.105694</v>
      </c>
      <c r="GD343">
        <v>6.6738000000000006E-2</v>
      </c>
      <c r="GG343">
        <v>0.116675</v>
      </c>
      <c r="GH343">
        <v>6.8794000000000008E-2</v>
      </c>
      <c r="GJ343">
        <v>6.8614000000000008E-2</v>
      </c>
      <c r="GN343">
        <v>0.12160799999999999</v>
      </c>
      <c r="GP343">
        <v>3.9421999999999999E-2</v>
      </c>
      <c r="GS343">
        <v>8.0904000000000004E-2</v>
      </c>
      <c r="GW343">
        <v>9.6498E-2</v>
      </c>
      <c r="GX343">
        <v>9.6498E-2</v>
      </c>
      <c r="GY343">
        <v>0.20158799999999999</v>
      </c>
      <c r="HA343">
        <v>0.101386</v>
      </c>
    </row>
    <row r="344" spans="1:213" x14ac:dyDescent="0.3">
      <c r="A344">
        <v>2018</v>
      </c>
      <c r="B344" t="s">
        <v>8347</v>
      </c>
      <c r="C344" s="1" t="s">
        <v>8372</v>
      </c>
      <c r="D344">
        <v>8.3134E-2</v>
      </c>
      <c r="E344">
        <v>0.115705</v>
      </c>
      <c r="G344">
        <v>0.10428333333333339</v>
      </c>
      <c r="AF344">
        <v>8.1464000000000009E-2</v>
      </c>
      <c r="AJ344">
        <v>9.6566000000000013E-2</v>
      </c>
      <c r="AT344">
        <v>7.8276000000000012E-2</v>
      </c>
      <c r="BJ344">
        <v>6.2330000000000003E-2</v>
      </c>
      <c r="CB344">
        <v>7.8276000000000012E-2</v>
      </c>
      <c r="CJ344">
        <v>6.9900000000000004E-2</v>
      </c>
      <c r="CP344">
        <v>5.6622000000000013E-2</v>
      </c>
      <c r="CY344">
        <v>5.0428000000000008E-2</v>
      </c>
      <c r="DC344">
        <v>0.113742</v>
      </c>
      <c r="DN344">
        <v>8.5648000000000002E-2</v>
      </c>
      <c r="DP344">
        <v>7.8276000000000012E-2</v>
      </c>
      <c r="DX344">
        <v>9.7223333333333342E-2</v>
      </c>
      <c r="DY344">
        <v>1.38226</v>
      </c>
      <c r="EH344">
        <v>9.6292000000000016E-2</v>
      </c>
      <c r="ES344">
        <v>8.8486000000000009E-2</v>
      </c>
      <c r="FA344">
        <v>5.6514000000000002E-2</v>
      </c>
      <c r="GG344">
        <v>7.8276000000000012E-2</v>
      </c>
      <c r="GI344">
        <v>7.5724E-2</v>
      </c>
      <c r="GL344">
        <v>8.8486000000000009E-2</v>
      </c>
      <c r="GZ344">
        <v>8.5428000000000004E-2</v>
      </c>
    </row>
    <row r="345" spans="1:213" x14ac:dyDescent="0.3">
      <c r="A345">
        <v>2018</v>
      </c>
      <c r="B345" t="s">
        <v>8347</v>
      </c>
      <c r="C345" s="1" t="s">
        <v>8373</v>
      </c>
      <c r="D345">
        <v>8.1637500000000002E-2</v>
      </c>
      <c r="E345">
        <v>8.0277500000000002E-2</v>
      </c>
      <c r="N345">
        <v>6.6100000000000006E-2</v>
      </c>
      <c r="P345">
        <v>5.8172000000000001E-2</v>
      </c>
      <c r="AJ345">
        <v>0.10972</v>
      </c>
      <c r="AT345">
        <v>0.14413599999999999</v>
      </c>
      <c r="BJ345">
        <v>0.115076</v>
      </c>
      <c r="BL345">
        <v>6.6100000000000006E-2</v>
      </c>
      <c r="CB345">
        <v>0.14413599999999999</v>
      </c>
      <c r="CF345">
        <v>8.0813999999999997E-2</v>
      </c>
      <c r="CG345">
        <v>5.6840000000000002E-2</v>
      </c>
      <c r="CJ345">
        <v>0.13095200000000001</v>
      </c>
      <c r="CP345">
        <v>8.9108000000000007E-2</v>
      </c>
      <c r="CY345">
        <v>6.8884000000000001E-2</v>
      </c>
      <c r="DP345">
        <v>0.14413599999999999</v>
      </c>
      <c r="DX345">
        <v>0.14154</v>
      </c>
      <c r="ER345">
        <v>0.10577250000000001</v>
      </c>
      <c r="ES345">
        <v>0.15082000000000001</v>
      </c>
      <c r="EV345">
        <v>1.0644000000000001E-2</v>
      </c>
      <c r="FA345">
        <v>6.3008000000000008E-2</v>
      </c>
      <c r="FX345">
        <v>0.10069599999999999</v>
      </c>
      <c r="GD345">
        <v>0.15529399999999999</v>
      </c>
      <c r="GG345">
        <v>0.14413599999999999</v>
      </c>
      <c r="GH345">
        <v>5.5050000000000002E-2</v>
      </c>
      <c r="GI345">
        <v>5.0577999999999998E-2</v>
      </c>
      <c r="GL345">
        <v>0.15082000000000001</v>
      </c>
      <c r="GN345">
        <v>6.5392000000000006E-2</v>
      </c>
      <c r="GY345">
        <v>8.0813999999999997E-2</v>
      </c>
    </row>
    <row r="346" spans="1:213" x14ac:dyDescent="0.3">
      <c r="A346">
        <v>2018</v>
      </c>
      <c r="B346" t="s">
        <v>8347</v>
      </c>
      <c r="C346" s="1" t="s">
        <v>299</v>
      </c>
      <c r="D346">
        <v>0.161054</v>
      </c>
      <c r="E346">
        <v>0.17537</v>
      </c>
      <c r="J346">
        <v>7.5534000000000004E-2</v>
      </c>
      <c r="N346">
        <v>0.12217600000000001</v>
      </c>
      <c r="P346">
        <v>0.234654</v>
      </c>
      <c r="AO346">
        <v>0.16566</v>
      </c>
      <c r="AT346">
        <v>0.29408400000000001</v>
      </c>
      <c r="BJ346">
        <v>0.13188800000000001</v>
      </c>
      <c r="BL346">
        <v>0.12217600000000001</v>
      </c>
      <c r="BP346">
        <v>0.13319800000000001</v>
      </c>
      <c r="BR346">
        <v>5.0229999999999997E-2</v>
      </c>
      <c r="CB346">
        <v>0.29408400000000001</v>
      </c>
      <c r="CN346">
        <v>0.21076</v>
      </c>
      <c r="CU346">
        <v>4.2970000000000001E-2</v>
      </c>
      <c r="DP346">
        <v>0.29408400000000001</v>
      </c>
      <c r="EK346">
        <v>0.247332</v>
      </c>
      <c r="ES346">
        <v>0.20818800000000001</v>
      </c>
      <c r="FA346">
        <v>0.13140199999999999</v>
      </c>
      <c r="GG346">
        <v>0.29408400000000001</v>
      </c>
      <c r="GI346">
        <v>0.12</v>
      </c>
      <c r="GL346">
        <v>0.20818800000000001</v>
      </c>
      <c r="GZ346">
        <v>0.12962399999999999</v>
      </c>
      <c r="HC346">
        <v>0.114644</v>
      </c>
    </row>
    <row r="347" spans="1:213" x14ac:dyDescent="0.3">
      <c r="A347">
        <v>2018</v>
      </c>
      <c r="B347" t="s">
        <v>8347</v>
      </c>
      <c r="C347" s="1" t="s">
        <v>8374</v>
      </c>
      <c r="D347">
        <v>5.9707160000000004</v>
      </c>
      <c r="E347">
        <v>7.5520200000000006</v>
      </c>
      <c r="G347">
        <v>0.95021250000000013</v>
      </c>
      <c r="J347">
        <v>3.0622500000000001</v>
      </c>
      <c r="K347">
        <v>1.5141560000000001</v>
      </c>
      <c r="L347">
        <v>2.0318740000000002</v>
      </c>
      <c r="Q347">
        <v>2.0318740000000002</v>
      </c>
      <c r="R347">
        <v>3.5000879999999999</v>
      </c>
      <c r="S347">
        <v>1.9257960000000001</v>
      </c>
      <c r="AC347">
        <v>2.0318740000000002</v>
      </c>
      <c r="AH347">
        <v>4.4302659999999996</v>
      </c>
      <c r="AJ347">
        <v>7.2316440000000011</v>
      </c>
      <c r="AO347">
        <v>7.5141240000000007</v>
      </c>
      <c r="AR347">
        <v>10.065303999999999</v>
      </c>
      <c r="AT347">
        <v>5.4430420000000002</v>
      </c>
      <c r="AU347">
        <v>2.5470739999999998</v>
      </c>
      <c r="AY347">
        <v>2.0318740000000002</v>
      </c>
      <c r="BF347">
        <v>0.62146600000000007</v>
      </c>
      <c r="BG347">
        <v>5.0143639999999996</v>
      </c>
      <c r="BP347">
        <v>7.2432119999999998</v>
      </c>
      <c r="BR347">
        <v>1.8</v>
      </c>
      <c r="CB347">
        <v>5.4430420000000002</v>
      </c>
      <c r="CI347">
        <v>0.56983200000000001</v>
      </c>
      <c r="CJ347">
        <v>5.6122040000000011</v>
      </c>
      <c r="CN347">
        <v>6.2471680000000012</v>
      </c>
      <c r="CP347">
        <v>3.7216399999999998</v>
      </c>
      <c r="CY347">
        <v>2.676374</v>
      </c>
      <c r="DA347">
        <v>2.6576559999999998</v>
      </c>
      <c r="DG347">
        <v>6.538252</v>
      </c>
      <c r="DH347">
        <v>3.307795</v>
      </c>
      <c r="DL347">
        <v>2.9690979999999998</v>
      </c>
      <c r="DM347">
        <v>1.3803879999999999</v>
      </c>
      <c r="DP347">
        <v>5.4430420000000002</v>
      </c>
      <c r="DX347">
        <v>1.24847</v>
      </c>
      <c r="ER347">
        <v>3.171354</v>
      </c>
      <c r="ES347">
        <v>6.8602100000000004</v>
      </c>
      <c r="EV347">
        <v>3.3333300000000001</v>
      </c>
      <c r="FA347">
        <v>4.1008340000000008</v>
      </c>
      <c r="FR347">
        <v>3.7453880000000002</v>
      </c>
      <c r="GA347">
        <v>1.2730159999999999</v>
      </c>
      <c r="GB347">
        <v>5.8933800000000014</v>
      </c>
      <c r="GD347">
        <v>6.0258680000000009</v>
      </c>
      <c r="GG347">
        <v>5.4430420000000002</v>
      </c>
      <c r="GI347">
        <v>4.7534620000000007</v>
      </c>
      <c r="GL347">
        <v>6.8602100000000004</v>
      </c>
      <c r="GN347">
        <v>2.8571399999999998</v>
      </c>
      <c r="GP347">
        <v>2.0318740000000002</v>
      </c>
      <c r="GW347">
        <v>6.538252</v>
      </c>
      <c r="GX347">
        <v>6.538252</v>
      </c>
      <c r="GZ347">
        <v>5.1206780000000007</v>
      </c>
    </row>
    <row r="348" spans="1:213" x14ac:dyDescent="0.3">
      <c r="A348">
        <v>2018</v>
      </c>
      <c r="B348" t="s">
        <v>8347</v>
      </c>
      <c r="C348" s="1" t="s">
        <v>8375</v>
      </c>
      <c r="D348">
        <v>7.1073180000000011</v>
      </c>
      <c r="E348">
        <v>8.0608425000000015</v>
      </c>
      <c r="G348">
        <v>1.894736</v>
      </c>
      <c r="L348">
        <v>5.8398019999999997</v>
      </c>
      <c r="M348">
        <v>3.904468</v>
      </c>
      <c r="N348">
        <v>4.9327200000000007</v>
      </c>
      <c r="O348">
        <v>4.3512120000000003</v>
      </c>
      <c r="P348">
        <v>8.0105140000000006</v>
      </c>
      <c r="Q348">
        <v>5.8398019999999997</v>
      </c>
      <c r="T348">
        <v>4.5125960000000003</v>
      </c>
      <c r="U348">
        <v>4.1934200000000006</v>
      </c>
      <c r="V348">
        <v>10.164149999999999</v>
      </c>
      <c r="X348">
        <v>6.7298539999999996</v>
      </c>
      <c r="Y348">
        <v>3.4502860000000002</v>
      </c>
      <c r="AB348">
        <v>5.2761800000000001</v>
      </c>
      <c r="AC348">
        <v>5.8398019999999997</v>
      </c>
      <c r="AD348">
        <v>7.3811340000000012</v>
      </c>
      <c r="AE348">
        <v>2.4974219999999998</v>
      </c>
      <c r="AF348">
        <v>4.9645600000000014</v>
      </c>
      <c r="AI348">
        <v>4.3049720000000002</v>
      </c>
      <c r="AK348">
        <v>6.3354480000000013</v>
      </c>
      <c r="AL348">
        <v>4.500038</v>
      </c>
      <c r="AM348">
        <v>0.63655400000000006</v>
      </c>
      <c r="AN348">
        <v>3.6569880000000001</v>
      </c>
      <c r="AP348">
        <v>7.7845880000000012</v>
      </c>
      <c r="AS348">
        <v>4.1406350000000014</v>
      </c>
      <c r="AT348">
        <v>7.4106320000000014</v>
      </c>
      <c r="AU348">
        <v>8.5822675000000004</v>
      </c>
      <c r="AV348">
        <v>6.692838000000001</v>
      </c>
      <c r="AW348">
        <v>4.2222660000000003</v>
      </c>
      <c r="AX348">
        <v>1.605926</v>
      </c>
      <c r="AY348">
        <v>5.8398019999999997</v>
      </c>
      <c r="AZ348">
        <v>6.3354480000000013</v>
      </c>
      <c r="BC348">
        <v>1.9788950000000001</v>
      </c>
      <c r="BD348">
        <v>4.4036120000000007</v>
      </c>
      <c r="BF348">
        <v>8.136330000000001</v>
      </c>
      <c r="BG348">
        <v>11.42661</v>
      </c>
      <c r="BJ348">
        <v>4.6322780000000003</v>
      </c>
      <c r="BK348">
        <v>4.3512120000000003</v>
      </c>
      <c r="BL348">
        <v>4.9327200000000007</v>
      </c>
      <c r="BO348">
        <v>6.201264000000001</v>
      </c>
      <c r="BQ348">
        <v>4.471534000000001</v>
      </c>
      <c r="BS348">
        <v>2.475654</v>
      </c>
      <c r="BU348">
        <v>5.3707440000000011</v>
      </c>
      <c r="BV348">
        <v>6.0474228571428572</v>
      </c>
      <c r="BX348">
        <v>11.441115</v>
      </c>
      <c r="BY348">
        <v>4.3512120000000003</v>
      </c>
      <c r="BZ348">
        <v>2.6646899999999998</v>
      </c>
      <c r="CA348">
        <v>5.494854000000001</v>
      </c>
      <c r="CB348">
        <v>7.405176</v>
      </c>
      <c r="CC348">
        <v>8.2520120000000006</v>
      </c>
      <c r="CD348">
        <v>6.4941200000000006</v>
      </c>
      <c r="CE348">
        <v>6.3354480000000013</v>
      </c>
      <c r="CG348">
        <v>7.2325780000000011</v>
      </c>
      <c r="CI348">
        <v>1.8994074999999999</v>
      </c>
      <c r="CJ348">
        <v>8.2687460000000002</v>
      </c>
      <c r="CL348">
        <v>5.7127580000000009</v>
      </c>
      <c r="CN348">
        <v>5.616746</v>
      </c>
      <c r="CO348">
        <v>8.0941740000000006</v>
      </c>
      <c r="CQ348">
        <v>3.4408400000000001</v>
      </c>
      <c r="CT348">
        <v>5.5815750000000008</v>
      </c>
      <c r="CX348">
        <v>5.7127580000000009</v>
      </c>
      <c r="CZ348">
        <v>5.727786</v>
      </c>
      <c r="DA348">
        <v>2.4102600000000001</v>
      </c>
      <c r="DC348">
        <v>4.144075</v>
      </c>
      <c r="DD348">
        <v>1.018454</v>
      </c>
      <c r="DG348">
        <v>5.2530075000000007</v>
      </c>
      <c r="DJ348">
        <v>3.1560040000000011</v>
      </c>
      <c r="DM348">
        <v>7.2697660000000006</v>
      </c>
      <c r="DN348">
        <v>6.3128359999999999</v>
      </c>
      <c r="DP348">
        <v>7.405176</v>
      </c>
      <c r="DQ348">
        <v>4.3512120000000003</v>
      </c>
      <c r="DR348">
        <v>6.4315857142857151</v>
      </c>
      <c r="DU348">
        <v>7.4114200000000006</v>
      </c>
      <c r="DW348">
        <v>10.763946000000001</v>
      </c>
      <c r="DX348">
        <v>7.3157019999999999</v>
      </c>
      <c r="DY348">
        <v>2.189438</v>
      </c>
      <c r="DZ348">
        <v>6.8963559999999999</v>
      </c>
      <c r="EC348">
        <v>4.144628</v>
      </c>
      <c r="ED348">
        <v>4.3512120000000003</v>
      </c>
      <c r="EE348">
        <v>1.7243900000000001</v>
      </c>
      <c r="EF348">
        <v>9.2763000000000009</v>
      </c>
      <c r="EH348">
        <v>4.5541725</v>
      </c>
      <c r="EL348">
        <v>1.03125</v>
      </c>
      <c r="EM348">
        <v>6.4544260000000007</v>
      </c>
      <c r="EN348">
        <v>12.039923999999999</v>
      </c>
      <c r="EO348">
        <v>8.6493260000000003</v>
      </c>
      <c r="EP348">
        <v>3.133794</v>
      </c>
      <c r="EQ348">
        <v>5.8074820000000003</v>
      </c>
      <c r="ER348">
        <v>5.9604680000000014</v>
      </c>
      <c r="ES348">
        <v>8.1576420000000009</v>
      </c>
      <c r="ET348">
        <v>4.3512120000000003</v>
      </c>
      <c r="EU348">
        <v>2.1444433333333341</v>
      </c>
      <c r="EW348">
        <v>4.3512120000000003</v>
      </c>
      <c r="EX348">
        <v>5.5549059999999999</v>
      </c>
      <c r="EZ348">
        <v>7.3094614285714288</v>
      </c>
      <c r="FB348">
        <v>1.2908299999999999</v>
      </c>
      <c r="FF348">
        <v>9.1921263636363655</v>
      </c>
      <c r="FH348">
        <v>4.3512120000000003</v>
      </c>
      <c r="FI348">
        <v>6.977278000000001</v>
      </c>
      <c r="FJ348">
        <v>11.388248000000001</v>
      </c>
      <c r="FK348">
        <v>3.537824000000001</v>
      </c>
      <c r="FL348">
        <v>4.0463060000000004</v>
      </c>
      <c r="FP348">
        <v>8.7637040000000006</v>
      </c>
      <c r="FS348">
        <v>9.6982100000000013</v>
      </c>
      <c r="FU348">
        <v>10.319330000000001</v>
      </c>
      <c r="FW348">
        <v>7.0262200000000004</v>
      </c>
      <c r="GE348">
        <v>5.4015725000000003</v>
      </c>
      <c r="GG348">
        <v>6.9723740000000003</v>
      </c>
      <c r="GH348">
        <v>6.4558900000000001</v>
      </c>
      <c r="GJ348">
        <v>6.9779020000000003</v>
      </c>
      <c r="GL348">
        <v>8.1576420000000009</v>
      </c>
      <c r="GM348">
        <v>5.7230300000000014</v>
      </c>
      <c r="GP348">
        <v>5.8398019999999997</v>
      </c>
      <c r="GS348">
        <v>6.5009000000000006</v>
      </c>
      <c r="GU348">
        <v>4.3512120000000003</v>
      </c>
      <c r="GV348">
        <v>1.1919599999999999</v>
      </c>
      <c r="GW348">
        <v>5.2530075000000007</v>
      </c>
      <c r="GX348">
        <v>5.2530075000000007</v>
      </c>
      <c r="HC348">
        <v>6.4213719999999999</v>
      </c>
      <c r="HD348">
        <v>10.397376</v>
      </c>
      <c r="HE348">
        <v>8.0487719999999996</v>
      </c>
    </row>
    <row r="349" spans="1:213" x14ac:dyDescent="0.3">
      <c r="A349">
        <v>2018</v>
      </c>
      <c r="B349" t="s">
        <v>8347</v>
      </c>
      <c r="C349" s="1" t="s">
        <v>8376</v>
      </c>
      <c r="D349">
        <v>1.5079328333333331</v>
      </c>
      <c r="E349">
        <v>2.0978720833333329</v>
      </c>
      <c r="S349">
        <v>2.4646279999999998</v>
      </c>
      <c r="U349">
        <v>2.2451080000000001</v>
      </c>
      <c r="AK349">
        <v>0.28056199999999998</v>
      </c>
      <c r="AZ349">
        <v>0.28056199999999998</v>
      </c>
      <c r="BE349">
        <v>0.42943999999999999</v>
      </c>
      <c r="CD349">
        <v>2.2222919999999999</v>
      </c>
      <c r="CE349">
        <v>0.28056199999999998</v>
      </c>
      <c r="CF349">
        <v>2.5611999999999999E-2</v>
      </c>
      <c r="CY349">
        <v>2.9589880000000002</v>
      </c>
      <c r="DA349">
        <v>1.0652239999999999</v>
      </c>
      <c r="DG349">
        <v>0.21159600000000001</v>
      </c>
      <c r="DN349">
        <v>1.407956</v>
      </c>
      <c r="DX349">
        <v>0.39473999999999998</v>
      </c>
      <c r="EQ349">
        <v>0.89658800000000005</v>
      </c>
      <c r="EU349">
        <v>1.9638340000000001</v>
      </c>
      <c r="EY349">
        <v>0.88823600000000014</v>
      </c>
      <c r="FA349">
        <v>0.74426500000000007</v>
      </c>
      <c r="GB349">
        <v>0.204316</v>
      </c>
      <c r="GD349">
        <v>0.89831500000000009</v>
      </c>
      <c r="GI349">
        <v>1.3551150000000001</v>
      </c>
      <c r="GW349">
        <v>0.21159600000000001</v>
      </c>
      <c r="GX349">
        <v>0.21159600000000001</v>
      </c>
      <c r="GY349">
        <v>2.5611999999999999E-2</v>
      </c>
      <c r="GZ349">
        <v>3.6196860000000002</v>
      </c>
      <c r="HC349">
        <v>0.55218400000000001</v>
      </c>
    </row>
    <row r="350" spans="1:213" x14ac:dyDescent="0.3">
      <c r="A350">
        <v>2018</v>
      </c>
      <c r="B350" t="s">
        <v>8347</v>
      </c>
      <c r="C350" s="1" t="s">
        <v>302</v>
      </c>
      <c r="D350">
        <v>0.15211250000000001</v>
      </c>
      <c r="E350">
        <v>0.13059974999999999</v>
      </c>
      <c r="J350">
        <v>3.0478000000000009E-2</v>
      </c>
      <c r="N350">
        <v>0.15316199999999999</v>
      </c>
      <c r="P350">
        <v>7.6071250000000007E-2</v>
      </c>
      <c r="S350">
        <v>0.31735999999999998</v>
      </c>
      <c r="AH350">
        <v>0.22466700000000001</v>
      </c>
      <c r="AO350">
        <v>0.281636</v>
      </c>
      <c r="AR350">
        <v>0.189778</v>
      </c>
      <c r="BE350">
        <v>5.0292000000000003E-2</v>
      </c>
      <c r="BF350">
        <v>8.9178000000000007E-2</v>
      </c>
      <c r="BG350">
        <v>0.24113799999999999</v>
      </c>
      <c r="BI350">
        <v>6.5508000000000011E-2</v>
      </c>
      <c r="BJ350">
        <v>0.19583800000000001</v>
      </c>
      <c r="BL350">
        <v>0.15316199999999999</v>
      </c>
      <c r="CI350">
        <v>6.8368000000000012E-2</v>
      </c>
      <c r="CM350">
        <v>4.0640000000000003E-2</v>
      </c>
      <c r="DA350">
        <v>0.18873300000000001</v>
      </c>
      <c r="DG350">
        <v>0.20068</v>
      </c>
      <c r="DH350">
        <v>0.13495399999999999</v>
      </c>
      <c r="DL350">
        <v>0.14593200000000001</v>
      </c>
      <c r="DX350">
        <v>1.216798</v>
      </c>
      <c r="EN350">
        <v>0.13203999999999999</v>
      </c>
      <c r="EV350">
        <v>0.20855199999999999</v>
      </c>
      <c r="FA350">
        <v>0.17243700000000001</v>
      </c>
      <c r="FR350">
        <v>0.11155900000000001</v>
      </c>
      <c r="GB350">
        <v>0.22791600000000001</v>
      </c>
      <c r="GD350">
        <v>0.112278</v>
      </c>
      <c r="GI350">
        <v>0.18246599999999999</v>
      </c>
      <c r="GW350">
        <v>0.20068</v>
      </c>
      <c r="GX350">
        <v>0.20068</v>
      </c>
      <c r="GZ350">
        <v>0.32591599999999998</v>
      </c>
      <c r="HC350">
        <v>9.9084000000000005E-2</v>
      </c>
    </row>
    <row r="351" spans="1:213" x14ac:dyDescent="0.3">
      <c r="A351">
        <v>2018</v>
      </c>
      <c r="B351" t="s">
        <v>8347</v>
      </c>
      <c r="C351" s="1" t="s">
        <v>8377</v>
      </c>
      <c r="D351">
        <v>4.5434000000000002E-2</v>
      </c>
      <c r="L351">
        <v>3.4518000000000007E-2</v>
      </c>
      <c r="M351">
        <v>1.5793999999999999E-2</v>
      </c>
      <c r="O351">
        <v>9.3466000000000007E-2</v>
      </c>
      <c r="Q351">
        <v>3.4518000000000007E-2</v>
      </c>
      <c r="AB351">
        <v>5.743800000000001E-2</v>
      </c>
      <c r="AC351">
        <v>3.4518000000000007E-2</v>
      </c>
      <c r="AD351">
        <v>3.7910000000000013E-2</v>
      </c>
      <c r="AI351">
        <v>3.1286000000000001E-2</v>
      </c>
      <c r="AK351">
        <v>3.9748000000000012E-2</v>
      </c>
      <c r="AL351">
        <v>4.2902500000000003E-2</v>
      </c>
      <c r="AM351">
        <v>5.1060000000000003E-3</v>
      </c>
      <c r="AN351">
        <v>2.8062500000000001E-2</v>
      </c>
      <c r="AP351">
        <v>5.1914000000000002E-2</v>
      </c>
      <c r="AS351">
        <v>4.2002500000000012E-2</v>
      </c>
      <c r="AU351">
        <v>3.8700000000000012E-2</v>
      </c>
      <c r="AV351">
        <v>1.4128E-2</v>
      </c>
      <c r="AW351">
        <v>4.1157500000000007E-2</v>
      </c>
      <c r="AY351">
        <v>3.4518000000000007E-2</v>
      </c>
      <c r="AZ351">
        <v>3.9748000000000012E-2</v>
      </c>
      <c r="BC351">
        <v>9.3600000000000003E-3</v>
      </c>
      <c r="BD351">
        <v>5.2732000000000001E-2</v>
      </c>
      <c r="BF351">
        <v>4.2726000000000007E-2</v>
      </c>
      <c r="BK351">
        <v>9.3466000000000007E-2</v>
      </c>
      <c r="BM351">
        <v>3.8950000000000012E-2</v>
      </c>
      <c r="BO351">
        <v>6.046000000000001E-3</v>
      </c>
      <c r="BQ351">
        <v>6.495200000000001E-2</v>
      </c>
      <c r="BS351">
        <v>5.1482E-2</v>
      </c>
      <c r="BU351">
        <v>4.6536000000000008E-2</v>
      </c>
      <c r="BW351">
        <v>1.0204E-2</v>
      </c>
      <c r="BX351">
        <v>0.26415200000000011</v>
      </c>
      <c r="BY351">
        <v>9.3466000000000007E-2</v>
      </c>
      <c r="CA351">
        <v>4.1270000000000001E-2</v>
      </c>
      <c r="CC351">
        <v>2.8978E-2</v>
      </c>
      <c r="CD351">
        <v>4.8871999999999999E-2</v>
      </c>
      <c r="CE351">
        <v>3.9748000000000012E-2</v>
      </c>
      <c r="CG351">
        <v>2.1597999999999999E-2</v>
      </c>
      <c r="CL351">
        <v>3.0054000000000001E-2</v>
      </c>
      <c r="CS351">
        <v>3.3596000000000001E-2</v>
      </c>
      <c r="CX351">
        <v>3.0054000000000001E-2</v>
      </c>
      <c r="DB351">
        <v>0.20241600000000001</v>
      </c>
      <c r="DC351">
        <v>7.7452500000000007E-2</v>
      </c>
      <c r="DD351">
        <v>1.5816E-2</v>
      </c>
      <c r="DJ351">
        <v>8.9366000000000015E-2</v>
      </c>
      <c r="DQ351">
        <v>9.3466000000000007E-2</v>
      </c>
      <c r="DX351">
        <v>4.6698000000000003E-2</v>
      </c>
      <c r="DY351">
        <v>9.5320000000000005E-3</v>
      </c>
      <c r="ED351">
        <v>9.3466000000000007E-2</v>
      </c>
      <c r="EE351">
        <v>2.845E-2</v>
      </c>
      <c r="EF351">
        <v>5.4958000000000007E-2</v>
      </c>
      <c r="EM351">
        <v>1.1272000000000001E-2</v>
      </c>
      <c r="EN351">
        <v>8.121600000000001E-2</v>
      </c>
      <c r="EP351">
        <v>4.0552500000000012E-2</v>
      </c>
      <c r="EQ351">
        <v>3.9694000000000007E-2</v>
      </c>
      <c r="ET351">
        <v>9.3466000000000007E-2</v>
      </c>
      <c r="EW351">
        <v>9.3466000000000007E-2</v>
      </c>
      <c r="FD351">
        <v>3.9309999999999998E-2</v>
      </c>
      <c r="FH351">
        <v>9.3466000000000007E-2</v>
      </c>
      <c r="FI351">
        <v>4.0851999999999999E-2</v>
      </c>
      <c r="FL351">
        <v>2.836E-3</v>
      </c>
      <c r="FN351">
        <v>1.035E-2</v>
      </c>
      <c r="FP351">
        <v>4.3322500000000007E-2</v>
      </c>
      <c r="FV351">
        <v>9.5268000000000005E-2</v>
      </c>
      <c r="FW351">
        <v>0.30347400000000002</v>
      </c>
      <c r="FZ351">
        <v>9.8820000000000019E-3</v>
      </c>
      <c r="GE351">
        <v>8.0420000000000005E-3</v>
      </c>
      <c r="GH351">
        <v>7.1514000000000008E-2</v>
      </c>
      <c r="GJ351">
        <v>4.6728000000000013E-2</v>
      </c>
      <c r="GO351">
        <v>2.7911999999999999E-2</v>
      </c>
      <c r="GP351">
        <v>3.4518000000000007E-2</v>
      </c>
      <c r="GS351">
        <v>4.7876666666666672E-2</v>
      </c>
      <c r="GT351">
        <v>5.1406000000000007E-2</v>
      </c>
      <c r="GU351">
        <v>9.3466000000000007E-2</v>
      </c>
      <c r="GV351">
        <v>1.8804000000000001E-2</v>
      </c>
    </row>
    <row r="352" spans="1:213" x14ac:dyDescent="0.3">
      <c r="A352">
        <v>2018</v>
      </c>
      <c r="B352" t="s">
        <v>8347</v>
      </c>
      <c r="C352" s="1" t="s">
        <v>466</v>
      </c>
      <c r="D352">
        <v>0.11670999999999999</v>
      </c>
      <c r="U352">
        <v>1.0014E-2</v>
      </c>
      <c r="AA352">
        <v>6.3179999999999998E-3</v>
      </c>
      <c r="AB352">
        <v>0.267648</v>
      </c>
      <c r="AD352">
        <v>0.13084200000000001</v>
      </c>
      <c r="AK352">
        <v>9.2936000000000005E-2</v>
      </c>
      <c r="AL352">
        <v>2.2811999999999999E-2</v>
      </c>
      <c r="AM352">
        <v>0.116802</v>
      </c>
      <c r="AN352">
        <v>9.012400000000001E-2</v>
      </c>
      <c r="AP352">
        <v>0.16237199999999999</v>
      </c>
      <c r="AS352">
        <v>9.1884000000000007E-2</v>
      </c>
      <c r="AT352">
        <v>0.11787599999999999</v>
      </c>
      <c r="AU352">
        <v>0.15074599999999999</v>
      </c>
      <c r="AZ352">
        <v>9.2936000000000005E-2</v>
      </c>
      <c r="BD352">
        <v>0.12984399999999999</v>
      </c>
      <c r="BF352">
        <v>0.15096200000000001</v>
      </c>
      <c r="BO352">
        <v>0.14749599999999999</v>
      </c>
      <c r="BS352">
        <v>8.2390000000000005E-2</v>
      </c>
      <c r="BU352">
        <v>0.12789200000000001</v>
      </c>
      <c r="BX352">
        <v>0.273758</v>
      </c>
      <c r="CB352">
        <v>0.11787599999999999</v>
      </c>
      <c r="CE352">
        <v>9.2936000000000005E-2</v>
      </c>
      <c r="CG352">
        <v>0.2084</v>
      </c>
      <c r="CQ352">
        <v>0.111622</v>
      </c>
      <c r="CZ352">
        <v>8.9066000000000006E-2</v>
      </c>
      <c r="DC352">
        <v>6.9304000000000004E-2</v>
      </c>
      <c r="DD352">
        <v>8.0423333333333333E-2</v>
      </c>
      <c r="DN352">
        <v>7.7066000000000009E-2</v>
      </c>
      <c r="DP352">
        <v>0.11787599999999999</v>
      </c>
      <c r="DX352">
        <v>0.28892400000000001</v>
      </c>
      <c r="DY352">
        <v>6.3313999999999995E-2</v>
      </c>
      <c r="EE352">
        <v>4.0826000000000001E-2</v>
      </c>
      <c r="EP352">
        <v>5.7166000000000008E-2</v>
      </c>
      <c r="EQ352">
        <v>0.182834</v>
      </c>
      <c r="FW352">
        <v>0.15010799999999999</v>
      </c>
      <c r="GG352">
        <v>0.11787599999999999</v>
      </c>
      <c r="GS352">
        <v>0.16728399999999999</v>
      </c>
    </row>
    <row r="353" spans="1:213" x14ac:dyDescent="0.3">
      <c r="A353">
        <v>2018</v>
      </c>
      <c r="B353" t="s">
        <v>8347</v>
      </c>
      <c r="C353" s="1" t="s">
        <v>595</v>
      </c>
      <c r="D353">
        <v>1.4999999999999999E-2</v>
      </c>
    </row>
    <row r="354" spans="1:213" x14ac:dyDescent="0.3">
      <c r="A354">
        <v>2018</v>
      </c>
      <c r="B354" t="s">
        <v>8347</v>
      </c>
      <c r="C354" s="1" t="s">
        <v>8378</v>
      </c>
      <c r="D354">
        <v>7.6358799999999991E-2</v>
      </c>
      <c r="E354">
        <v>0.1053822</v>
      </c>
      <c r="G354">
        <v>4.1398875000000002E-2</v>
      </c>
      <c r="H354">
        <v>6.1250000000000002E-3</v>
      </c>
      <c r="I354">
        <v>6.1250000000000002E-3</v>
      </c>
      <c r="J354">
        <v>3.8783499999999999E-2</v>
      </c>
      <c r="L354">
        <v>3.9239200000000002E-2</v>
      </c>
      <c r="M354">
        <v>3.6400000000000002E-2</v>
      </c>
      <c r="N354">
        <v>7.3507000000000003E-2</v>
      </c>
      <c r="P354">
        <v>0.17580675000000001</v>
      </c>
      <c r="Q354">
        <v>3.9239200000000002E-2</v>
      </c>
      <c r="R354">
        <v>6.1051900000000013E-2</v>
      </c>
      <c r="U354">
        <v>0.1207983</v>
      </c>
      <c r="V354">
        <v>4.1780900000000003E-2</v>
      </c>
      <c r="X354">
        <v>2.5283300000000002E-2</v>
      </c>
      <c r="Y354">
        <v>3.5578899999999997E-2</v>
      </c>
      <c r="Z354">
        <v>6.1250000000000002E-3</v>
      </c>
      <c r="AB354">
        <v>5.0983100000000003E-2</v>
      </c>
      <c r="AC354">
        <v>3.9239200000000002E-2</v>
      </c>
      <c r="AD354">
        <v>0.13691300000000001</v>
      </c>
      <c r="AG354">
        <v>6.9999999999999993E-2</v>
      </c>
      <c r="AK354">
        <v>4.8636E-3</v>
      </c>
      <c r="AL354">
        <v>1.49821E-2</v>
      </c>
      <c r="AM354">
        <v>1.6772700000000001E-2</v>
      </c>
      <c r="AP354">
        <v>3.5226800000000003E-2</v>
      </c>
      <c r="AS354">
        <v>5.5929299999999987E-2</v>
      </c>
      <c r="AT354">
        <v>0.1585801</v>
      </c>
      <c r="AU354">
        <v>9.1980000000000006E-2</v>
      </c>
      <c r="AV354">
        <v>2.75835E-2</v>
      </c>
      <c r="AY354">
        <v>3.9239200000000002E-2</v>
      </c>
      <c r="AZ354">
        <v>4.8636E-3</v>
      </c>
      <c r="BE354">
        <v>1.07695E-2</v>
      </c>
      <c r="BF354">
        <v>4.5825500000000012E-2</v>
      </c>
      <c r="BG354">
        <v>9.1448874999999999E-2</v>
      </c>
      <c r="BJ354">
        <v>5.4076399999999997E-2</v>
      </c>
      <c r="BL354">
        <v>7.3507000000000003E-2</v>
      </c>
      <c r="BQ354">
        <v>1.1349100000000001E-2</v>
      </c>
      <c r="BS354">
        <v>3.2959500000000003E-2</v>
      </c>
      <c r="BT354">
        <v>1.2058899999999999E-2</v>
      </c>
      <c r="BU354">
        <v>3.3298300000000003E-2</v>
      </c>
      <c r="BX354">
        <v>9.7650000000000001E-2</v>
      </c>
      <c r="BZ354">
        <v>3.7571800000000002E-2</v>
      </c>
      <c r="CB354">
        <v>0.1585801</v>
      </c>
      <c r="CC354">
        <v>6.1049799999999987E-2</v>
      </c>
      <c r="CD354">
        <v>1.7126200000000001E-2</v>
      </c>
      <c r="CE354">
        <v>4.8636E-3</v>
      </c>
      <c r="CF354">
        <v>0.15493309999999999</v>
      </c>
      <c r="CG354">
        <v>4.8445599999999998E-2</v>
      </c>
      <c r="CI354">
        <v>5.970509999999999E-2</v>
      </c>
      <c r="CJ354">
        <v>8.746290000000001E-2</v>
      </c>
      <c r="CO354">
        <v>1.9562199999999998E-2</v>
      </c>
      <c r="CP354">
        <v>0.1092938</v>
      </c>
      <c r="CQ354">
        <v>4.5808000000000008E-2</v>
      </c>
      <c r="CT354">
        <v>1.10229E-2</v>
      </c>
      <c r="CU354">
        <v>6.8782700000000002E-2</v>
      </c>
      <c r="CV354">
        <v>3.4166416666666671E-2</v>
      </c>
      <c r="CY354">
        <v>9.0435799999999997E-2</v>
      </c>
      <c r="CZ354">
        <v>0.10461429999999999</v>
      </c>
      <c r="DG354">
        <v>7.1739499999999998E-2</v>
      </c>
      <c r="DJ354">
        <v>3.7419899999999999E-2</v>
      </c>
      <c r="DM354">
        <v>3.4458900000000001E-2</v>
      </c>
      <c r="DN354">
        <v>7.1050000000000002E-2</v>
      </c>
      <c r="DP354">
        <v>0.1585801</v>
      </c>
      <c r="DT354">
        <v>6.1250000000000002E-3</v>
      </c>
      <c r="DW354">
        <v>2.4442249999999999E-2</v>
      </c>
      <c r="DX354">
        <v>0.1639176</v>
      </c>
      <c r="DZ354">
        <v>1.8923100000000002E-2</v>
      </c>
      <c r="EA354">
        <v>4.1506500000000002E-2</v>
      </c>
      <c r="EC354">
        <v>3.4632499999999997E-2</v>
      </c>
      <c r="EE354">
        <v>2.27318E-2</v>
      </c>
      <c r="EF354">
        <v>8.1153799999999998E-2</v>
      </c>
      <c r="EH354">
        <v>3.4689900000000003E-2</v>
      </c>
      <c r="EN354">
        <v>9.7570199999999996E-2</v>
      </c>
      <c r="EQ354">
        <v>0.1108548</v>
      </c>
      <c r="ER354">
        <v>7.2017400000000009E-2</v>
      </c>
      <c r="ES354">
        <v>9.2115800000000012E-2</v>
      </c>
      <c r="EX354">
        <v>4.7993399999999999E-2</v>
      </c>
      <c r="FF354">
        <v>5.3053031818181821E-2</v>
      </c>
      <c r="FJ354">
        <v>3.3310200000000012E-2</v>
      </c>
      <c r="FK354">
        <v>1.3948199999999999E-2</v>
      </c>
      <c r="FP354">
        <v>5.1072000000000013E-2</v>
      </c>
      <c r="FQ354">
        <v>6.1250000000000002E-3</v>
      </c>
      <c r="FR354">
        <v>8.3476750000000002E-2</v>
      </c>
      <c r="FS354">
        <v>2.1491400000000001E-2</v>
      </c>
      <c r="FT354">
        <v>6.1250000000000002E-3</v>
      </c>
      <c r="FU354">
        <v>2.0453124999999999E-2</v>
      </c>
      <c r="FV354">
        <v>2.6956999999999998E-2</v>
      </c>
      <c r="FW354">
        <v>5.5999999999999987E-2</v>
      </c>
      <c r="FX354">
        <v>6.5651599999999991E-2</v>
      </c>
      <c r="GA354">
        <v>6.1633599999999997E-2</v>
      </c>
      <c r="GB354">
        <v>6.1300399999999998E-2</v>
      </c>
      <c r="GD354">
        <v>0.17252480000000001</v>
      </c>
      <c r="GG354">
        <v>0.1585801</v>
      </c>
      <c r="GH354">
        <v>2.0066899999999999E-2</v>
      </c>
      <c r="GJ354">
        <v>4.2114100000000002E-2</v>
      </c>
      <c r="GL354">
        <v>9.2115800000000012E-2</v>
      </c>
      <c r="GN354">
        <v>8.3832000000000004E-2</v>
      </c>
      <c r="GP354">
        <v>3.9239200000000002E-2</v>
      </c>
      <c r="GQ354">
        <v>6.1250000000000002E-3</v>
      </c>
      <c r="GR354">
        <v>6.1250000000000002E-3</v>
      </c>
      <c r="GS354">
        <v>3.1936799999999987E-2</v>
      </c>
      <c r="GW354">
        <v>7.1739499999999998E-2</v>
      </c>
      <c r="GX354">
        <v>7.1739499999999998E-2</v>
      </c>
      <c r="GY354">
        <v>0.15493309999999999</v>
      </c>
      <c r="HA354">
        <v>3.7902900000000003E-2</v>
      </c>
      <c r="HC354">
        <v>0.10804709999999999</v>
      </c>
      <c r="HD354">
        <v>3.0233699999999999E-2</v>
      </c>
      <c r="HE354">
        <v>3.2876200000000001E-2</v>
      </c>
    </row>
    <row r="355" spans="1:213" x14ac:dyDescent="0.3">
      <c r="A355">
        <v>2018</v>
      </c>
      <c r="B355" t="s">
        <v>8347</v>
      </c>
      <c r="C355" s="1" t="s">
        <v>844</v>
      </c>
      <c r="D355">
        <v>0.1237876690909091</v>
      </c>
      <c r="N355">
        <v>8.6767400000000008E-2</v>
      </c>
      <c r="AH355">
        <v>9.5966340000000011E-2</v>
      </c>
      <c r="AR355">
        <v>0.11126328000000001</v>
      </c>
      <c r="AT355">
        <v>0.45398458000000003</v>
      </c>
      <c r="BG355">
        <v>8.9084760000000013E-2</v>
      </c>
      <c r="BL355">
        <v>8.6767400000000008E-2</v>
      </c>
      <c r="BP355">
        <v>0.14642195999999999</v>
      </c>
      <c r="FA355">
        <v>9.0898160000000019E-2</v>
      </c>
      <c r="GD355">
        <v>6.5253660000000005E-2</v>
      </c>
      <c r="GG355">
        <v>5.5075859999999997E-2</v>
      </c>
      <c r="GI355">
        <v>8.0180960000000009E-2</v>
      </c>
    </row>
    <row r="356" spans="1:213" x14ac:dyDescent="0.3">
      <c r="A356">
        <v>2018</v>
      </c>
      <c r="B356" t="s">
        <v>8347</v>
      </c>
      <c r="C356" s="1" t="s">
        <v>848</v>
      </c>
      <c r="D356">
        <v>0.188558</v>
      </c>
      <c r="E356">
        <v>0.15926799999999999</v>
      </c>
      <c r="AR356">
        <v>9.4785000000000008E-2</v>
      </c>
      <c r="AT356">
        <v>0.505386</v>
      </c>
      <c r="CB356">
        <v>0.505386</v>
      </c>
      <c r="CN356">
        <v>0.10045</v>
      </c>
      <c r="CU356">
        <v>6.9863999999999996E-2</v>
      </c>
      <c r="CV356">
        <v>0.15024499999999999</v>
      </c>
      <c r="DP356">
        <v>0.505386</v>
      </c>
      <c r="ES356">
        <v>0.29369000000000001</v>
      </c>
      <c r="FA356">
        <v>3.8170000000000003E-2</v>
      </c>
      <c r="GD356">
        <v>0.1</v>
      </c>
      <c r="GG356">
        <v>0.505386</v>
      </c>
      <c r="GI356">
        <v>4.9402000000000001E-2</v>
      </c>
      <c r="GL356">
        <v>0.29369000000000001</v>
      </c>
    </row>
    <row r="357" spans="1:213" x14ac:dyDescent="0.3">
      <c r="A357">
        <v>2018</v>
      </c>
      <c r="B357" t="s">
        <v>8347</v>
      </c>
      <c r="C357" s="1" t="s">
        <v>852</v>
      </c>
      <c r="D357">
        <v>0.18609400000000001</v>
      </c>
      <c r="M357">
        <v>6.9800000000000001E-2</v>
      </c>
      <c r="U357">
        <v>0.35355575000000011</v>
      </c>
      <c r="AD357">
        <v>0.1314876666666667</v>
      </c>
      <c r="AF357">
        <v>0.39856800000000009</v>
      </c>
      <c r="AK357">
        <v>9.2990000000000003E-2</v>
      </c>
      <c r="AL357">
        <v>7.9366000000000006E-2</v>
      </c>
      <c r="AM357">
        <v>2.1288000000000001E-2</v>
      </c>
      <c r="AR357">
        <v>8.5932000000000008E-2</v>
      </c>
      <c r="AS357">
        <v>3.7164000000000003E-2</v>
      </c>
      <c r="AT357">
        <v>0.46171600000000002</v>
      </c>
      <c r="AW357">
        <v>0.64657000000000009</v>
      </c>
      <c r="AZ357">
        <v>9.2990000000000003E-2</v>
      </c>
      <c r="BG357">
        <v>0.24946499999999999</v>
      </c>
      <c r="BJ357">
        <v>2.7126000000000001E-2</v>
      </c>
      <c r="BX357">
        <v>6.5968000000000013E-2</v>
      </c>
      <c r="CB357">
        <v>0.46171600000000002</v>
      </c>
      <c r="CE357">
        <v>9.2990000000000003E-2</v>
      </c>
      <c r="CG357">
        <v>0.185751</v>
      </c>
      <c r="CQ357">
        <v>8.4744E-2</v>
      </c>
      <c r="DJ357">
        <v>4.4850000000000001E-2</v>
      </c>
      <c r="DM357">
        <v>5.6928000000000013E-2</v>
      </c>
      <c r="DN357">
        <v>7.7562083333333337E-2</v>
      </c>
      <c r="DP357">
        <v>0.46171600000000002</v>
      </c>
      <c r="DY357">
        <v>0.38668999999999998</v>
      </c>
      <c r="DZ357">
        <v>5.3848000000000007E-2</v>
      </c>
      <c r="EE357">
        <v>0.14616199999999999</v>
      </c>
      <c r="EH357">
        <v>0.14269200000000001</v>
      </c>
      <c r="EN357">
        <v>0.1492</v>
      </c>
      <c r="ER357">
        <v>8.6299000000000001E-2</v>
      </c>
      <c r="FA357">
        <v>0.38457400000000003</v>
      </c>
      <c r="FM357">
        <v>0.24135400000000001</v>
      </c>
      <c r="FP357">
        <v>0.110031</v>
      </c>
      <c r="FW357">
        <v>0.16430600000000001</v>
      </c>
      <c r="GG357">
        <v>0.46171600000000002</v>
      </c>
      <c r="GN357">
        <v>1.073394</v>
      </c>
      <c r="GS357">
        <v>0.40632400000000007</v>
      </c>
      <c r="HC357">
        <v>7.1592000000000003E-2</v>
      </c>
      <c r="HE357">
        <v>6.0896000000000013E-2</v>
      </c>
    </row>
    <row r="358" spans="1:213" x14ac:dyDescent="0.3">
      <c r="A358">
        <v>2019</v>
      </c>
      <c r="B358" t="s">
        <v>8345</v>
      </c>
      <c r="C358" s="1">
        <v>254</v>
      </c>
      <c r="D358">
        <v>1.4734119999999999</v>
      </c>
      <c r="L358">
        <v>1.1143339999999999</v>
      </c>
      <c r="M358">
        <v>1.211082</v>
      </c>
      <c r="Q358">
        <v>1.1143339999999999</v>
      </c>
      <c r="X358">
        <v>0.97403000000000006</v>
      </c>
      <c r="Y358">
        <v>1.7181439999999999</v>
      </c>
      <c r="AC358">
        <v>1.1143339999999999</v>
      </c>
      <c r="AD358">
        <v>1.3282339999999999</v>
      </c>
      <c r="AK358">
        <v>1.72709</v>
      </c>
      <c r="AL358">
        <v>0.65810600000000008</v>
      </c>
      <c r="AM358">
        <v>0.91371000000000002</v>
      </c>
      <c r="AN358">
        <v>1.2489539999999999</v>
      </c>
      <c r="AP358">
        <v>0.6362000000000001</v>
      </c>
      <c r="AS358">
        <v>1.310184</v>
      </c>
      <c r="AT358">
        <v>1.340198</v>
      </c>
      <c r="AU358">
        <v>1.7565299999999999</v>
      </c>
      <c r="AV358">
        <v>1.3858200000000001</v>
      </c>
      <c r="AY358">
        <v>1.1143339999999999</v>
      </c>
      <c r="AZ358">
        <v>1.72709</v>
      </c>
      <c r="BD358">
        <v>1.3980300000000001</v>
      </c>
      <c r="BF358">
        <v>1.2515039999999999</v>
      </c>
      <c r="BO358">
        <v>0.45771200000000001</v>
      </c>
      <c r="BS358">
        <v>0.69515400000000005</v>
      </c>
      <c r="BT358">
        <v>0.99909800000000015</v>
      </c>
      <c r="BU358">
        <v>0.26813500000000001</v>
      </c>
      <c r="BW358">
        <v>1.0162180000000001</v>
      </c>
      <c r="BX358">
        <v>1.56366</v>
      </c>
      <c r="BZ358">
        <v>0.8456800000000001</v>
      </c>
      <c r="CB358">
        <v>1.340198</v>
      </c>
      <c r="CC358">
        <v>1.2490319999999999</v>
      </c>
      <c r="CE358">
        <v>1.72709</v>
      </c>
      <c r="CQ358">
        <v>1.09677</v>
      </c>
      <c r="DD358">
        <v>0.99889000000000006</v>
      </c>
      <c r="DJ358">
        <v>1.1649259999999999</v>
      </c>
      <c r="DP358">
        <v>1.340198</v>
      </c>
      <c r="DX358">
        <v>1.316578</v>
      </c>
      <c r="DY358">
        <v>1.907214</v>
      </c>
      <c r="EE358">
        <v>0.25691599999999998</v>
      </c>
      <c r="EF358">
        <v>1.3007759999999999</v>
      </c>
      <c r="EM358">
        <v>1.0158160000000001</v>
      </c>
      <c r="EN358">
        <v>1.422334</v>
      </c>
      <c r="EP358">
        <v>1.3298680000000001</v>
      </c>
      <c r="EQ358">
        <v>0.76782399999999995</v>
      </c>
      <c r="EX358">
        <v>0.94547400000000004</v>
      </c>
      <c r="FD358">
        <v>1.4536659999999999</v>
      </c>
      <c r="FI358">
        <v>0.77599200000000002</v>
      </c>
      <c r="FJ358">
        <v>1.1031660000000001</v>
      </c>
      <c r="FL358">
        <v>0.19987199999999999</v>
      </c>
      <c r="FN358">
        <v>0.95161800000000007</v>
      </c>
      <c r="FV358">
        <v>0.89871400000000001</v>
      </c>
      <c r="FW358">
        <v>1.790154</v>
      </c>
      <c r="GG358">
        <v>1.340198</v>
      </c>
      <c r="GH358">
        <v>1.398182</v>
      </c>
      <c r="GP358">
        <v>1.1143339999999999</v>
      </c>
    </row>
    <row r="359" spans="1:213" x14ac:dyDescent="0.3">
      <c r="A359">
        <v>2019</v>
      </c>
      <c r="B359" t="s">
        <v>8345</v>
      </c>
      <c r="C359" s="1">
        <v>260</v>
      </c>
      <c r="D359">
        <v>0.20880399999999999</v>
      </c>
      <c r="E359">
        <v>0.265602</v>
      </c>
      <c r="G359">
        <v>0.35000599999999998</v>
      </c>
      <c r="J359">
        <v>0.23710400000000001</v>
      </c>
      <c r="N359">
        <v>0.28176400000000001</v>
      </c>
      <c r="P359">
        <v>0.23391400000000001</v>
      </c>
      <c r="R359">
        <v>5.0180000000000002E-2</v>
      </c>
      <c r="S359">
        <v>0.17085600000000001</v>
      </c>
      <c r="AD359">
        <v>0.13697799999999999</v>
      </c>
      <c r="AR359">
        <v>0.57835599999999998</v>
      </c>
      <c r="BE359">
        <v>0.17685999999999999</v>
      </c>
      <c r="BG359">
        <v>1.0919540000000001</v>
      </c>
      <c r="BL359">
        <v>0.28176400000000001</v>
      </c>
      <c r="CB359">
        <v>0.83039200000000002</v>
      </c>
      <c r="CF359">
        <v>0.26023600000000002</v>
      </c>
      <c r="CI359">
        <v>0.39732200000000001</v>
      </c>
      <c r="CJ359">
        <v>0.28493499999999999</v>
      </c>
      <c r="CM359">
        <v>0.24379500000000001</v>
      </c>
      <c r="CW359">
        <v>0.20560666666666669</v>
      </c>
      <c r="DA359">
        <v>0.23347399999999999</v>
      </c>
      <c r="DF359">
        <v>7.0772000000000002E-2</v>
      </c>
      <c r="DG359">
        <v>0.13669600000000001</v>
      </c>
      <c r="DI359">
        <v>0.26611600000000002</v>
      </c>
      <c r="DL359">
        <v>0.22322600000000001</v>
      </c>
      <c r="DP359">
        <v>0.83039200000000002</v>
      </c>
      <c r="DX359">
        <v>0.41138000000000002</v>
      </c>
      <c r="EN359">
        <v>0.53594600000000003</v>
      </c>
      <c r="ES359">
        <v>0.90253800000000006</v>
      </c>
      <c r="EV359">
        <v>0.15090999999999999</v>
      </c>
      <c r="FC359">
        <v>1.228423333333333</v>
      </c>
      <c r="FP359">
        <v>0.20208200000000001</v>
      </c>
      <c r="FR359">
        <v>0.1137</v>
      </c>
      <c r="GB359">
        <v>5.4309999999999997E-2</v>
      </c>
      <c r="GD359">
        <v>0.20059399999999999</v>
      </c>
      <c r="GG359">
        <v>0.83039200000000002</v>
      </c>
      <c r="GL359">
        <v>0.90253800000000006</v>
      </c>
      <c r="GM359">
        <v>0.20944750000000001</v>
      </c>
      <c r="GN359">
        <v>8.6344000000000004E-2</v>
      </c>
      <c r="GW359">
        <v>0.13669600000000001</v>
      </c>
      <c r="GX359">
        <v>0.13669600000000001</v>
      </c>
      <c r="GY359">
        <v>0.26023600000000002</v>
      </c>
    </row>
    <row r="360" spans="1:213" x14ac:dyDescent="0.3">
      <c r="A360">
        <v>2019</v>
      </c>
      <c r="B360" t="s">
        <v>8345</v>
      </c>
      <c r="C360" s="1">
        <v>27</v>
      </c>
      <c r="D360">
        <v>0.46195000000000003</v>
      </c>
      <c r="E360">
        <v>0.68787000000000009</v>
      </c>
      <c r="G360">
        <v>0.43532599999999999</v>
      </c>
      <c r="L360">
        <v>0.39055750000000011</v>
      </c>
      <c r="M360">
        <v>0.12490999999999999</v>
      </c>
      <c r="N360">
        <v>0.66730600000000007</v>
      </c>
      <c r="O360">
        <v>0.30878800000000001</v>
      </c>
      <c r="P360">
        <v>0.98354000000000008</v>
      </c>
      <c r="Q360">
        <v>0.39055750000000011</v>
      </c>
      <c r="R360">
        <v>0.26744000000000001</v>
      </c>
      <c r="U360">
        <v>0.46531800000000012</v>
      </c>
      <c r="V360">
        <v>0.21624599999999999</v>
      </c>
      <c r="X360">
        <v>0.2491275</v>
      </c>
      <c r="Y360">
        <v>0.34876400000000002</v>
      </c>
      <c r="AA360">
        <v>0.19918</v>
      </c>
      <c r="AB360">
        <v>0.29626999999999998</v>
      </c>
      <c r="AC360">
        <v>0.39055750000000011</v>
      </c>
      <c r="AD360">
        <v>0.59601199999999999</v>
      </c>
      <c r="AF360">
        <v>0.405586</v>
      </c>
      <c r="AI360">
        <v>0.48820000000000002</v>
      </c>
      <c r="AK360">
        <v>0.51683800000000002</v>
      </c>
      <c r="AL360">
        <v>8.5690000000000002E-2</v>
      </c>
      <c r="AM360">
        <v>0.14000399999999999</v>
      </c>
      <c r="AN360">
        <v>5.8754000000000001E-2</v>
      </c>
      <c r="AP360">
        <v>0.26806999999999997</v>
      </c>
      <c r="AR360">
        <v>0.65513200000000005</v>
      </c>
      <c r="AS360">
        <v>0.204568</v>
      </c>
      <c r="AT360">
        <v>0.69521200000000005</v>
      </c>
      <c r="AU360">
        <v>0.42802000000000001</v>
      </c>
      <c r="AV360">
        <v>0.42774400000000012</v>
      </c>
      <c r="AW360">
        <v>0.35586000000000001</v>
      </c>
      <c r="AY360">
        <v>0.39055750000000011</v>
      </c>
      <c r="AZ360">
        <v>0.51683800000000002</v>
      </c>
      <c r="BD360">
        <v>0.56548600000000004</v>
      </c>
      <c r="BE360">
        <v>0.17899000000000001</v>
      </c>
      <c r="BF360">
        <v>0.35349000000000003</v>
      </c>
      <c r="BG360">
        <v>0.91373000000000004</v>
      </c>
      <c r="BH360">
        <v>0.50305</v>
      </c>
      <c r="BJ360">
        <v>0.28807400000000011</v>
      </c>
      <c r="BK360">
        <v>0.30878800000000001</v>
      </c>
      <c r="BL360">
        <v>0.66730600000000007</v>
      </c>
      <c r="BM360">
        <v>0.18218799999999999</v>
      </c>
      <c r="BO360">
        <v>0.28132000000000001</v>
      </c>
      <c r="BS360">
        <v>0.29151250000000001</v>
      </c>
      <c r="BT360">
        <v>6.2618000000000007E-2</v>
      </c>
      <c r="BU360">
        <v>0.12581999999999999</v>
      </c>
      <c r="BX360">
        <v>0.29637999999999998</v>
      </c>
      <c r="BY360">
        <v>0.30878800000000001</v>
      </c>
      <c r="BZ360">
        <v>0.15518199999999999</v>
      </c>
      <c r="CA360">
        <v>0.56570000000000009</v>
      </c>
      <c r="CB360">
        <v>0.45253399999999999</v>
      </c>
      <c r="CC360">
        <v>0.37422800000000012</v>
      </c>
      <c r="CD360">
        <v>0.29298999999999997</v>
      </c>
      <c r="CE360">
        <v>0.51683800000000002</v>
      </c>
      <c r="CG360">
        <v>0.38489400000000012</v>
      </c>
      <c r="CI360">
        <v>0.44075399999999998</v>
      </c>
      <c r="CJ360">
        <v>0.46981800000000012</v>
      </c>
      <c r="CL360">
        <v>0.27583249999999998</v>
      </c>
      <c r="CN360">
        <v>0.70292800000000011</v>
      </c>
      <c r="CO360">
        <v>0.41701199999999999</v>
      </c>
      <c r="CP360">
        <v>0.35668800000000012</v>
      </c>
      <c r="CQ360">
        <v>0.32561800000000002</v>
      </c>
      <c r="CS360">
        <v>2.9819999999999999E-2</v>
      </c>
      <c r="CU360">
        <v>0.47596250000000012</v>
      </c>
      <c r="CV360">
        <v>0.70724000000000009</v>
      </c>
      <c r="CX360">
        <v>0.27583249999999998</v>
      </c>
      <c r="CY360">
        <v>0.47930000000000011</v>
      </c>
      <c r="CZ360">
        <v>0.42237800000000009</v>
      </c>
      <c r="DC360">
        <v>0.3659425</v>
      </c>
      <c r="DD360">
        <v>0.109472</v>
      </c>
      <c r="DG360">
        <v>0.7559800000000001</v>
      </c>
      <c r="DJ360">
        <v>0.28727200000000003</v>
      </c>
      <c r="DL360">
        <v>0.5699280000000001</v>
      </c>
      <c r="DM360">
        <v>0.33280599999999999</v>
      </c>
      <c r="DN360">
        <v>0.38896599999999998</v>
      </c>
      <c r="DP360">
        <v>0.69478000000000006</v>
      </c>
      <c r="DQ360">
        <v>0.30878800000000001</v>
      </c>
      <c r="DS360">
        <v>0.50305</v>
      </c>
      <c r="DU360">
        <v>0.23874600000000001</v>
      </c>
      <c r="DW360">
        <v>0.175152</v>
      </c>
      <c r="DX360">
        <v>0.61967000000000005</v>
      </c>
      <c r="DY360">
        <v>0.38041399999999997</v>
      </c>
      <c r="DZ360">
        <v>0.1168</v>
      </c>
      <c r="EC360">
        <v>0.42921199999999998</v>
      </c>
      <c r="ED360">
        <v>0.30878800000000001</v>
      </c>
      <c r="EE360">
        <v>0.233985</v>
      </c>
      <c r="EF360">
        <v>0.63565000000000005</v>
      </c>
      <c r="EH360">
        <v>0.35189199999999998</v>
      </c>
      <c r="EM360">
        <v>0.35019400000000012</v>
      </c>
      <c r="EN360">
        <v>0.77444200000000007</v>
      </c>
      <c r="EP360">
        <v>0.209034</v>
      </c>
      <c r="EQ360">
        <v>0.39579599999999998</v>
      </c>
      <c r="ER360">
        <v>0.37712400000000013</v>
      </c>
      <c r="ES360">
        <v>0.837924</v>
      </c>
      <c r="ET360">
        <v>0.30878800000000001</v>
      </c>
      <c r="EU360">
        <v>0.286356</v>
      </c>
      <c r="EW360">
        <v>0.30878800000000001</v>
      </c>
      <c r="EX360">
        <v>0.65602600000000011</v>
      </c>
      <c r="EZ360">
        <v>0.32149571428571427</v>
      </c>
      <c r="FA360">
        <v>0.55441400000000007</v>
      </c>
      <c r="FB360">
        <v>0.34912799999999999</v>
      </c>
      <c r="FC360">
        <v>6.5920000000000006E-2</v>
      </c>
      <c r="FD360">
        <v>0.19006400000000001</v>
      </c>
      <c r="FF360">
        <v>0.40186566666666668</v>
      </c>
      <c r="FH360">
        <v>0.30878800000000001</v>
      </c>
      <c r="FI360">
        <v>0.12188</v>
      </c>
      <c r="FJ360">
        <v>0.35102000000000011</v>
      </c>
      <c r="FK360">
        <v>0.17694399999999999</v>
      </c>
      <c r="FL360">
        <v>0.46544600000000003</v>
      </c>
      <c r="FM360">
        <v>8.8082000000000021E-2</v>
      </c>
      <c r="FP360">
        <v>0.68648600000000015</v>
      </c>
      <c r="FS360">
        <v>0.31868000000000002</v>
      </c>
      <c r="FU360">
        <v>0.14230999999999999</v>
      </c>
      <c r="FV360">
        <v>0.16723399999999999</v>
      </c>
      <c r="FW360">
        <v>0.29696</v>
      </c>
      <c r="FX360">
        <v>0.76771400000000001</v>
      </c>
      <c r="FZ360">
        <v>0.28850399999999998</v>
      </c>
      <c r="GA360">
        <v>0.41141000000000011</v>
      </c>
      <c r="GD360">
        <v>0.79643000000000008</v>
      </c>
      <c r="GE360">
        <v>9.1402000000000011E-2</v>
      </c>
      <c r="GG360">
        <v>0.66110125000000008</v>
      </c>
      <c r="GH360">
        <v>0.28385199999999999</v>
      </c>
      <c r="GI360">
        <v>0.52918000000000009</v>
      </c>
      <c r="GJ360">
        <v>0.26167600000000002</v>
      </c>
      <c r="GL360">
        <v>0.837924</v>
      </c>
      <c r="GM360">
        <v>0.8261400000000001</v>
      </c>
      <c r="GN360">
        <v>0.55948400000000009</v>
      </c>
      <c r="GP360">
        <v>0.39055750000000011</v>
      </c>
      <c r="GS360">
        <v>0.57072400000000001</v>
      </c>
      <c r="GU360">
        <v>0.30878800000000001</v>
      </c>
      <c r="GW360">
        <v>0.7559800000000001</v>
      </c>
      <c r="GX360">
        <v>0.7559800000000001</v>
      </c>
      <c r="HC360">
        <v>0.27672200000000002</v>
      </c>
      <c r="HD360">
        <v>0.131138</v>
      </c>
      <c r="HE360">
        <v>3.7494000000000013E-2</v>
      </c>
    </row>
    <row r="361" spans="1:213" x14ac:dyDescent="0.3">
      <c r="A361">
        <v>2019</v>
      </c>
      <c r="B361" t="s">
        <v>8345</v>
      </c>
      <c r="C361" s="1" t="s">
        <v>8346</v>
      </c>
      <c r="D361">
        <v>42.189709999999998</v>
      </c>
    </row>
    <row r="362" spans="1:213" x14ac:dyDescent="0.3">
      <c r="A362">
        <v>2019</v>
      </c>
      <c r="B362" t="s">
        <v>8345</v>
      </c>
      <c r="C362" s="1">
        <v>689</v>
      </c>
      <c r="D362">
        <v>0.241788</v>
      </c>
      <c r="E362">
        <v>0.13126333333333329</v>
      </c>
      <c r="N362">
        <v>0.11400399999999999</v>
      </c>
      <c r="S362">
        <v>0.87566600000000017</v>
      </c>
      <c r="U362">
        <v>0.13758200000000001</v>
      </c>
      <c r="Y362">
        <v>0.31333200000000011</v>
      </c>
      <c r="AF362">
        <v>8.9567500000000008E-2</v>
      </c>
      <c r="AL362">
        <v>0.35012199999999999</v>
      </c>
      <c r="AM362">
        <v>0.147646</v>
      </c>
      <c r="AP362">
        <v>0.51248000000000005</v>
      </c>
      <c r="AS362">
        <v>0.266766</v>
      </c>
      <c r="AT362">
        <v>0.66252600000000006</v>
      </c>
      <c r="AX362">
        <v>1.272864</v>
      </c>
      <c r="BB362">
        <v>0.1822</v>
      </c>
      <c r="BE362">
        <v>0.36408400000000002</v>
      </c>
      <c r="BG362">
        <v>0.36186400000000002</v>
      </c>
      <c r="BJ362">
        <v>0.17847250000000001</v>
      </c>
      <c r="BL362">
        <v>0.11400399999999999</v>
      </c>
      <c r="BQ362">
        <v>0.60090600000000005</v>
      </c>
      <c r="BS362">
        <v>0.73755000000000004</v>
      </c>
      <c r="CB362">
        <v>0.66252600000000006</v>
      </c>
      <c r="CG362">
        <v>0.23141999999999999</v>
      </c>
      <c r="CH362">
        <v>9.9736000000000005E-2</v>
      </c>
      <c r="CJ362">
        <v>0.24956200000000001</v>
      </c>
      <c r="CL362">
        <v>1.4190020000000001</v>
      </c>
      <c r="CO362">
        <v>0.12063400000000001</v>
      </c>
      <c r="CP362">
        <v>0.24529200000000001</v>
      </c>
      <c r="CQ362">
        <v>9.2262000000000011E-2</v>
      </c>
      <c r="CX362">
        <v>1.4190020000000001</v>
      </c>
      <c r="CY362">
        <v>0.214952</v>
      </c>
      <c r="CZ362">
        <v>0.38552199999999998</v>
      </c>
      <c r="DG362">
        <v>1.8647119999999999</v>
      </c>
      <c r="DJ362">
        <v>0.10589800000000001</v>
      </c>
      <c r="DL362">
        <v>0.47486600000000001</v>
      </c>
      <c r="DM362">
        <v>8.2290000000000002E-2</v>
      </c>
      <c r="DN362">
        <v>0.119556</v>
      </c>
      <c r="DP362">
        <v>0.66252600000000006</v>
      </c>
      <c r="DR362">
        <v>0.51889571428571435</v>
      </c>
      <c r="DV362">
        <v>9.9736000000000005E-2</v>
      </c>
      <c r="DW362">
        <v>6.4649999999999999E-2</v>
      </c>
      <c r="DX362">
        <v>0.18967400000000001</v>
      </c>
      <c r="DY362">
        <v>7.5752E-2</v>
      </c>
      <c r="EC362">
        <v>0.93631399999999998</v>
      </c>
      <c r="EE362">
        <v>0.17202200000000001</v>
      </c>
      <c r="EH362">
        <v>0.51967200000000002</v>
      </c>
      <c r="EN362">
        <v>0.57860200000000006</v>
      </c>
      <c r="EP362">
        <v>0.27655249999999998</v>
      </c>
      <c r="ER362">
        <v>0.22092000000000001</v>
      </c>
      <c r="EZ362">
        <v>1.219368571428572</v>
      </c>
      <c r="FF362">
        <v>0.21357841666666669</v>
      </c>
      <c r="FI362">
        <v>0.41875400000000013</v>
      </c>
      <c r="FJ362">
        <v>0.73350800000000005</v>
      </c>
      <c r="FM362">
        <v>0.163158</v>
      </c>
      <c r="FR362">
        <v>0.122946</v>
      </c>
      <c r="FV362">
        <v>4.1694000000000002E-2</v>
      </c>
      <c r="FW362">
        <v>0.37936999999999999</v>
      </c>
      <c r="GB362">
        <v>0.25243399999999999</v>
      </c>
      <c r="GD362">
        <v>0.236286</v>
      </c>
      <c r="GG362">
        <v>0.66252600000000006</v>
      </c>
      <c r="GH362">
        <v>0.22738800000000001</v>
      </c>
      <c r="GJ362">
        <v>9.9458000000000005E-2</v>
      </c>
      <c r="GN362">
        <v>0.40523399999999998</v>
      </c>
      <c r="GS362">
        <v>0.144568</v>
      </c>
      <c r="GW362">
        <v>1.8647119999999999</v>
      </c>
      <c r="GX362">
        <v>1.8647119999999999</v>
      </c>
      <c r="GZ362">
        <v>0.23268800000000001</v>
      </c>
      <c r="HC362">
        <v>0.19903199999999999</v>
      </c>
      <c r="HD362">
        <v>0.10199800000000001</v>
      </c>
      <c r="HE362">
        <v>5.0574000000000001E-2</v>
      </c>
    </row>
    <row r="363" spans="1:213" x14ac:dyDescent="0.3">
      <c r="A363">
        <v>2019</v>
      </c>
      <c r="B363" t="s">
        <v>8345</v>
      </c>
      <c r="C363" s="1">
        <v>826</v>
      </c>
      <c r="D363">
        <v>0.1827725</v>
      </c>
      <c r="E363">
        <v>0.229495</v>
      </c>
      <c r="F363">
        <v>1.5588</v>
      </c>
      <c r="J363">
        <v>0.18060999999999999</v>
      </c>
      <c r="K363">
        <v>0.24437600000000001</v>
      </c>
      <c r="L363">
        <v>0.175652</v>
      </c>
      <c r="M363">
        <v>0.102696</v>
      </c>
      <c r="N363">
        <v>0.19739000000000001</v>
      </c>
      <c r="O363">
        <v>7.3034000000000002E-2</v>
      </c>
      <c r="P363">
        <v>0.28492800000000001</v>
      </c>
      <c r="Q363">
        <v>0.175652</v>
      </c>
      <c r="R363">
        <v>0.200655</v>
      </c>
      <c r="S363">
        <v>0.136994</v>
      </c>
      <c r="U363">
        <v>0.199374</v>
      </c>
      <c r="V363">
        <v>7.9511999999999999E-2</v>
      </c>
      <c r="X363">
        <v>8.931E-2</v>
      </c>
      <c r="Y363">
        <v>6.4292000000000002E-2</v>
      </c>
      <c r="AB363">
        <v>0.10066</v>
      </c>
      <c r="AC363">
        <v>0.175652</v>
      </c>
      <c r="AD363">
        <v>0.20799400000000001</v>
      </c>
      <c r="AF363">
        <v>0.14960000000000001</v>
      </c>
      <c r="AJ363">
        <v>0.28399000000000002</v>
      </c>
      <c r="AK363">
        <v>9.4666000000000014E-2</v>
      </c>
      <c r="AL363">
        <v>4.8327500000000002E-2</v>
      </c>
      <c r="AM363">
        <v>8.7277999999999994E-2</v>
      </c>
      <c r="AN363">
        <v>4.3450000000000003E-2</v>
      </c>
      <c r="AO363">
        <v>0.21107999999999999</v>
      </c>
      <c r="AP363">
        <v>5.1328000000000013E-2</v>
      </c>
      <c r="AR363">
        <v>0.31157400000000002</v>
      </c>
      <c r="AS363">
        <v>0.15442400000000001</v>
      </c>
      <c r="AT363">
        <v>0.22285749999999999</v>
      </c>
      <c r="AU363">
        <v>0.18331800000000001</v>
      </c>
      <c r="AV363">
        <v>0.18843599999999999</v>
      </c>
      <c r="AW363">
        <v>0.158024</v>
      </c>
      <c r="AY363">
        <v>0.175652</v>
      </c>
      <c r="AZ363">
        <v>9.4666000000000014E-2</v>
      </c>
      <c r="BD363">
        <v>0.13299</v>
      </c>
      <c r="BE363">
        <v>0.20593</v>
      </c>
      <c r="BF363">
        <v>0.14233000000000001</v>
      </c>
      <c r="BJ363">
        <v>6.743600000000001E-2</v>
      </c>
      <c r="BK363">
        <v>7.3034000000000002E-2</v>
      </c>
      <c r="BL363">
        <v>0.19739000000000001</v>
      </c>
      <c r="BR363">
        <v>1.7176E-2</v>
      </c>
      <c r="BS363">
        <v>4.0380000000000013E-2</v>
      </c>
      <c r="BU363">
        <v>0.12406</v>
      </c>
      <c r="BX363">
        <v>0.20998800000000001</v>
      </c>
      <c r="BY363">
        <v>7.3034000000000002E-2</v>
      </c>
      <c r="CA363">
        <v>8.0262E-2</v>
      </c>
      <c r="CB363">
        <v>0.22286500000000001</v>
      </c>
      <c r="CC363">
        <v>0.17350199999999999</v>
      </c>
      <c r="CD363">
        <v>0.122706</v>
      </c>
      <c r="CE363">
        <v>9.4666000000000014E-2</v>
      </c>
      <c r="CF363">
        <v>3.6409999999999998E-2</v>
      </c>
      <c r="CG363">
        <v>0.17308799999999999</v>
      </c>
      <c r="CI363">
        <v>8.9828000000000005E-2</v>
      </c>
      <c r="CJ363">
        <v>0.207792</v>
      </c>
      <c r="CL363">
        <v>0.208922</v>
      </c>
      <c r="CM363">
        <v>0.21229999999999999</v>
      </c>
      <c r="CN363">
        <v>0.23974200000000001</v>
      </c>
      <c r="CO363">
        <v>6.9606000000000015E-2</v>
      </c>
      <c r="CP363">
        <v>0.245032</v>
      </c>
      <c r="CQ363">
        <v>0.12124799999999999</v>
      </c>
      <c r="CU363">
        <v>0.14882000000000001</v>
      </c>
      <c r="CV363">
        <v>0.242118</v>
      </c>
      <c r="CX363">
        <v>0.208922</v>
      </c>
      <c r="CY363">
        <v>0.31708599999999998</v>
      </c>
      <c r="CZ363">
        <v>0.86568800000000012</v>
      </c>
      <c r="DA363">
        <v>0.126836</v>
      </c>
      <c r="DC363">
        <v>0.40137250000000002</v>
      </c>
      <c r="DF363">
        <v>0.20600399999999999</v>
      </c>
      <c r="DG363">
        <v>0.27511200000000002</v>
      </c>
      <c r="DH363">
        <v>0.163276</v>
      </c>
      <c r="DI363">
        <v>0.19923399999999999</v>
      </c>
      <c r="DJ363">
        <v>6.4841999999999997E-2</v>
      </c>
      <c r="DL363">
        <v>0.15207999999999999</v>
      </c>
      <c r="DM363">
        <v>0.32578600000000002</v>
      </c>
      <c r="DN363">
        <v>0.18612799999999999</v>
      </c>
      <c r="DP363">
        <v>0.22286500000000001</v>
      </c>
      <c r="DQ363">
        <v>7.3034000000000002E-2</v>
      </c>
      <c r="DU363">
        <v>0.16381000000000001</v>
      </c>
      <c r="DW363">
        <v>0.10284</v>
      </c>
      <c r="DX363">
        <v>0.22015999999999999</v>
      </c>
      <c r="DY363">
        <v>0.14501</v>
      </c>
      <c r="DZ363">
        <v>0.11647200000000001</v>
      </c>
      <c r="EC363">
        <v>0.23740600000000001</v>
      </c>
      <c r="ED363">
        <v>7.3034000000000002E-2</v>
      </c>
      <c r="EE363">
        <v>5.7147999999999997E-2</v>
      </c>
      <c r="EF363">
        <v>0.16664000000000001</v>
      </c>
      <c r="EH363">
        <v>0.116782</v>
      </c>
      <c r="EL363">
        <v>0.44796000000000002</v>
      </c>
      <c r="EM363">
        <v>0.18382999999999999</v>
      </c>
      <c r="EN363">
        <v>0.92420800000000014</v>
      </c>
      <c r="EQ363">
        <v>0.17398</v>
      </c>
      <c r="ER363">
        <v>0.22339000000000001</v>
      </c>
      <c r="ES363">
        <v>0.23606250000000001</v>
      </c>
      <c r="ET363">
        <v>7.3034000000000002E-2</v>
      </c>
      <c r="EU363">
        <v>9.939400000000001E-2</v>
      </c>
      <c r="EV363">
        <v>6.8920000000000009E-2</v>
      </c>
      <c r="EW363">
        <v>7.3034000000000002E-2</v>
      </c>
      <c r="EX363">
        <v>0.20003599999999999</v>
      </c>
      <c r="EZ363">
        <v>0.1</v>
      </c>
      <c r="FA363">
        <v>8.0775000000000013E-2</v>
      </c>
      <c r="FB363">
        <v>0.116872</v>
      </c>
      <c r="FD363">
        <v>8.8644000000000001E-2</v>
      </c>
      <c r="FH363">
        <v>7.3034000000000002E-2</v>
      </c>
      <c r="FI363">
        <v>4.8107999999999998E-2</v>
      </c>
      <c r="FK363">
        <v>4.1098000000000003E-2</v>
      </c>
      <c r="FP363">
        <v>0.20618600000000001</v>
      </c>
      <c r="FR363">
        <v>0.1464625</v>
      </c>
      <c r="FS363">
        <v>4.4310000000000002E-2</v>
      </c>
      <c r="FU363">
        <v>0.122652</v>
      </c>
      <c r="FV363">
        <v>4.4386000000000009E-2</v>
      </c>
      <c r="FW363">
        <v>0.33103800000000011</v>
      </c>
      <c r="FX363">
        <v>0.16395599999999999</v>
      </c>
      <c r="GA363">
        <v>0.21005399999999999</v>
      </c>
      <c r="GB363">
        <v>0.14163200000000001</v>
      </c>
      <c r="GD363">
        <v>8.2418000000000005E-2</v>
      </c>
      <c r="GE363">
        <v>0.16539400000000001</v>
      </c>
      <c r="GG363">
        <v>0.2242625</v>
      </c>
      <c r="GH363">
        <v>7.4662000000000006E-2</v>
      </c>
      <c r="GI363">
        <v>0.23308599999999999</v>
      </c>
      <c r="GJ363">
        <v>0.14230000000000001</v>
      </c>
      <c r="GL363">
        <v>0.23606250000000001</v>
      </c>
      <c r="GM363">
        <v>0.39330599999999999</v>
      </c>
      <c r="GN363">
        <v>0.19294600000000001</v>
      </c>
      <c r="GO363">
        <v>0.15956200000000001</v>
      </c>
      <c r="GP363">
        <v>0.175652</v>
      </c>
      <c r="GS363">
        <v>0.221474</v>
      </c>
      <c r="GU363">
        <v>7.3034000000000002E-2</v>
      </c>
      <c r="GV363">
        <v>0.50284600000000002</v>
      </c>
      <c r="GW363">
        <v>0.27511200000000002</v>
      </c>
      <c r="GX363">
        <v>0.27511200000000002</v>
      </c>
      <c r="GY363">
        <v>3.6409999999999998E-2</v>
      </c>
      <c r="GZ363">
        <v>0.140684</v>
      </c>
      <c r="HA363">
        <v>0.22059400000000001</v>
      </c>
      <c r="HC363">
        <v>0.30677399999999999</v>
      </c>
      <c r="HD363">
        <v>0.180392</v>
      </c>
      <c r="HE363">
        <v>0.15066199999999999</v>
      </c>
    </row>
    <row r="364" spans="1:213" x14ac:dyDescent="0.3">
      <c r="A364">
        <v>2019</v>
      </c>
      <c r="B364" t="s">
        <v>8347</v>
      </c>
      <c r="C364" s="1" t="s">
        <v>120</v>
      </c>
      <c r="D364">
        <v>2.1077599999999999</v>
      </c>
      <c r="E364">
        <v>3.2011579999999999</v>
      </c>
      <c r="F364">
        <v>2.5791750000000002</v>
      </c>
      <c r="G364">
        <v>1.524008</v>
      </c>
      <c r="J364">
        <v>2.5154939999999999</v>
      </c>
      <c r="K364">
        <v>2.0685259999999999</v>
      </c>
      <c r="L364">
        <v>1.9185475000000001</v>
      </c>
      <c r="M364">
        <v>0.68121200000000004</v>
      </c>
      <c r="N364">
        <v>3.2777859999999999</v>
      </c>
      <c r="O364">
        <v>1.2</v>
      </c>
      <c r="P364">
        <v>3.92767</v>
      </c>
      <c r="Q364">
        <v>1.9185475000000001</v>
      </c>
      <c r="R364">
        <v>1.5298339999999999</v>
      </c>
      <c r="S364">
        <v>1.07633</v>
      </c>
      <c r="U364">
        <v>2.0207899999999999</v>
      </c>
      <c r="V364">
        <v>0.194414</v>
      </c>
      <c r="W364">
        <v>3.0847150000000001</v>
      </c>
      <c r="X364">
        <v>0.9750080000000001</v>
      </c>
      <c r="Y364">
        <v>1.0658620000000001</v>
      </c>
      <c r="AB364">
        <v>0.60235500000000008</v>
      </c>
      <c r="AC364">
        <v>1.9185475000000001</v>
      </c>
      <c r="AD364">
        <v>3.0572300000000001</v>
      </c>
      <c r="AF364">
        <v>1.0221199999999999</v>
      </c>
      <c r="AG364">
        <v>1.100856666666667</v>
      </c>
      <c r="AH364">
        <v>2.15367</v>
      </c>
      <c r="AI364">
        <v>1.1837040000000001</v>
      </c>
      <c r="AJ364">
        <v>3.971082</v>
      </c>
      <c r="AK364">
        <v>1.796754</v>
      </c>
      <c r="AL364">
        <v>0.45755800000000008</v>
      </c>
      <c r="AM364">
        <v>0.10152799999999999</v>
      </c>
      <c r="AN364">
        <v>0.86170600000000008</v>
      </c>
      <c r="AO364">
        <v>3.77027</v>
      </c>
      <c r="AR364">
        <v>2.4733499999999999</v>
      </c>
      <c r="AS364">
        <v>1.208936</v>
      </c>
      <c r="AT364">
        <v>1.8042175</v>
      </c>
      <c r="AU364">
        <v>2.1377999999999999</v>
      </c>
      <c r="AV364">
        <v>2.2901549999999999</v>
      </c>
      <c r="AW364">
        <v>2.1721560000000002</v>
      </c>
      <c r="AX364">
        <v>1.612663333333334</v>
      </c>
      <c r="AY364">
        <v>1.9185475000000001</v>
      </c>
      <c r="AZ364">
        <v>1.796754</v>
      </c>
      <c r="BC364">
        <v>1.4276580000000001</v>
      </c>
      <c r="BD364">
        <v>2.6726519999999998</v>
      </c>
      <c r="BE364">
        <v>3.078112</v>
      </c>
      <c r="BF364">
        <v>1.3318620000000001</v>
      </c>
      <c r="BG364">
        <v>2.7789280000000001</v>
      </c>
      <c r="BH364">
        <v>0.59347400000000006</v>
      </c>
      <c r="BI364">
        <v>6.4692E-2</v>
      </c>
      <c r="BJ364">
        <v>1.3931279999999999</v>
      </c>
      <c r="BK364">
        <v>1.2</v>
      </c>
      <c r="BL364">
        <v>3.2777859999999999</v>
      </c>
      <c r="BN364">
        <v>1.4835700000000001</v>
      </c>
      <c r="BP364">
        <v>3.9630179999999999</v>
      </c>
      <c r="BR364">
        <v>1.094498</v>
      </c>
      <c r="BU364">
        <v>1.3764125</v>
      </c>
      <c r="BX364">
        <v>2.562678</v>
      </c>
      <c r="BY364">
        <v>1.2</v>
      </c>
      <c r="CB364">
        <v>1.8044899999999999</v>
      </c>
      <c r="CC364">
        <v>1.4615899999999999</v>
      </c>
      <c r="CD364">
        <v>1.2690779999999999</v>
      </c>
      <c r="CE364">
        <v>1.796754</v>
      </c>
      <c r="CF364">
        <v>3.4593379999999998</v>
      </c>
      <c r="CG364">
        <v>2.259836</v>
      </c>
      <c r="CI364">
        <v>2.676666</v>
      </c>
      <c r="CJ364">
        <v>3.2468599999999999</v>
      </c>
      <c r="CK364">
        <v>1.406666</v>
      </c>
      <c r="CL364">
        <v>1.5995459999999999</v>
      </c>
      <c r="CM364">
        <v>3.6601699999999999</v>
      </c>
      <c r="CN364">
        <v>3.0569980000000001</v>
      </c>
      <c r="CO364">
        <v>1.0188140000000001</v>
      </c>
      <c r="CP364">
        <v>1.703918</v>
      </c>
      <c r="CS364">
        <v>1.4963139999999999</v>
      </c>
      <c r="CT364">
        <v>1.837063333333333</v>
      </c>
      <c r="CU364">
        <v>0.43252000000000002</v>
      </c>
      <c r="CV364">
        <v>2.5231560000000002</v>
      </c>
      <c r="CW364">
        <v>4.9854900000000004</v>
      </c>
      <c r="CX364">
        <v>1.5995459999999999</v>
      </c>
      <c r="CY364">
        <v>1.94279</v>
      </c>
      <c r="CZ364">
        <v>2.8304800000000001</v>
      </c>
      <c r="DA364">
        <v>2.7744520000000001</v>
      </c>
      <c r="DC364">
        <v>1.63168</v>
      </c>
      <c r="DE364">
        <v>1.758626</v>
      </c>
      <c r="DF364">
        <v>1.9797279999999999</v>
      </c>
      <c r="DG364">
        <v>3.011254000000001</v>
      </c>
      <c r="DH364">
        <v>0.93136800000000008</v>
      </c>
      <c r="DI364">
        <v>1.6974659999999999</v>
      </c>
      <c r="DJ364">
        <v>0.59799400000000003</v>
      </c>
      <c r="DL364">
        <v>1.4135439999999999</v>
      </c>
      <c r="DM364">
        <v>2.112006</v>
      </c>
      <c r="DN364">
        <v>1.5293559999999999</v>
      </c>
      <c r="DO364">
        <v>1.1519219999999999</v>
      </c>
      <c r="DP364">
        <v>1.8044899999999999</v>
      </c>
      <c r="DQ364">
        <v>1.2</v>
      </c>
      <c r="DS364">
        <v>0.59347400000000006</v>
      </c>
      <c r="DU364">
        <v>2.1783579999999998</v>
      </c>
      <c r="DW364">
        <v>1.6921900000000001</v>
      </c>
      <c r="DX364">
        <v>2.888722</v>
      </c>
      <c r="DZ364">
        <v>0.79071400000000003</v>
      </c>
      <c r="EA364">
        <v>1.2068700000000001</v>
      </c>
      <c r="EB364">
        <v>0.81406200000000006</v>
      </c>
      <c r="EC364">
        <v>2.931276</v>
      </c>
      <c r="ED364">
        <v>1.2</v>
      </c>
      <c r="EE364">
        <v>0.37894800000000012</v>
      </c>
      <c r="EF364">
        <v>1.83934</v>
      </c>
      <c r="EG364">
        <v>2.7698140000000011</v>
      </c>
      <c r="EH364">
        <v>1.4575899999999999</v>
      </c>
      <c r="EK364">
        <v>4.9945540000000008</v>
      </c>
      <c r="EL364">
        <v>2.637988</v>
      </c>
      <c r="EM364">
        <v>2.5297779999999999</v>
      </c>
      <c r="EN364">
        <v>1.5749379999999999</v>
      </c>
      <c r="EO364">
        <v>0.949874</v>
      </c>
      <c r="EP364">
        <v>0.58540800000000004</v>
      </c>
      <c r="EQ364">
        <v>1.5247580000000001</v>
      </c>
      <c r="ER364">
        <v>2.3177219999999998</v>
      </c>
      <c r="ES364">
        <v>4.8881819999999996</v>
      </c>
      <c r="ET364">
        <v>1.2</v>
      </c>
      <c r="EV364">
        <v>3.4178999999999999</v>
      </c>
      <c r="EW364">
        <v>1.2</v>
      </c>
      <c r="EX364">
        <v>1.4442299999999999</v>
      </c>
      <c r="EY364">
        <v>0.97859000000000007</v>
      </c>
      <c r="EZ364">
        <v>1.953162857142857</v>
      </c>
      <c r="FA364">
        <v>1.65635</v>
      </c>
      <c r="FB364">
        <v>0.84601199999999999</v>
      </c>
      <c r="FC364">
        <v>2.534122</v>
      </c>
      <c r="FF364">
        <v>1.5191071818181821</v>
      </c>
      <c r="FH364">
        <v>1.2</v>
      </c>
      <c r="FJ364">
        <v>2.2283360000000001</v>
      </c>
      <c r="FP364">
        <v>2.726318</v>
      </c>
      <c r="FR364">
        <v>2.2613799999999999</v>
      </c>
      <c r="FS364">
        <v>0.20993800000000001</v>
      </c>
      <c r="FU364">
        <v>0.96209600000000017</v>
      </c>
      <c r="FW364">
        <v>1.7515480000000001</v>
      </c>
      <c r="FX364">
        <v>2.037938</v>
      </c>
      <c r="FZ364">
        <v>0.105782</v>
      </c>
      <c r="GA364">
        <v>1.4455659999999999</v>
      </c>
      <c r="GB364">
        <v>1.716928</v>
      </c>
      <c r="GD364">
        <v>3.3246319999999998</v>
      </c>
      <c r="GG364">
        <v>2.071707</v>
      </c>
      <c r="GH364">
        <v>0.93862750000000006</v>
      </c>
      <c r="GI364">
        <v>1.640908</v>
      </c>
      <c r="GJ364">
        <v>0.63558199999999998</v>
      </c>
      <c r="GL364">
        <v>4.8881819999999996</v>
      </c>
      <c r="GM364">
        <v>2.025744</v>
      </c>
      <c r="GN364">
        <v>3.4095559999999998</v>
      </c>
      <c r="GP364">
        <v>1.9185475000000001</v>
      </c>
      <c r="GS364">
        <v>1.4883980000000001</v>
      </c>
      <c r="GU364">
        <v>1.2</v>
      </c>
      <c r="GW364">
        <v>3.011254000000001</v>
      </c>
      <c r="GX364">
        <v>3.011254000000001</v>
      </c>
      <c r="GY364">
        <v>3.4593379999999998</v>
      </c>
      <c r="GZ364">
        <v>1.726844</v>
      </c>
      <c r="HA364">
        <v>1.520192</v>
      </c>
      <c r="HC364">
        <v>3.6261239999999999</v>
      </c>
      <c r="HD364">
        <v>1.5198499999999999</v>
      </c>
      <c r="HE364">
        <v>0.67545000000000011</v>
      </c>
    </row>
    <row r="365" spans="1:213" x14ac:dyDescent="0.3">
      <c r="A365">
        <v>2019</v>
      </c>
      <c r="B365" t="s">
        <v>8347</v>
      </c>
      <c r="C365" s="1" t="s">
        <v>8348</v>
      </c>
      <c r="D365">
        <v>3.6523059999999998</v>
      </c>
      <c r="E365">
        <v>6.7952980000000007</v>
      </c>
      <c r="F365">
        <v>5.9570959999999999</v>
      </c>
      <c r="H365">
        <v>0.77060750000000011</v>
      </c>
      <c r="I365">
        <v>0.77060750000000011</v>
      </c>
      <c r="J365">
        <v>4.3652660000000001</v>
      </c>
      <c r="K365">
        <v>3.78139</v>
      </c>
      <c r="L365">
        <v>2.0954280000000001</v>
      </c>
      <c r="M365">
        <v>1.0239475</v>
      </c>
      <c r="N365">
        <v>6.1991980000000009</v>
      </c>
      <c r="O365">
        <v>1.202162</v>
      </c>
      <c r="P365">
        <v>7.5286619999999997</v>
      </c>
      <c r="Q365">
        <v>2.0954280000000001</v>
      </c>
      <c r="R365">
        <v>2.736246</v>
      </c>
      <c r="S365">
        <v>1.2350399999999999</v>
      </c>
      <c r="T365">
        <v>1.86514</v>
      </c>
      <c r="U365">
        <v>1.369308</v>
      </c>
      <c r="V365">
        <v>1.7112480000000001</v>
      </c>
      <c r="W365">
        <v>7.175516</v>
      </c>
      <c r="Y365">
        <v>0.77903500000000003</v>
      </c>
      <c r="Z365">
        <v>0.77060750000000011</v>
      </c>
      <c r="AA365">
        <v>1.2250399999999999</v>
      </c>
      <c r="AB365">
        <v>1.3794120000000001</v>
      </c>
      <c r="AC365">
        <v>2.0954280000000001</v>
      </c>
      <c r="AD365">
        <v>6.8707660000000006</v>
      </c>
      <c r="AE365">
        <v>5.5062119999999997</v>
      </c>
      <c r="AF365">
        <v>0.30959599999999998</v>
      </c>
      <c r="AG365">
        <v>3.289584000000001</v>
      </c>
      <c r="AH365">
        <v>4.0756420000000002</v>
      </c>
      <c r="AI365">
        <v>2.339038</v>
      </c>
      <c r="AJ365">
        <v>7.6129680000000013</v>
      </c>
      <c r="AK365">
        <v>1.707544</v>
      </c>
      <c r="AL365">
        <v>0.75576800000000011</v>
      </c>
      <c r="AN365">
        <v>0.47535400000000011</v>
      </c>
      <c r="AO365">
        <v>22.507382</v>
      </c>
      <c r="AP365">
        <v>1.0322499999999999</v>
      </c>
      <c r="AQ365">
        <v>2.802848</v>
      </c>
      <c r="AR365">
        <v>6.735100000000001</v>
      </c>
      <c r="AS365">
        <v>1.5739019999999999</v>
      </c>
      <c r="AT365">
        <v>5.594436</v>
      </c>
      <c r="AU365">
        <v>4.4634625000000003</v>
      </c>
      <c r="AV365">
        <v>5.1232259999999998</v>
      </c>
      <c r="AW365">
        <v>1.2425040000000001</v>
      </c>
      <c r="AX365">
        <v>1.5355633333333341</v>
      </c>
      <c r="AY365">
        <v>2.0954280000000001</v>
      </c>
      <c r="AZ365">
        <v>1.707544</v>
      </c>
      <c r="BB365">
        <v>0.55932400000000004</v>
      </c>
      <c r="BC365">
        <v>1.186126</v>
      </c>
      <c r="BD365">
        <v>3.83236</v>
      </c>
      <c r="BE365">
        <v>5.5315280000000007</v>
      </c>
      <c r="BF365">
        <v>2.716186</v>
      </c>
      <c r="BG365">
        <v>3.9428960000000002</v>
      </c>
      <c r="BJ365">
        <v>0.55847800000000003</v>
      </c>
      <c r="BK365">
        <v>1.202162</v>
      </c>
      <c r="BL365">
        <v>6.1991980000000009</v>
      </c>
      <c r="BO365">
        <v>0.85043000000000002</v>
      </c>
      <c r="BP365">
        <v>38.390694000000003</v>
      </c>
      <c r="BQ365">
        <v>0.74628000000000005</v>
      </c>
      <c r="BR365">
        <v>1.35463</v>
      </c>
      <c r="BS365">
        <v>0.78371800000000014</v>
      </c>
      <c r="BV365">
        <v>1.5528714285714289</v>
      </c>
      <c r="BX365">
        <v>3.838852000000001</v>
      </c>
      <c r="BY365">
        <v>1.202162</v>
      </c>
      <c r="CA365">
        <v>11.065944</v>
      </c>
      <c r="CB365">
        <v>3.667523000000001</v>
      </c>
      <c r="CC365">
        <v>6.7883180000000012</v>
      </c>
      <c r="CD365">
        <v>1.531644</v>
      </c>
      <c r="CE365">
        <v>1.707544</v>
      </c>
      <c r="CF365">
        <v>6.8944900000000002</v>
      </c>
      <c r="CG365">
        <v>2.418526</v>
      </c>
      <c r="CH365">
        <v>1.613286</v>
      </c>
      <c r="CI365">
        <v>1.818535</v>
      </c>
      <c r="CJ365">
        <v>4.3052940000000008</v>
      </c>
      <c r="CK365">
        <v>32.564999999999998</v>
      </c>
      <c r="CL365">
        <v>1.859804</v>
      </c>
      <c r="CM365">
        <v>6.454308000000001</v>
      </c>
      <c r="CN365">
        <v>6.1286200000000006</v>
      </c>
      <c r="CO365">
        <v>2.0232100000000002</v>
      </c>
      <c r="CP365">
        <v>1.9915940000000001</v>
      </c>
      <c r="CS365">
        <v>0.89351800000000015</v>
      </c>
      <c r="CT365">
        <v>1.260596</v>
      </c>
      <c r="CU365">
        <v>0.7804580000000001</v>
      </c>
      <c r="CV365">
        <v>6.2998580000000013</v>
      </c>
      <c r="CW365">
        <v>13.7251175</v>
      </c>
      <c r="CX365">
        <v>1.859804</v>
      </c>
      <c r="CY365">
        <v>2.4918779999999998</v>
      </c>
      <c r="DA365">
        <v>4.6263320000000014</v>
      </c>
      <c r="DB365">
        <v>2.9539300000000002</v>
      </c>
      <c r="DC365">
        <v>1.4293359999999999</v>
      </c>
      <c r="DD365">
        <v>1.3538520000000001</v>
      </c>
      <c r="DF365">
        <v>2.0753020000000002</v>
      </c>
      <c r="DG365">
        <v>8.4346720000000008</v>
      </c>
      <c r="DH365">
        <v>1.230764</v>
      </c>
      <c r="DI365">
        <v>3.3353040000000012</v>
      </c>
      <c r="DJ365">
        <v>0.84742200000000001</v>
      </c>
      <c r="DL365">
        <v>2.898244</v>
      </c>
      <c r="DM365">
        <v>1.6603079999999999</v>
      </c>
      <c r="DO365">
        <v>0.91333000000000009</v>
      </c>
      <c r="DP365">
        <v>5.5807680000000008</v>
      </c>
      <c r="DQ365">
        <v>1.202162</v>
      </c>
      <c r="DR365">
        <v>2.1315816666666669</v>
      </c>
      <c r="DT365">
        <v>0.77060750000000011</v>
      </c>
      <c r="DU365">
        <v>1.34236</v>
      </c>
      <c r="DV365">
        <v>1.613286</v>
      </c>
      <c r="DW365">
        <v>2.0789119999999999</v>
      </c>
      <c r="DX365">
        <v>4.5831220000000004</v>
      </c>
      <c r="DY365">
        <v>9.0302160000000011</v>
      </c>
      <c r="DZ365">
        <v>2.3563580000000002</v>
      </c>
      <c r="EA365">
        <v>0.60900200000000004</v>
      </c>
      <c r="EC365">
        <v>2.473722</v>
      </c>
      <c r="ED365">
        <v>1.202162</v>
      </c>
      <c r="EE365">
        <v>0.488736</v>
      </c>
      <c r="EF365">
        <v>4.4260225000000002</v>
      </c>
      <c r="EG365">
        <v>32.926462000000008</v>
      </c>
      <c r="EI365">
        <v>1.16611</v>
      </c>
      <c r="EK365">
        <v>11.668215999999999</v>
      </c>
      <c r="EL365">
        <v>7.047282</v>
      </c>
      <c r="EM365">
        <v>3.2094999999999998</v>
      </c>
      <c r="EN365">
        <v>4.11273</v>
      </c>
      <c r="EO365">
        <v>1.57209</v>
      </c>
      <c r="EP365">
        <v>0.409026</v>
      </c>
      <c r="EQ365">
        <v>1.331998</v>
      </c>
      <c r="ER365">
        <v>0.95411800000000013</v>
      </c>
      <c r="ES365">
        <v>9.2822080000000007</v>
      </c>
      <c r="ET365">
        <v>1.202162</v>
      </c>
      <c r="EU365">
        <v>5.4902319999999998</v>
      </c>
      <c r="EV365">
        <v>11.265928000000001</v>
      </c>
      <c r="EW365">
        <v>1.202162</v>
      </c>
      <c r="EX365">
        <v>3.8093759999999999</v>
      </c>
      <c r="EY365">
        <v>4.9009980000000004</v>
      </c>
      <c r="EZ365">
        <v>2.700602857142858</v>
      </c>
      <c r="FA365">
        <v>3.0981239999999999</v>
      </c>
      <c r="FB365">
        <v>1.1349180000000001</v>
      </c>
      <c r="FC365">
        <v>2.321224</v>
      </c>
      <c r="FE365">
        <v>0.66609000000000007</v>
      </c>
      <c r="FF365">
        <v>1.384270090909091</v>
      </c>
      <c r="FG365">
        <v>1.04573</v>
      </c>
      <c r="FH365">
        <v>1.202162</v>
      </c>
      <c r="FI365">
        <v>0.89048000000000005</v>
      </c>
      <c r="FJ365">
        <v>2.171246</v>
      </c>
      <c r="FK365">
        <v>0.14565</v>
      </c>
      <c r="FL365">
        <v>1.1950639999999999</v>
      </c>
      <c r="FP365">
        <v>3.1852779999999998</v>
      </c>
      <c r="FQ365">
        <v>0.77060750000000011</v>
      </c>
      <c r="FR365">
        <v>6.4899580000000006</v>
      </c>
      <c r="FS365">
        <v>1.3047960000000001</v>
      </c>
      <c r="FT365">
        <v>0.77060750000000011</v>
      </c>
      <c r="FV365">
        <v>0.42398599999999997</v>
      </c>
      <c r="FW365">
        <v>2.0549439999999999</v>
      </c>
      <c r="FX365">
        <v>2.8712979999999999</v>
      </c>
      <c r="FZ365">
        <v>0.52033200000000002</v>
      </c>
      <c r="GA365">
        <v>3.4244880000000002</v>
      </c>
      <c r="GB365">
        <v>5.6629759999999996</v>
      </c>
      <c r="GC365">
        <v>3.2183660000000001</v>
      </c>
      <c r="GD365">
        <v>6.9419120000000003</v>
      </c>
      <c r="GE365">
        <v>1.135472</v>
      </c>
      <c r="GG365">
        <v>4.0174390000000004</v>
      </c>
      <c r="GH365">
        <v>1.278276</v>
      </c>
      <c r="GI365">
        <v>3.059142</v>
      </c>
      <c r="GJ365">
        <v>0.5713180000000001</v>
      </c>
      <c r="GL365">
        <v>9.2822080000000007</v>
      </c>
      <c r="GM365">
        <v>7.5495660000000004</v>
      </c>
      <c r="GN365">
        <v>3.9639220000000011</v>
      </c>
      <c r="GP365">
        <v>2.0954280000000001</v>
      </c>
      <c r="GQ365">
        <v>0.77060750000000011</v>
      </c>
      <c r="GR365">
        <v>0.77060750000000011</v>
      </c>
      <c r="GU365">
        <v>1.202162</v>
      </c>
      <c r="GW365">
        <v>8.4346720000000008</v>
      </c>
      <c r="GX365">
        <v>8.4346720000000008</v>
      </c>
      <c r="GY365">
        <v>6.8944900000000002</v>
      </c>
      <c r="GZ365">
        <v>1.551922</v>
      </c>
      <c r="HA365">
        <v>1.41937</v>
      </c>
      <c r="HC365">
        <v>6.7982080000000007</v>
      </c>
      <c r="HD365">
        <v>0.97341600000000017</v>
      </c>
      <c r="HE365">
        <v>0.72361399999999998</v>
      </c>
    </row>
    <row r="366" spans="1:213" x14ac:dyDescent="0.3">
      <c r="A366">
        <v>2019</v>
      </c>
      <c r="B366" t="s">
        <v>8347</v>
      </c>
      <c r="C366" s="1" t="s">
        <v>126</v>
      </c>
      <c r="D366">
        <v>1.8518330000000001</v>
      </c>
      <c r="E366">
        <v>2.4559016666666671</v>
      </c>
      <c r="F366">
        <v>2.5067940000000002</v>
      </c>
      <c r="G366">
        <v>1.3741699999999999</v>
      </c>
      <c r="H366">
        <v>0.76513750000000003</v>
      </c>
      <c r="I366">
        <v>0.76513750000000003</v>
      </c>
      <c r="J366">
        <v>1.9386365000000001</v>
      </c>
      <c r="K366">
        <v>1.8720209999999999</v>
      </c>
      <c r="L366">
        <v>1.624325333333333</v>
      </c>
      <c r="M366">
        <v>1.7494287500000001</v>
      </c>
      <c r="N366">
        <v>1.9029739999999999</v>
      </c>
      <c r="P366">
        <v>5.503196</v>
      </c>
      <c r="Q366">
        <v>1.624325333333333</v>
      </c>
      <c r="R366">
        <v>1.334757</v>
      </c>
      <c r="S366">
        <v>0.57278399999999996</v>
      </c>
      <c r="T366">
        <v>2.361774</v>
      </c>
      <c r="U366">
        <v>0.81798300000000002</v>
      </c>
      <c r="V366">
        <v>1.6717839999999999</v>
      </c>
      <c r="W366">
        <v>2.8340580000000002</v>
      </c>
      <c r="Y366">
        <v>1.5813299999999999</v>
      </c>
      <c r="Z366">
        <v>0.76513750000000003</v>
      </c>
      <c r="AA366">
        <v>0.81900800000000007</v>
      </c>
      <c r="AB366">
        <v>0.78356800000000004</v>
      </c>
      <c r="AC366">
        <v>1.624325333333333</v>
      </c>
      <c r="AD366">
        <v>2.072972</v>
      </c>
      <c r="AE366">
        <v>0.75479550000000017</v>
      </c>
      <c r="AF366">
        <v>0.1992606666666667</v>
      </c>
      <c r="AG366">
        <v>4.3302320000000014</v>
      </c>
      <c r="AH366">
        <v>1.5466599999999999</v>
      </c>
      <c r="AI366">
        <v>1.9838739999999999</v>
      </c>
      <c r="AJ366">
        <v>2.1411893333333341</v>
      </c>
      <c r="AK366">
        <v>0.89687200000000011</v>
      </c>
      <c r="AL366">
        <v>0.53360600000000002</v>
      </c>
      <c r="AN366">
        <v>0.75006800000000007</v>
      </c>
      <c r="AO366">
        <v>2.1163015000000009</v>
      </c>
      <c r="AP366">
        <v>0.95325000000000004</v>
      </c>
      <c r="AR366">
        <v>3.0484550000000001</v>
      </c>
      <c r="AS366">
        <v>1.0610580000000001</v>
      </c>
      <c r="AT366">
        <v>2.771611500000001</v>
      </c>
      <c r="AU366">
        <v>1.912785</v>
      </c>
      <c r="AV366">
        <v>1.4356521666666671</v>
      </c>
      <c r="AW366">
        <v>1.023115</v>
      </c>
      <c r="AX366">
        <v>1.5147409999999999</v>
      </c>
      <c r="AY366">
        <v>1.624325333333333</v>
      </c>
      <c r="AZ366">
        <v>0.89687200000000011</v>
      </c>
      <c r="BB366">
        <v>2.19699</v>
      </c>
      <c r="BD366">
        <v>0.94451800000000008</v>
      </c>
      <c r="BE366">
        <v>1.818291333333333</v>
      </c>
      <c r="BF366">
        <v>0.47602933333333342</v>
      </c>
      <c r="BG366">
        <v>2.882413000000001</v>
      </c>
      <c r="BJ366">
        <v>0.91559400000000002</v>
      </c>
      <c r="BL366">
        <v>1.9029739999999999</v>
      </c>
      <c r="BP366">
        <v>2.4347916666666669</v>
      </c>
      <c r="BR366">
        <v>0.62083500000000003</v>
      </c>
      <c r="BS366">
        <v>1.7363040000000001</v>
      </c>
      <c r="BV366">
        <v>0.6190485714285715</v>
      </c>
      <c r="BX366">
        <v>1.960304</v>
      </c>
      <c r="CA366">
        <v>5.2422366666666669</v>
      </c>
      <c r="CB366">
        <v>2.8361307999999998</v>
      </c>
      <c r="CC366">
        <v>1.3274600000000001</v>
      </c>
      <c r="CD366">
        <v>1.571016</v>
      </c>
      <c r="CE366">
        <v>0.89687200000000011</v>
      </c>
      <c r="CF366">
        <v>1.0719006666666671</v>
      </c>
      <c r="CG366">
        <v>1.1290815000000001</v>
      </c>
      <c r="CH366">
        <v>0.40513399999999999</v>
      </c>
      <c r="CI366">
        <v>0.69522316666666661</v>
      </c>
      <c r="CJ366">
        <v>2.7316693333333339</v>
      </c>
      <c r="CL366">
        <v>1.3191919999999999</v>
      </c>
      <c r="CM366">
        <v>2.435324</v>
      </c>
      <c r="CN366">
        <v>2.5978240000000001</v>
      </c>
      <c r="CO366">
        <v>0.93033066666666675</v>
      </c>
      <c r="CP366">
        <v>1.566047333333334</v>
      </c>
      <c r="CS366">
        <v>0.25392999999999999</v>
      </c>
      <c r="CT366">
        <v>1.1447639999999999</v>
      </c>
      <c r="CU366">
        <v>1.0923339999999999</v>
      </c>
      <c r="CV366">
        <v>3.7182694999999999</v>
      </c>
      <c r="CW366">
        <v>2.969095208333334</v>
      </c>
      <c r="CX366">
        <v>1.3191919999999999</v>
      </c>
      <c r="CY366">
        <v>2.2529555000000001</v>
      </c>
      <c r="DA366">
        <v>2.4479880000000001</v>
      </c>
      <c r="DC366">
        <v>1.812713</v>
      </c>
      <c r="DF366">
        <v>1.8390979999999999</v>
      </c>
      <c r="DG366">
        <v>2.4398494999999998</v>
      </c>
      <c r="DH366">
        <v>0.53165400000000007</v>
      </c>
      <c r="DI366">
        <v>1.025666</v>
      </c>
      <c r="DJ366">
        <v>0.46733400000000003</v>
      </c>
      <c r="DL366">
        <v>1.7769760000000001</v>
      </c>
      <c r="DM366">
        <v>1.902019333333334</v>
      </c>
      <c r="DN366">
        <v>1.1251640000000001</v>
      </c>
      <c r="DO366">
        <v>0.78279300000000007</v>
      </c>
      <c r="DP366">
        <v>2.7248475000000001</v>
      </c>
      <c r="DT366">
        <v>0.76513750000000003</v>
      </c>
      <c r="DU366">
        <v>0.9924993333333334</v>
      </c>
      <c r="DV366">
        <v>0.40513399999999999</v>
      </c>
      <c r="DW366">
        <v>1.3224826666666669</v>
      </c>
      <c r="DX366">
        <v>1.7858944999999999</v>
      </c>
      <c r="DZ366">
        <v>1.941484</v>
      </c>
      <c r="EA366">
        <v>1.7657179999999999</v>
      </c>
      <c r="EC366">
        <v>1.773512</v>
      </c>
      <c r="EE366">
        <v>1.0824860000000001</v>
      </c>
      <c r="EF366">
        <v>1.924706</v>
      </c>
      <c r="EG366">
        <v>2.3726375000000002</v>
      </c>
      <c r="EH366">
        <v>0.68113400000000002</v>
      </c>
      <c r="EK366">
        <v>3.0797880000000002</v>
      </c>
      <c r="EL366">
        <v>1.5161290000000001</v>
      </c>
      <c r="EM366">
        <v>2.1503800000000002</v>
      </c>
      <c r="EN366">
        <v>2.3089059999999999</v>
      </c>
      <c r="EO366">
        <v>0.79174600000000017</v>
      </c>
      <c r="EQ366">
        <v>0.62944383333333342</v>
      </c>
      <c r="ER366">
        <v>1.129105</v>
      </c>
      <c r="ES366">
        <v>3.976404500000001</v>
      </c>
      <c r="EU366">
        <v>2.5470174999999999</v>
      </c>
      <c r="EV366">
        <v>1.3991100000000001</v>
      </c>
      <c r="EX366">
        <v>0.54968133333333336</v>
      </c>
      <c r="EY366">
        <v>2.3753220000000002</v>
      </c>
      <c r="EZ366">
        <v>1.0290187301587299</v>
      </c>
      <c r="FA366">
        <v>1.8170740000000001</v>
      </c>
      <c r="FB366">
        <v>0.27768100000000012</v>
      </c>
      <c r="FC366">
        <v>2.408048</v>
      </c>
      <c r="FF366">
        <v>1.3814823181818181</v>
      </c>
      <c r="FJ366">
        <v>2.9926379999999999</v>
      </c>
      <c r="FK366">
        <v>0.15432999999999999</v>
      </c>
      <c r="FN366">
        <v>1.0106250000000001</v>
      </c>
      <c r="FP366">
        <v>1.135035</v>
      </c>
      <c r="FQ366">
        <v>0.76513750000000003</v>
      </c>
      <c r="FR366">
        <v>1.1680733333333331</v>
      </c>
      <c r="FT366">
        <v>0.76513750000000003</v>
      </c>
      <c r="FU366">
        <v>1.3334919999999999</v>
      </c>
      <c r="FW366">
        <v>1.529334</v>
      </c>
      <c r="FX366">
        <v>2.1572990000000001</v>
      </c>
      <c r="FZ366">
        <v>0.20175399999999999</v>
      </c>
      <c r="GA366">
        <v>1.864322</v>
      </c>
      <c r="GB366">
        <v>2.2854559999999999</v>
      </c>
      <c r="GD366">
        <v>2.2263125000000001</v>
      </c>
      <c r="GE366">
        <v>1.6981275</v>
      </c>
      <c r="GG366">
        <v>2.780523375</v>
      </c>
      <c r="GH366">
        <v>0.72953400000000002</v>
      </c>
      <c r="GI366">
        <v>1.2682500000000001</v>
      </c>
      <c r="GJ366">
        <v>0.39500200000000002</v>
      </c>
      <c r="GL366">
        <v>3.976404500000001</v>
      </c>
      <c r="GM366">
        <v>1.353405</v>
      </c>
      <c r="GN366">
        <v>2.6445573333333332</v>
      </c>
      <c r="GP366">
        <v>1.624325333333333</v>
      </c>
      <c r="GQ366">
        <v>0.76513750000000003</v>
      </c>
      <c r="GR366">
        <v>0.76513750000000003</v>
      </c>
      <c r="GS366">
        <v>0.36080600000000002</v>
      </c>
      <c r="GW366">
        <v>2.4398494999999998</v>
      </c>
      <c r="GX366">
        <v>2.4398494999999998</v>
      </c>
      <c r="GY366">
        <v>1.0719006666666671</v>
      </c>
      <c r="GZ366">
        <v>0.55504825000000002</v>
      </c>
      <c r="HA366">
        <v>1.092325</v>
      </c>
      <c r="HC366">
        <v>2.4221659999999998</v>
      </c>
      <c r="HD366">
        <v>1.5745625000000001</v>
      </c>
      <c r="HE366">
        <v>0.87833733333333341</v>
      </c>
    </row>
    <row r="367" spans="1:213" x14ac:dyDescent="0.3">
      <c r="A367">
        <v>2019</v>
      </c>
      <c r="B367" t="s">
        <v>8347</v>
      </c>
      <c r="C367" s="1" t="s">
        <v>129</v>
      </c>
      <c r="D367">
        <v>2.4722209999999998</v>
      </c>
      <c r="E367">
        <v>2.438399</v>
      </c>
      <c r="F367">
        <v>3.266939750000001</v>
      </c>
      <c r="H367">
        <v>0.361572</v>
      </c>
      <c r="I367">
        <v>0.361572</v>
      </c>
      <c r="J367">
        <v>2.564311</v>
      </c>
      <c r="K367">
        <v>3.481361000000001</v>
      </c>
      <c r="L367">
        <v>2.7276590000000001</v>
      </c>
      <c r="M367">
        <v>2.944154000000001</v>
      </c>
      <c r="O367">
        <v>1.4989220000000001</v>
      </c>
      <c r="P367">
        <v>2.3014350000000001</v>
      </c>
      <c r="Q367">
        <v>2.7276590000000001</v>
      </c>
      <c r="R367">
        <v>2.0410750000000002</v>
      </c>
      <c r="S367">
        <v>1.444348</v>
      </c>
      <c r="T367">
        <v>2.2376839999999998</v>
      </c>
      <c r="U367">
        <v>1.5094380000000001</v>
      </c>
      <c r="W367">
        <v>3.2579790000000002</v>
      </c>
      <c r="Z367">
        <v>0.361572</v>
      </c>
      <c r="AB367">
        <v>0.71191700000000013</v>
      </c>
      <c r="AC367">
        <v>2.7276590000000001</v>
      </c>
      <c r="AE367">
        <v>2.6914099999999999</v>
      </c>
      <c r="AF367">
        <v>0.51270600000000011</v>
      </c>
      <c r="AG367">
        <v>4.9812820000000002</v>
      </c>
      <c r="AH367">
        <v>3.8067540000000011</v>
      </c>
      <c r="AI367">
        <v>2.5722119999999999</v>
      </c>
      <c r="AJ367">
        <v>2.1128119999999999</v>
      </c>
      <c r="AK367">
        <v>1.6667274999999999</v>
      </c>
      <c r="AL367">
        <v>1.713408</v>
      </c>
      <c r="AN367">
        <v>1.4968159999999999</v>
      </c>
      <c r="AO367">
        <v>2.064883</v>
      </c>
      <c r="AR367">
        <v>2.096765</v>
      </c>
      <c r="AS367">
        <v>2.5003700000000002</v>
      </c>
      <c r="AT367">
        <v>2.7348202499999998</v>
      </c>
      <c r="AU367">
        <v>2.5579092499999998</v>
      </c>
      <c r="AV367">
        <v>2.1314479999999998</v>
      </c>
      <c r="AW367">
        <v>2.4073579999999999</v>
      </c>
      <c r="AX367">
        <v>1.28198375</v>
      </c>
      <c r="AY367">
        <v>2.7276590000000001</v>
      </c>
      <c r="AZ367">
        <v>1.6667274999999999</v>
      </c>
      <c r="BB367">
        <v>0.78749200000000008</v>
      </c>
      <c r="BC367">
        <v>0.99885600000000019</v>
      </c>
      <c r="BD367">
        <v>5.0231520000000014</v>
      </c>
      <c r="BE367">
        <v>2.4247459999999998</v>
      </c>
      <c r="BF367">
        <v>1.0780670000000001</v>
      </c>
      <c r="BG367">
        <v>2.910956000000001</v>
      </c>
      <c r="BJ367">
        <v>0.98514400000000002</v>
      </c>
      <c r="BK367">
        <v>1.4989220000000001</v>
      </c>
      <c r="BP367">
        <v>1.703317</v>
      </c>
      <c r="BQ367">
        <v>0.78356400000000004</v>
      </c>
      <c r="BR367">
        <v>2.50535</v>
      </c>
      <c r="BV367">
        <v>0.71253714285714298</v>
      </c>
      <c r="BX367">
        <v>2.5071330000000001</v>
      </c>
      <c r="BY367">
        <v>1.4989220000000001</v>
      </c>
      <c r="CA367">
        <v>5.797378000000001</v>
      </c>
      <c r="CB367">
        <v>2.6301886666666672</v>
      </c>
      <c r="CC367">
        <v>2.054198</v>
      </c>
      <c r="CD367">
        <v>0.63458000000000003</v>
      </c>
      <c r="CE367">
        <v>1.6667274999999999</v>
      </c>
      <c r="CF367">
        <v>1.2497860000000001</v>
      </c>
      <c r="CG367">
        <v>2.0814530000000002</v>
      </c>
      <c r="CI367">
        <v>1.049614666666667</v>
      </c>
      <c r="CJ367">
        <v>3.738156</v>
      </c>
      <c r="CK367">
        <v>0.94931600000000005</v>
      </c>
      <c r="CL367">
        <v>1.4279189999999999</v>
      </c>
      <c r="CM367">
        <v>4.5947079999999998</v>
      </c>
      <c r="CN367">
        <v>2.6313019999999998</v>
      </c>
      <c r="CO367">
        <v>2.1579017500000002</v>
      </c>
      <c r="CP367">
        <v>1.3461240000000001</v>
      </c>
      <c r="CT367">
        <v>0.70719200000000004</v>
      </c>
      <c r="CU367">
        <v>2.3325879999999999</v>
      </c>
      <c r="CV367">
        <v>3.9889649999999999</v>
      </c>
      <c r="CW367">
        <v>4.9926275000000002</v>
      </c>
      <c r="CX367">
        <v>1.4279189999999999</v>
      </c>
      <c r="CY367">
        <v>2.387502</v>
      </c>
      <c r="DA367">
        <v>2.991711</v>
      </c>
      <c r="DB367">
        <v>1.87435</v>
      </c>
      <c r="DC367">
        <v>2.6152540000000002</v>
      </c>
      <c r="DF367">
        <v>1.1775279999999999</v>
      </c>
      <c r="DG367">
        <v>2.4394719999999999</v>
      </c>
      <c r="DH367">
        <v>1.226677</v>
      </c>
      <c r="DI367">
        <v>3.2621099999999998</v>
      </c>
      <c r="DJ367">
        <v>1.493207</v>
      </c>
      <c r="DL367">
        <v>2.112308000000001</v>
      </c>
      <c r="DM367">
        <v>1.84596</v>
      </c>
      <c r="DO367">
        <v>1.642984</v>
      </c>
      <c r="DP367">
        <v>2.7375389999999999</v>
      </c>
      <c r="DQ367">
        <v>1.4989220000000001</v>
      </c>
      <c r="DR367">
        <v>1.195515714285714</v>
      </c>
      <c r="DT367">
        <v>0.361572</v>
      </c>
      <c r="DU367">
        <v>1.627378</v>
      </c>
      <c r="DW367">
        <v>2.0664600000000002</v>
      </c>
      <c r="DX367">
        <v>2.5578400000000001</v>
      </c>
      <c r="DY367">
        <v>2.6609959999999999</v>
      </c>
      <c r="EA367">
        <v>3.3118599999999998</v>
      </c>
      <c r="EC367">
        <v>2.729362000000001</v>
      </c>
      <c r="ED367">
        <v>1.4989220000000001</v>
      </c>
      <c r="EF367">
        <v>6.1192120000000001</v>
      </c>
      <c r="EG367">
        <v>1.8721650000000001</v>
      </c>
      <c r="EH367">
        <v>2.2959830000000001</v>
      </c>
      <c r="EI367">
        <v>1.556945</v>
      </c>
      <c r="EK367">
        <v>4.2173560000000014</v>
      </c>
      <c r="EL367">
        <v>2.4130859999999998</v>
      </c>
      <c r="EM367">
        <v>1.661856</v>
      </c>
      <c r="EN367">
        <v>1.3973180000000001</v>
      </c>
      <c r="EO367">
        <v>1.4300079999999999</v>
      </c>
      <c r="EQ367">
        <v>1.317593</v>
      </c>
      <c r="ER367">
        <v>1.6486400000000001</v>
      </c>
      <c r="ES367">
        <v>3.0430120000000001</v>
      </c>
      <c r="ET367">
        <v>1.4989220000000001</v>
      </c>
      <c r="EU367">
        <v>2.043164</v>
      </c>
      <c r="EV367">
        <v>2.913523000000001</v>
      </c>
      <c r="EW367">
        <v>1.4989220000000001</v>
      </c>
      <c r="EY367">
        <v>1.350649</v>
      </c>
      <c r="EZ367">
        <v>1.5834385714285719</v>
      </c>
      <c r="FA367">
        <v>2.254323250000001</v>
      </c>
      <c r="FB367">
        <v>1.3192375000000001</v>
      </c>
      <c r="FC367">
        <v>1.619806333333333</v>
      </c>
      <c r="FF367">
        <v>1.649824541666667</v>
      </c>
      <c r="FG367">
        <v>1.9722759999999999</v>
      </c>
      <c r="FH367">
        <v>1.4989220000000001</v>
      </c>
      <c r="FJ367">
        <v>1.7969919999999999</v>
      </c>
      <c r="FL367">
        <v>2.3229120000000001</v>
      </c>
      <c r="FN367">
        <v>1.5057400000000001</v>
      </c>
      <c r="FP367">
        <v>0.84584800000000004</v>
      </c>
      <c r="FQ367">
        <v>0.361572</v>
      </c>
      <c r="FR367">
        <v>1.934652</v>
      </c>
      <c r="FT367">
        <v>0.361572</v>
      </c>
      <c r="FV367">
        <v>1.112984</v>
      </c>
      <c r="FW367">
        <v>1.7954490000000001</v>
      </c>
      <c r="FX367">
        <v>3.9208540000000012</v>
      </c>
      <c r="FZ367">
        <v>1.1209560000000001</v>
      </c>
      <c r="GA367">
        <v>1.6128979999999999</v>
      </c>
      <c r="GB367">
        <v>1.1230290000000001</v>
      </c>
      <c r="GD367">
        <v>2.680402</v>
      </c>
      <c r="GE367">
        <v>0.96677999999999997</v>
      </c>
      <c r="GG367">
        <v>2.8754805000000001</v>
      </c>
      <c r="GH367">
        <v>1.15584</v>
      </c>
      <c r="GI367">
        <v>1.9634357499999999</v>
      </c>
      <c r="GL367">
        <v>3.0430120000000001</v>
      </c>
      <c r="GM367">
        <v>0.94902600000000015</v>
      </c>
      <c r="GN367">
        <v>6.5042720000000003</v>
      </c>
      <c r="GP367">
        <v>2.7276590000000001</v>
      </c>
      <c r="GQ367">
        <v>0.361572</v>
      </c>
      <c r="GR367">
        <v>0.361572</v>
      </c>
      <c r="GS367">
        <v>2.2262819999999999</v>
      </c>
      <c r="GU367">
        <v>1.4989220000000001</v>
      </c>
      <c r="GW367">
        <v>2.4394719999999999</v>
      </c>
      <c r="GX367">
        <v>2.4394719999999999</v>
      </c>
      <c r="GY367">
        <v>1.2497860000000001</v>
      </c>
      <c r="GZ367">
        <v>2.5296699999999999</v>
      </c>
      <c r="HA367">
        <v>1.3180639999999999</v>
      </c>
      <c r="HC367">
        <v>3.5793400000000011</v>
      </c>
      <c r="HE367">
        <v>1.4001030000000001</v>
      </c>
    </row>
    <row r="368" spans="1:213" x14ac:dyDescent="0.3">
      <c r="A368">
        <v>2019</v>
      </c>
      <c r="B368" t="s">
        <v>8347</v>
      </c>
      <c r="C368" s="1" t="s">
        <v>132</v>
      </c>
      <c r="D368">
        <v>2.1857099999999998</v>
      </c>
      <c r="E368">
        <v>2.4957725000000002</v>
      </c>
      <c r="F368">
        <v>1.796578</v>
      </c>
      <c r="H368">
        <v>0.97166000000000008</v>
      </c>
      <c r="I368">
        <v>0.97166000000000008</v>
      </c>
      <c r="J368">
        <v>1.401356</v>
      </c>
      <c r="L368">
        <v>1.9343950000000001</v>
      </c>
      <c r="P368">
        <v>1.803958</v>
      </c>
      <c r="Q368">
        <v>1.9343950000000001</v>
      </c>
      <c r="S368">
        <v>0.68560399999999999</v>
      </c>
      <c r="T368">
        <v>1.743044</v>
      </c>
      <c r="U368">
        <v>0.5516133333333334</v>
      </c>
      <c r="W368">
        <v>3.7856840000000012</v>
      </c>
      <c r="Z368">
        <v>0.97166000000000008</v>
      </c>
      <c r="AA368">
        <v>0.19480600000000001</v>
      </c>
      <c r="AB368">
        <v>0.65584600000000015</v>
      </c>
      <c r="AC368">
        <v>1.9343950000000001</v>
      </c>
      <c r="AE368">
        <v>1.3580460000000001</v>
      </c>
      <c r="AJ368">
        <v>2.2563040000000001</v>
      </c>
      <c r="AL368">
        <v>4.0548060000000001</v>
      </c>
      <c r="AN368">
        <v>3.9553419999999999</v>
      </c>
      <c r="AO368">
        <v>1.966766</v>
      </c>
      <c r="AR368">
        <v>1.368512</v>
      </c>
      <c r="AT368">
        <v>2.3704499999999999</v>
      </c>
      <c r="AU368">
        <v>2.3932175</v>
      </c>
      <c r="AV368">
        <v>0.27883200000000002</v>
      </c>
      <c r="AX368">
        <v>1.616314</v>
      </c>
      <c r="AY368">
        <v>1.9343950000000001</v>
      </c>
      <c r="BB368">
        <v>0.13267799999999999</v>
      </c>
      <c r="BC368">
        <v>0.99932500000000013</v>
      </c>
      <c r="BD368">
        <v>0.39869199999999999</v>
      </c>
      <c r="BF368">
        <v>0.73155800000000004</v>
      </c>
      <c r="BG368">
        <v>2.108022000000001</v>
      </c>
      <c r="BJ368">
        <v>0.108962</v>
      </c>
      <c r="BP368">
        <v>2.240408</v>
      </c>
      <c r="BQ368">
        <v>0.77388200000000007</v>
      </c>
      <c r="BV368">
        <v>1.8766928571428569</v>
      </c>
      <c r="BX368">
        <v>2.981306</v>
      </c>
      <c r="CB368">
        <v>2.1332749999999998</v>
      </c>
      <c r="CC368">
        <v>1.4326319999999999</v>
      </c>
      <c r="CD368">
        <v>0.27706199999999997</v>
      </c>
      <c r="CF368">
        <v>1.140028</v>
      </c>
      <c r="CG368">
        <v>0.63341000000000003</v>
      </c>
      <c r="CI368">
        <v>0.75948600000000011</v>
      </c>
      <c r="CJ368">
        <v>2.9965000000000002</v>
      </c>
      <c r="CL368">
        <v>1.419978</v>
      </c>
      <c r="CM368">
        <v>4.4576260000000003</v>
      </c>
      <c r="CN368">
        <v>2.6908340000000011</v>
      </c>
      <c r="CO368">
        <v>1.7561599999999999</v>
      </c>
      <c r="CP368">
        <v>0.87949600000000017</v>
      </c>
      <c r="CV368">
        <v>2.5522239999999998</v>
      </c>
      <c r="CW368">
        <v>4.9737680000000006</v>
      </c>
      <c r="CX368">
        <v>1.419978</v>
      </c>
      <c r="DA368">
        <v>2.1416539999999999</v>
      </c>
      <c r="DB368">
        <v>1.3896900000000001</v>
      </c>
      <c r="DG368">
        <v>2.0001674999999999</v>
      </c>
      <c r="DJ368">
        <v>5.9347999999999998E-2</v>
      </c>
      <c r="DL368">
        <v>1.827434</v>
      </c>
      <c r="DM368">
        <v>1.0908519999999999</v>
      </c>
      <c r="DP368">
        <v>2.370266</v>
      </c>
      <c r="DR368">
        <v>2.219128571428572</v>
      </c>
      <c r="DT368">
        <v>0.97166000000000008</v>
      </c>
      <c r="DU368">
        <v>1.0164120000000001</v>
      </c>
      <c r="DX368">
        <v>2.2511700000000001</v>
      </c>
      <c r="DY368">
        <v>1.880118</v>
      </c>
      <c r="EC368">
        <v>2.1861739999999998</v>
      </c>
      <c r="EG368">
        <v>2.4564474999999999</v>
      </c>
      <c r="EH368">
        <v>0.60835600000000001</v>
      </c>
      <c r="EI368">
        <v>0.48888666666666669</v>
      </c>
      <c r="EK368">
        <v>2.6607419999999999</v>
      </c>
      <c r="EM368">
        <v>1.9306620000000001</v>
      </c>
      <c r="EN368">
        <v>1.0914459999999999</v>
      </c>
      <c r="EO368">
        <v>0.69063600000000014</v>
      </c>
      <c r="EQ368">
        <v>0.81552800000000014</v>
      </c>
      <c r="ER368">
        <v>0.108072</v>
      </c>
      <c r="ES368">
        <v>3.5458725000000002</v>
      </c>
      <c r="EU368">
        <v>9.5267759999999999</v>
      </c>
      <c r="EV368">
        <v>1.370428</v>
      </c>
      <c r="EY368">
        <v>1.305412</v>
      </c>
      <c r="EZ368">
        <v>1.7619400000000001</v>
      </c>
      <c r="FC368">
        <v>2.2036066666666669</v>
      </c>
      <c r="FG368">
        <v>2.4416180000000001</v>
      </c>
      <c r="FN368">
        <v>2.5643625000000001</v>
      </c>
      <c r="FQ368">
        <v>0.97166000000000008</v>
      </c>
      <c r="FR368">
        <v>1.908744</v>
      </c>
      <c r="FT368">
        <v>0.97166000000000008</v>
      </c>
      <c r="FW368">
        <v>0.8638300000000001</v>
      </c>
      <c r="GB368">
        <v>2.0987</v>
      </c>
      <c r="GD368">
        <v>2.197384</v>
      </c>
      <c r="GE368">
        <v>1.0459020000000001</v>
      </c>
      <c r="GG368">
        <v>2.370266</v>
      </c>
      <c r="GI368">
        <v>2.278842</v>
      </c>
      <c r="GL368">
        <v>3.5458725000000002</v>
      </c>
      <c r="GN368">
        <v>1.453654</v>
      </c>
      <c r="GP368">
        <v>1.9343950000000001</v>
      </c>
      <c r="GQ368">
        <v>0.97166000000000008</v>
      </c>
      <c r="GR368">
        <v>0.97166000000000008</v>
      </c>
      <c r="GW368">
        <v>2.0001674999999999</v>
      </c>
      <c r="GX368">
        <v>2.0001674999999999</v>
      </c>
      <c r="GY368">
        <v>1.140028</v>
      </c>
      <c r="HA368">
        <v>0.47387600000000002</v>
      </c>
      <c r="HC368">
        <v>1.5392600000000001</v>
      </c>
      <c r="HE368">
        <v>0.64687800000000006</v>
      </c>
    </row>
    <row r="369" spans="1:213" x14ac:dyDescent="0.3">
      <c r="A369">
        <v>2019</v>
      </c>
      <c r="B369" t="s">
        <v>8347</v>
      </c>
      <c r="C369" s="1" t="s">
        <v>136</v>
      </c>
      <c r="D369">
        <v>3.54068</v>
      </c>
      <c r="E369">
        <v>4.1649760000000002</v>
      </c>
      <c r="F369">
        <v>1.77399</v>
      </c>
      <c r="H369">
        <v>0.72256600000000015</v>
      </c>
      <c r="I369">
        <v>0.72256600000000015</v>
      </c>
      <c r="J369">
        <v>3.103514000000001</v>
      </c>
      <c r="K369">
        <v>2.2543920000000002</v>
      </c>
      <c r="L369">
        <v>2.669136</v>
      </c>
      <c r="M369">
        <v>1.8389500000000001</v>
      </c>
      <c r="N369">
        <v>3.1365780000000001</v>
      </c>
      <c r="P369">
        <v>5.5064540000000006</v>
      </c>
      <c r="Q369">
        <v>2.669136</v>
      </c>
      <c r="R369">
        <v>2.0793325</v>
      </c>
      <c r="S369">
        <v>0.88900200000000007</v>
      </c>
      <c r="T369">
        <v>1.7187460000000001</v>
      </c>
      <c r="U369">
        <v>0.87433666666666676</v>
      </c>
      <c r="W369">
        <v>1.928974</v>
      </c>
      <c r="Z369">
        <v>0.72256600000000015</v>
      </c>
      <c r="AB369">
        <v>1.2184520000000001</v>
      </c>
      <c r="AC369">
        <v>2.669136</v>
      </c>
      <c r="AF369">
        <v>1.246864</v>
      </c>
      <c r="AG369">
        <v>2.707546666666667</v>
      </c>
      <c r="AH369">
        <v>3.2701359999999999</v>
      </c>
      <c r="AI369">
        <v>1.2053700000000001</v>
      </c>
      <c r="AJ369">
        <v>4.4025700000000008</v>
      </c>
      <c r="AK369">
        <v>1.6809179999999999</v>
      </c>
      <c r="AL369">
        <v>0.86141000000000012</v>
      </c>
      <c r="AN369">
        <v>0.63594400000000006</v>
      </c>
      <c r="AO369">
        <v>3.4562179999999998</v>
      </c>
      <c r="AR369">
        <v>4.5828160000000002</v>
      </c>
      <c r="AT369">
        <v>4.4239380000000006</v>
      </c>
      <c r="AU369">
        <v>2.5354800000000002</v>
      </c>
      <c r="AV369">
        <v>3.2918249999999998</v>
      </c>
      <c r="AX369">
        <v>2.1777299999999999</v>
      </c>
      <c r="AY369">
        <v>2.669136</v>
      </c>
      <c r="AZ369">
        <v>1.6809179999999999</v>
      </c>
      <c r="BB369">
        <v>4.8005639999999996</v>
      </c>
      <c r="BC369">
        <v>0.99298200000000003</v>
      </c>
      <c r="BD369">
        <v>2.343232</v>
      </c>
      <c r="BE369">
        <v>2.327112000000001</v>
      </c>
      <c r="BF369">
        <v>0.62730800000000009</v>
      </c>
      <c r="BG369">
        <v>2.869683333333334</v>
      </c>
      <c r="BJ369">
        <v>0.40626800000000007</v>
      </c>
      <c r="BL369">
        <v>3.1365780000000001</v>
      </c>
      <c r="BP369">
        <v>6.3114739999999996</v>
      </c>
      <c r="BQ369">
        <v>0.61625200000000002</v>
      </c>
      <c r="BR369">
        <v>0.49793199999999999</v>
      </c>
      <c r="BV369">
        <v>1.1024428571428571</v>
      </c>
      <c r="BX369">
        <v>3.0399319999999999</v>
      </c>
      <c r="CB369">
        <v>4.4255440000000004</v>
      </c>
      <c r="CC369">
        <v>1.1624699999999999</v>
      </c>
      <c r="CE369">
        <v>1.6809179999999999</v>
      </c>
      <c r="CF369">
        <v>7.0169440000000014</v>
      </c>
      <c r="CG369">
        <v>1.5389533333333341</v>
      </c>
      <c r="CI369">
        <v>0.80362600000000017</v>
      </c>
      <c r="CJ369">
        <v>2.7509700000000001</v>
      </c>
      <c r="CK369">
        <v>14.542</v>
      </c>
      <c r="CL369">
        <v>1.5521400000000001</v>
      </c>
      <c r="CM369">
        <v>4.2946200000000001</v>
      </c>
      <c r="CN369">
        <v>3.3710300000000002</v>
      </c>
      <c r="CO369">
        <v>2.9120279999999998</v>
      </c>
      <c r="CP369">
        <v>2.2949000000000002</v>
      </c>
      <c r="CT369">
        <v>0.80079000000000011</v>
      </c>
      <c r="CV369">
        <v>3.4177279999999999</v>
      </c>
      <c r="CW369">
        <v>3.1863579999999998</v>
      </c>
      <c r="CX369">
        <v>1.5521400000000001</v>
      </c>
      <c r="CY369">
        <v>2.7610480000000002</v>
      </c>
      <c r="DA369">
        <v>2.0942660000000002</v>
      </c>
      <c r="DB369">
        <v>5.2893425000000001</v>
      </c>
      <c r="DC369">
        <v>2.124012</v>
      </c>
      <c r="DF369">
        <v>0.429396</v>
      </c>
      <c r="DG369">
        <v>3.0342180000000001</v>
      </c>
      <c r="DH369">
        <v>1.0277419999999999</v>
      </c>
      <c r="DJ369">
        <v>0.34806599999999999</v>
      </c>
      <c r="DL369">
        <v>0.9326850000000001</v>
      </c>
      <c r="DM369">
        <v>1.534864</v>
      </c>
      <c r="DO369">
        <v>0.89300600000000008</v>
      </c>
      <c r="DP369">
        <v>4.4255440000000004</v>
      </c>
      <c r="DR369">
        <v>0.46016000000000001</v>
      </c>
      <c r="DT369">
        <v>0.72256600000000015</v>
      </c>
      <c r="DU369">
        <v>1.476404</v>
      </c>
      <c r="DW369">
        <v>1.9999966666666671</v>
      </c>
      <c r="DX369">
        <v>2.8945720000000001</v>
      </c>
      <c r="EA369">
        <v>3.0203519999999999</v>
      </c>
      <c r="EC369">
        <v>2.1717719999999998</v>
      </c>
      <c r="EE369">
        <v>0.88153000000000004</v>
      </c>
      <c r="EF369">
        <v>2.561188</v>
      </c>
      <c r="EG369">
        <v>3.1881200000000001</v>
      </c>
      <c r="EK369">
        <v>4.3977140000000006</v>
      </c>
      <c r="EL369">
        <v>2.4293960000000001</v>
      </c>
      <c r="EM369">
        <v>1.0432600000000001</v>
      </c>
      <c r="EN369">
        <v>2.3536100000000002</v>
      </c>
      <c r="EO369">
        <v>1.5256700000000001</v>
      </c>
      <c r="EQ369">
        <v>1.347594</v>
      </c>
      <c r="ER369">
        <v>1.724442</v>
      </c>
      <c r="ES369">
        <v>4.4870050000000008</v>
      </c>
      <c r="EV369">
        <v>2.5469599999999999</v>
      </c>
      <c r="EX369">
        <v>1.1610775</v>
      </c>
      <c r="EY369">
        <v>1.215722</v>
      </c>
      <c r="EZ369">
        <v>1.60541</v>
      </c>
      <c r="FA369">
        <v>2.8851079999999998</v>
      </c>
      <c r="FB369">
        <v>0.8984160000000001</v>
      </c>
      <c r="FC369">
        <v>1.7566520000000001</v>
      </c>
      <c r="FF369">
        <v>0.77314225000000003</v>
      </c>
      <c r="FJ369">
        <v>0.8104880000000001</v>
      </c>
      <c r="FN369">
        <v>0.74894000000000005</v>
      </c>
      <c r="FQ369">
        <v>0.72256600000000015</v>
      </c>
      <c r="FR369">
        <v>2.3757579999999998</v>
      </c>
      <c r="FT369">
        <v>0.72256600000000015</v>
      </c>
      <c r="FX369">
        <v>4.0588040000000003</v>
      </c>
      <c r="GA369">
        <v>3.353714000000001</v>
      </c>
      <c r="GB369">
        <v>1.7760800000000001</v>
      </c>
      <c r="GD369">
        <v>5.4069820000000002</v>
      </c>
      <c r="GG369">
        <v>4.5763650000000009</v>
      </c>
      <c r="GI369">
        <v>1.9794860000000001</v>
      </c>
      <c r="GL369">
        <v>4.4870050000000008</v>
      </c>
      <c r="GM369">
        <v>2.2002579999999998</v>
      </c>
      <c r="GN369">
        <v>6.8289980000000012</v>
      </c>
      <c r="GO369">
        <v>0.88551800000000014</v>
      </c>
      <c r="GP369">
        <v>2.669136</v>
      </c>
      <c r="GQ369">
        <v>0.72256600000000015</v>
      </c>
      <c r="GR369">
        <v>0.72256600000000015</v>
      </c>
      <c r="GW369">
        <v>3.0342180000000001</v>
      </c>
      <c r="GX369">
        <v>3.0342180000000001</v>
      </c>
      <c r="GY369">
        <v>7.0169440000000014</v>
      </c>
      <c r="GZ369">
        <v>1.926382</v>
      </c>
      <c r="HA369">
        <v>0.91668600000000011</v>
      </c>
      <c r="HC369">
        <v>2.9294419999999999</v>
      </c>
      <c r="HE369">
        <v>1.00214</v>
      </c>
    </row>
    <row r="370" spans="1:213" x14ac:dyDescent="0.3">
      <c r="A370">
        <v>2019</v>
      </c>
      <c r="B370" t="s">
        <v>8347</v>
      </c>
      <c r="C370" s="1" t="s">
        <v>8349</v>
      </c>
      <c r="D370">
        <v>3.8534099999999998</v>
      </c>
      <c r="E370">
        <v>5.6009280000000006</v>
      </c>
      <c r="F370">
        <v>7.5690640000000009</v>
      </c>
      <c r="H370">
        <v>0.47490800000000011</v>
      </c>
      <c r="I370">
        <v>0.47490800000000011</v>
      </c>
      <c r="J370">
        <v>4.3941400000000002</v>
      </c>
      <c r="K370">
        <v>3.055422000000001</v>
      </c>
      <c r="L370">
        <v>1.5666975000000001</v>
      </c>
      <c r="O370">
        <v>1.43371</v>
      </c>
      <c r="P370">
        <v>3.1168179999999999</v>
      </c>
      <c r="Q370">
        <v>1.5666975000000001</v>
      </c>
      <c r="R370">
        <v>1.7821175</v>
      </c>
      <c r="S370">
        <v>1.21055</v>
      </c>
      <c r="T370">
        <v>2.4477039999999999</v>
      </c>
      <c r="U370">
        <v>0.75507000000000002</v>
      </c>
      <c r="W370">
        <v>9.8929000000000009</v>
      </c>
      <c r="Z370">
        <v>0.47490800000000011</v>
      </c>
      <c r="AA370">
        <v>1.0334099999999999</v>
      </c>
      <c r="AB370">
        <v>0.85515600000000014</v>
      </c>
      <c r="AC370">
        <v>1.5666975000000001</v>
      </c>
      <c r="AF370">
        <v>1.747465</v>
      </c>
      <c r="AH370">
        <v>3.960324</v>
      </c>
      <c r="AI370">
        <v>0.72712399999999999</v>
      </c>
      <c r="AJ370">
        <v>2.427982000000001</v>
      </c>
      <c r="AK370">
        <v>1.063504</v>
      </c>
      <c r="AL370">
        <v>0.40951599999999999</v>
      </c>
      <c r="AO370">
        <v>14.4489375</v>
      </c>
      <c r="AP370">
        <v>0.46652399999999999</v>
      </c>
      <c r="AR370">
        <v>2.2551459999999999</v>
      </c>
      <c r="AS370">
        <v>9.3590000000000007E-2</v>
      </c>
      <c r="AT370">
        <v>5.3219120000000002</v>
      </c>
      <c r="AU370">
        <v>1.7190859999999999</v>
      </c>
      <c r="AV370">
        <v>0.90646199999999999</v>
      </c>
      <c r="AW370">
        <v>1.2234400000000001</v>
      </c>
      <c r="AX370">
        <v>2.9493800000000001</v>
      </c>
      <c r="AY370">
        <v>1.5666975000000001</v>
      </c>
      <c r="AZ370">
        <v>1.063504</v>
      </c>
      <c r="BB370">
        <v>0.89797000000000005</v>
      </c>
      <c r="BC370">
        <v>0.64318400000000009</v>
      </c>
      <c r="BD370">
        <v>1.7819719999999999</v>
      </c>
      <c r="BE370">
        <v>3.819872000000001</v>
      </c>
      <c r="BF370">
        <v>0.81731399999999998</v>
      </c>
      <c r="BG370">
        <v>2.1795979999999999</v>
      </c>
      <c r="BJ370">
        <v>2.1904499999999998</v>
      </c>
      <c r="BK370">
        <v>1.43371</v>
      </c>
      <c r="BO370">
        <v>0.125662</v>
      </c>
      <c r="BP370">
        <v>53.320605999999998</v>
      </c>
      <c r="BQ370">
        <v>0.96698200000000001</v>
      </c>
      <c r="BR370">
        <v>1.661632</v>
      </c>
      <c r="BS370">
        <v>1.326778</v>
      </c>
      <c r="BV370">
        <v>2.8357228571428581</v>
      </c>
      <c r="BY370">
        <v>1.43371</v>
      </c>
      <c r="CA370">
        <v>6.8834300000000006</v>
      </c>
      <c r="CB370">
        <v>3.6843900000000001</v>
      </c>
      <c r="CC370">
        <v>5.2998600000000007</v>
      </c>
      <c r="CE370">
        <v>1.063504</v>
      </c>
      <c r="CF370">
        <v>7.9914940000000012</v>
      </c>
      <c r="CG370">
        <v>0.63145400000000007</v>
      </c>
      <c r="CI370">
        <v>0.81614600000000015</v>
      </c>
      <c r="CJ370">
        <v>2.5924719999999999</v>
      </c>
      <c r="CK370">
        <v>58.459249999999997</v>
      </c>
      <c r="CL370">
        <v>1.611712</v>
      </c>
      <c r="CM370">
        <v>10.564120000000001</v>
      </c>
      <c r="CN370">
        <v>5.1476620000000004</v>
      </c>
      <c r="CO370">
        <v>0.83768000000000009</v>
      </c>
      <c r="CP370">
        <v>2.010148</v>
      </c>
      <c r="CS370">
        <v>1.194712</v>
      </c>
      <c r="CT370">
        <v>1.003798</v>
      </c>
      <c r="CU370">
        <v>1.0666599999999999</v>
      </c>
      <c r="CV370">
        <v>7.0401119999999997</v>
      </c>
      <c r="CW370">
        <v>11.9349025</v>
      </c>
      <c r="CX370">
        <v>1.611712</v>
      </c>
      <c r="CY370">
        <v>2.2890839999999999</v>
      </c>
      <c r="DA370">
        <v>3.572576666666667</v>
      </c>
      <c r="DB370">
        <v>2.7006160000000001</v>
      </c>
      <c r="DC370">
        <v>1.284788</v>
      </c>
      <c r="DF370">
        <v>1.9307859999999999</v>
      </c>
      <c r="DG370">
        <v>4.2712820000000002</v>
      </c>
      <c r="DH370">
        <v>0.90923200000000004</v>
      </c>
      <c r="DJ370">
        <v>0.41277999999999998</v>
      </c>
      <c r="DL370">
        <v>5.1162040000000006</v>
      </c>
      <c r="DM370">
        <v>1.5307299999999999</v>
      </c>
      <c r="DO370">
        <v>1.1064400000000001</v>
      </c>
      <c r="DP370">
        <v>5.3168700000000007</v>
      </c>
      <c r="DQ370">
        <v>1.43371</v>
      </c>
      <c r="DR370">
        <v>2.211185714285715</v>
      </c>
      <c r="DT370">
        <v>0.47490800000000011</v>
      </c>
      <c r="DU370">
        <v>1.2248625</v>
      </c>
      <c r="DW370">
        <v>2.4387733333333341</v>
      </c>
      <c r="DX370">
        <v>4.8883825000000014</v>
      </c>
      <c r="DY370">
        <v>2.138776</v>
      </c>
      <c r="EC370">
        <v>1.0660575000000001</v>
      </c>
      <c r="ED370">
        <v>1.43371</v>
      </c>
      <c r="EG370">
        <v>20.143746</v>
      </c>
      <c r="EI370">
        <v>1.00515</v>
      </c>
      <c r="EK370">
        <v>2.422552</v>
      </c>
      <c r="EL370">
        <v>46.082852000000003</v>
      </c>
      <c r="EM370">
        <v>0.92651800000000006</v>
      </c>
      <c r="EN370">
        <v>1.8920140000000001</v>
      </c>
      <c r="EO370">
        <v>1.0146580000000001</v>
      </c>
      <c r="EQ370">
        <v>0.69175600000000015</v>
      </c>
      <c r="ER370">
        <v>1.8691599999999999</v>
      </c>
      <c r="ES370">
        <v>1.6211024999999999</v>
      </c>
      <c r="ET370">
        <v>1.43371</v>
      </c>
      <c r="EU370">
        <v>1.2781625000000001</v>
      </c>
      <c r="EV370">
        <v>4.9761100000000003</v>
      </c>
      <c r="EW370">
        <v>1.43371</v>
      </c>
      <c r="EY370">
        <v>10.004167499999999</v>
      </c>
      <c r="FA370">
        <v>3.4195180000000001</v>
      </c>
      <c r="FC370">
        <v>4.0238300000000002</v>
      </c>
      <c r="FF370">
        <v>1.3588662499999999</v>
      </c>
      <c r="FG370">
        <v>0.35270333333333342</v>
      </c>
      <c r="FH370">
        <v>1.43371</v>
      </c>
      <c r="FL370">
        <v>2.294448</v>
      </c>
      <c r="FP370">
        <v>2.1754259999999999</v>
      </c>
      <c r="FQ370">
        <v>0.47490800000000011</v>
      </c>
      <c r="FR370">
        <v>1.8531850000000001</v>
      </c>
      <c r="FT370">
        <v>0.47490800000000011</v>
      </c>
      <c r="FW370">
        <v>0.94008000000000003</v>
      </c>
      <c r="FX370">
        <v>3.0751019999999998</v>
      </c>
      <c r="FZ370">
        <v>0.80544000000000004</v>
      </c>
      <c r="GA370">
        <v>2.4363320000000002</v>
      </c>
      <c r="GB370">
        <v>2.2261540000000002</v>
      </c>
      <c r="GD370">
        <v>5.0415480000000006</v>
      </c>
      <c r="GE370">
        <v>0.63161</v>
      </c>
      <c r="GG370">
        <v>3.875328000000001</v>
      </c>
      <c r="GI370">
        <v>1.9106920000000001</v>
      </c>
      <c r="GL370">
        <v>1.6211024999999999</v>
      </c>
      <c r="GN370">
        <v>4.0580800000000004</v>
      </c>
      <c r="GP370">
        <v>1.5666975000000001</v>
      </c>
      <c r="GQ370">
        <v>0.47490800000000011</v>
      </c>
      <c r="GR370">
        <v>0.47490800000000011</v>
      </c>
      <c r="GU370">
        <v>1.43371</v>
      </c>
      <c r="GW370">
        <v>4.2712820000000002</v>
      </c>
      <c r="GX370">
        <v>4.2712820000000002</v>
      </c>
      <c r="GY370">
        <v>7.9914940000000012</v>
      </c>
      <c r="GZ370">
        <v>1.2828999999999999</v>
      </c>
      <c r="HA370">
        <v>1.47942</v>
      </c>
      <c r="HC370">
        <v>1.7416400000000001</v>
      </c>
      <c r="HE370">
        <v>0.192</v>
      </c>
    </row>
    <row r="371" spans="1:213" x14ac:dyDescent="0.3">
      <c r="A371">
        <v>2019</v>
      </c>
      <c r="B371" t="s">
        <v>8347</v>
      </c>
      <c r="C371" s="1" t="s">
        <v>142</v>
      </c>
      <c r="D371">
        <v>0.96856450000000016</v>
      </c>
      <c r="E371">
        <v>0.85573816666666669</v>
      </c>
      <c r="F371">
        <v>1.4162375</v>
      </c>
      <c r="H371">
        <v>0.40117399999999998</v>
      </c>
      <c r="I371">
        <v>0.40117399999999998</v>
      </c>
      <c r="J371">
        <v>0.96455666666666673</v>
      </c>
      <c r="K371">
        <v>0.73588000000000009</v>
      </c>
      <c r="L371">
        <v>1.10802</v>
      </c>
      <c r="N371">
        <v>0.40088666666666672</v>
      </c>
      <c r="P371">
        <v>0.53960550000000007</v>
      </c>
      <c r="Q371">
        <v>1.10802</v>
      </c>
      <c r="R371">
        <v>0.59900400000000009</v>
      </c>
      <c r="S371">
        <v>0.31009599999999998</v>
      </c>
      <c r="T371">
        <v>9.5572000000000018E-2</v>
      </c>
      <c r="U371">
        <v>0.6506900000000001</v>
      </c>
      <c r="V371">
        <v>1.3847480000000001</v>
      </c>
      <c r="Z371">
        <v>0.40117399999999998</v>
      </c>
      <c r="AA371">
        <v>0.79961400000000005</v>
      </c>
      <c r="AB371">
        <v>0.18618133333333339</v>
      </c>
      <c r="AC371">
        <v>1.10802</v>
      </c>
      <c r="AF371">
        <v>0.31527000000000011</v>
      </c>
      <c r="AH371">
        <v>0.30722250000000001</v>
      </c>
      <c r="AI371">
        <v>0.24488099999999999</v>
      </c>
      <c r="AJ371">
        <v>0.59400900000000001</v>
      </c>
      <c r="AK371">
        <v>0.72767000000000004</v>
      </c>
      <c r="AL371">
        <v>0.42967000000000011</v>
      </c>
      <c r="AN371">
        <v>0.40917199999999998</v>
      </c>
      <c r="AO371">
        <v>0.54688666666666663</v>
      </c>
      <c r="AP371">
        <v>0.30566500000000002</v>
      </c>
      <c r="AR371">
        <v>1.1698446666666671</v>
      </c>
      <c r="AS371">
        <v>0.55219800000000008</v>
      </c>
      <c r="AT371">
        <v>1.8518113333333339</v>
      </c>
      <c r="AU371">
        <v>0.40396199999999999</v>
      </c>
      <c r="AV371">
        <v>9.9587999999999996E-2</v>
      </c>
      <c r="AX371">
        <v>0.46533000000000002</v>
      </c>
      <c r="AY371">
        <v>1.10802</v>
      </c>
      <c r="AZ371">
        <v>0.72767000000000004</v>
      </c>
      <c r="BE371">
        <v>0.69713600000000009</v>
      </c>
      <c r="BF371">
        <v>0.2027278333333333</v>
      </c>
      <c r="BG371">
        <v>0.90658337500000008</v>
      </c>
      <c r="BJ371">
        <v>0.58470183333333337</v>
      </c>
      <c r="BL371">
        <v>0.40088666666666672</v>
      </c>
      <c r="BP371">
        <v>0.49949266666666681</v>
      </c>
      <c r="BS371">
        <v>1.0009999999999999</v>
      </c>
      <c r="BV371">
        <v>1.170743333333333</v>
      </c>
      <c r="BX371">
        <v>0.63366266666666671</v>
      </c>
      <c r="CA371">
        <v>0.92623800000000012</v>
      </c>
      <c r="CB371">
        <v>1.2811623333333331</v>
      </c>
      <c r="CE371">
        <v>0.72767000000000004</v>
      </c>
      <c r="CF371">
        <v>0.99712650000000014</v>
      </c>
      <c r="CG371">
        <v>0.63779300000000005</v>
      </c>
      <c r="CI371">
        <v>0.66855150000000008</v>
      </c>
      <c r="CJ371">
        <v>0.69500800000000007</v>
      </c>
      <c r="CL371">
        <v>1.02868</v>
      </c>
      <c r="CM371">
        <v>1.8817552500000001</v>
      </c>
      <c r="CN371">
        <v>0.73560933333333345</v>
      </c>
      <c r="CO371">
        <v>0.72939050000000005</v>
      </c>
      <c r="CP371">
        <v>0.53269266666666681</v>
      </c>
      <c r="CW371">
        <v>1.533431</v>
      </c>
      <c r="CX371">
        <v>1.02868</v>
      </c>
      <c r="CY371">
        <v>0.98920599999999992</v>
      </c>
      <c r="DA371">
        <v>0.84256266666666679</v>
      </c>
      <c r="DC371">
        <v>1.0450820000000001</v>
      </c>
      <c r="DF371">
        <v>0.92247725000000014</v>
      </c>
      <c r="DG371">
        <v>1.66223875</v>
      </c>
      <c r="DH371">
        <v>0.40956100000000012</v>
      </c>
      <c r="DI371">
        <v>0.30425733333333332</v>
      </c>
      <c r="DJ371">
        <v>0.171379</v>
      </c>
      <c r="DL371">
        <v>0.14497399999999999</v>
      </c>
      <c r="DM371">
        <v>0.67102150000000005</v>
      </c>
      <c r="DP371">
        <v>1.5005615000000001</v>
      </c>
      <c r="DR371">
        <v>0.74272428571428573</v>
      </c>
      <c r="DT371">
        <v>0.40117399999999998</v>
      </c>
      <c r="DU371">
        <v>0.40652149999999998</v>
      </c>
      <c r="DW371">
        <v>1.2063548888888891</v>
      </c>
      <c r="DX371">
        <v>0.772640875</v>
      </c>
      <c r="DY371">
        <v>1.1554949999999999</v>
      </c>
      <c r="EC371">
        <v>0.28857133333333329</v>
      </c>
      <c r="EG371">
        <v>0.67610100000000006</v>
      </c>
      <c r="EH371">
        <v>0.27837600000000001</v>
      </c>
      <c r="EI371">
        <v>0.50211666666666666</v>
      </c>
      <c r="EK371">
        <v>0.84663266666666681</v>
      </c>
      <c r="EN371">
        <v>0.37407499999999999</v>
      </c>
      <c r="EO371">
        <v>0.84320800000000007</v>
      </c>
      <c r="EP371">
        <v>0.25652399999999997</v>
      </c>
      <c r="EQ371">
        <v>0.53307933333333335</v>
      </c>
      <c r="ER371">
        <v>0.5576620000000001</v>
      </c>
      <c r="ES371">
        <v>0.53089549999999996</v>
      </c>
      <c r="EU371">
        <v>0.19839000000000001</v>
      </c>
      <c r="EV371">
        <v>1.129628166666667</v>
      </c>
      <c r="EY371">
        <v>0.76956400000000003</v>
      </c>
      <c r="EZ371">
        <v>0.19200404761904771</v>
      </c>
      <c r="FA371">
        <v>0.29806899999999997</v>
      </c>
      <c r="FB371">
        <v>0.76172600000000013</v>
      </c>
      <c r="FC371">
        <v>1.89802</v>
      </c>
      <c r="FF371">
        <v>0.4747845555555556</v>
      </c>
      <c r="FJ371">
        <v>1.3142780000000001</v>
      </c>
      <c r="FL371">
        <v>1.476224</v>
      </c>
      <c r="FM371">
        <v>0.43086999999999998</v>
      </c>
      <c r="FN371">
        <v>0.7990033333333334</v>
      </c>
      <c r="FQ371">
        <v>0.40117399999999998</v>
      </c>
      <c r="FR371">
        <v>0.78310449999999998</v>
      </c>
      <c r="FT371">
        <v>0.40117399999999998</v>
      </c>
      <c r="FW371">
        <v>0.73834733333333336</v>
      </c>
      <c r="FX371">
        <v>0.50907666666666673</v>
      </c>
      <c r="FZ371">
        <v>7.6623999999999998E-2</v>
      </c>
      <c r="GB371">
        <v>0.70970999999999995</v>
      </c>
      <c r="GD371">
        <v>1.0029323750000001</v>
      </c>
      <c r="GG371">
        <v>1.1881839999999999</v>
      </c>
      <c r="GH371">
        <v>0.35567799999999999</v>
      </c>
      <c r="GI371">
        <v>1.0997913333333329</v>
      </c>
      <c r="GL371">
        <v>0.53089549999999996</v>
      </c>
      <c r="GM371">
        <v>0.32341599999999998</v>
      </c>
      <c r="GN371">
        <v>0.90133800000000008</v>
      </c>
      <c r="GP371">
        <v>1.10802</v>
      </c>
      <c r="GQ371">
        <v>0.40117399999999998</v>
      </c>
      <c r="GR371">
        <v>0.40117399999999998</v>
      </c>
      <c r="GW371">
        <v>1.66223875</v>
      </c>
      <c r="GX371">
        <v>1.66223875</v>
      </c>
      <c r="GY371">
        <v>0.99712650000000014</v>
      </c>
      <c r="GZ371">
        <v>0.31840400000000002</v>
      </c>
      <c r="HA371">
        <v>0.72868000000000011</v>
      </c>
      <c r="HC371">
        <v>0.42909999999999998</v>
      </c>
      <c r="HE371">
        <v>0.30999816666666669</v>
      </c>
    </row>
    <row r="372" spans="1:213" x14ac:dyDescent="0.3">
      <c r="A372">
        <v>2019</v>
      </c>
      <c r="B372" t="s">
        <v>8347</v>
      </c>
      <c r="C372" s="1" t="s">
        <v>145</v>
      </c>
      <c r="D372">
        <v>1.5100298333333331</v>
      </c>
      <c r="E372">
        <v>2.2451394444444448</v>
      </c>
      <c r="F372">
        <v>2.9085836666666669</v>
      </c>
      <c r="G372">
        <v>0.90890000000000004</v>
      </c>
      <c r="H372">
        <v>0.45289849999999998</v>
      </c>
      <c r="I372">
        <v>0.45289849999999998</v>
      </c>
      <c r="J372">
        <v>2.0124140000000001</v>
      </c>
      <c r="K372">
        <v>3.2561520000000002</v>
      </c>
      <c r="L372">
        <v>1.4759632</v>
      </c>
      <c r="M372">
        <v>0.59372800000000003</v>
      </c>
      <c r="N372">
        <v>1.5181396</v>
      </c>
      <c r="O372">
        <v>1.2055929999999999</v>
      </c>
      <c r="P372">
        <v>1.6420950000000001</v>
      </c>
      <c r="Q372">
        <v>1.4759632</v>
      </c>
      <c r="R372">
        <v>1.6233789999999999</v>
      </c>
      <c r="S372">
        <v>0.78171166666666669</v>
      </c>
      <c r="T372">
        <v>0.9905560000000001</v>
      </c>
      <c r="U372">
        <v>0.79615973333333334</v>
      </c>
      <c r="V372">
        <v>0.69060333333333335</v>
      </c>
      <c r="W372">
        <v>4.3078212000000011</v>
      </c>
      <c r="X372">
        <v>0.92487399999999997</v>
      </c>
      <c r="Y372">
        <v>0.57733200000000007</v>
      </c>
      <c r="Z372">
        <v>0.45289849999999998</v>
      </c>
      <c r="AA372">
        <v>0.54690000000000005</v>
      </c>
      <c r="AB372">
        <v>0.45417712500000013</v>
      </c>
      <c r="AC372">
        <v>1.4759632</v>
      </c>
      <c r="AD372">
        <v>1.2849980000000001</v>
      </c>
      <c r="AE372">
        <v>1.743066666666667</v>
      </c>
      <c r="AF372">
        <v>0.41026000000000012</v>
      </c>
      <c r="AG372">
        <v>1.4258850000000001</v>
      </c>
      <c r="AH372">
        <v>2.4016299999999999</v>
      </c>
      <c r="AI372">
        <v>0.83795300000000006</v>
      </c>
      <c r="AJ372">
        <v>1.6329273333333341</v>
      </c>
      <c r="AK372">
        <v>1.6369530000000001</v>
      </c>
      <c r="AL372">
        <v>0.83900300000000005</v>
      </c>
      <c r="AM372">
        <v>0.44303300000000012</v>
      </c>
      <c r="AN372">
        <v>0.71248350000000005</v>
      </c>
      <c r="AO372">
        <v>1.6414839999999999</v>
      </c>
      <c r="AP372">
        <v>0.58928400000000003</v>
      </c>
      <c r="AQ372">
        <v>0.91054100000000004</v>
      </c>
      <c r="AR372">
        <v>2.310677333333333</v>
      </c>
      <c r="AS372">
        <v>0.46808359999999999</v>
      </c>
      <c r="AT372">
        <v>1.9657395</v>
      </c>
      <c r="AU372">
        <v>1.1156240833333331</v>
      </c>
      <c r="AV372">
        <v>0.64220966666666668</v>
      </c>
      <c r="AW372">
        <v>1.242502666666667</v>
      </c>
      <c r="AX372">
        <v>1.3143944999999999</v>
      </c>
      <c r="AY372">
        <v>1.4759632</v>
      </c>
      <c r="AZ372">
        <v>1.6369530000000001</v>
      </c>
      <c r="BB372">
        <v>1.3782112</v>
      </c>
      <c r="BC372">
        <v>0.74410399999999999</v>
      </c>
      <c r="BD372">
        <v>0.82729750000000002</v>
      </c>
      <c r="BE372">
        <v>2.3895936</v>
      </c>
      <c r="BF372">
        <v>0.41282300000000011</v>
      </c>
      <c r="BG372">
        <v>1.6900520000000001</v>
      </c>
      <c r="BH372">
        <v>0.54152800000000012</v>
      </c>
      <c r="BI372">
        <v>0.38647399999999998</v>
      </c>
      <c r="BJ372">
        <v>0.44918000000000002</v>
      </c>
      <c r="BK372">
        <v>1.2055929999999999</v>
      </c>
      <c r="BL372">
        <v>1.5181396</v>
      </c>
      <c r="BM372">
        <v>1.1214580000000001</v>
      </c>
      <c r="BO372">
        <v>0.33593099999999998</v>
      </c>
      <c r="BP372">
        <v>9.051674666666667</v>
      </c>
      <c r="BQ372">
        <v>1.380611</v>
      </c>
      <c r="BR372">
        <v>0.923813</v>
      </c>
      <c r="BS372">
        <v>1.1788609999999999</v>
      </c>
      <c r="BT372">
        <v>0.64329400000000003</v>
      </c>
      <c r="BU372">
        <v>0.30817699999999998</v>
      </c>
      <c r="BV372">
        <v>1.1189310714285721</v>
      </c>
      <c r="BX372">
        <v>1.3532945000000001</v>
      </c>
      <c r="BY372">
        <v>1.2055929999999999</v>
      </c>
      <c r="BZ372">
        <v>0.596916</v>
      </c>
      <c r="CA372">
        <v>8.7445580000000014</v>
      </c>
      <c r="CB372">
        <v>2.2668841666666668</v>
      </c>
      <c r="CC372">
        <v>2.3608129999999998</v>
      </c>
      <c r="CD372">
        <v>1.0469710000000001</v>
      </c>
      <c r="CE372">
        <v>1.6369530000000001</v>
      </c>
      <c r="CF372">
        <v>2.1975808749999999</v>
      </c>
      <c r="CG372">
        <v>1.233289866666667</v>
      </c>
      <c r="CH372">
        <v>0.22132199999999999</v>
      </c>
      <c r="CI372">
        <v>0.80334491666666674</v>
      </c>
      <c r="CJ372">
        <v>1.9442408571428571</v>
      </c>
      <c r="CL372">
        <v>1.2088045714285709</v>
      </c>
      <c r="CM372">
        <v>3.0043195714285709</v>
      </c>
      <c r="CN372">
        <v>1.9931084999999999</v>
      </c>
      <c r="CO372">
        <v>0.85734925000000006</v>
      </c>
      <c r="CP372">
        <v>1.1661755</v>
      </c>
      <c r="CQ372">
        <v>0.63809400000000005</v>
      </c>
      <c r="CR372">
        <v>1.2684660000000001</v>
      </c>
      <c r="CS372">
        <v>0.65169400000000011</v>
      </c>
      <c r="CT372">
        <v>0.64092100000000007</v>
      </c>
      <c r="CU372">
        <v>0.81448600000000015</v>
      </c>
      <c r="CV372">
        <v>2.3794843999999999</v>
      </c>
      <c r="CW372">
        <v>4.449808916666667</v>
      </c>
      <c r="CX372">
        <v>1.2088045714285709</v>
      </c>
      <c r="CY372">
        <v>2.1845888000000002</v>
      </c>
      <c r="CZ372">
        <v>0.51838600000000001</v>
      </c>
      <c r="DA372">
        <v>1.2526750952380949</v>
      </c>
      <c r="DB372">
        <v>1.6541939999999999</v>
      </c>
      <c r="DC372">
        <v>1.0373509999999999</v>
      </c>
      <c r="DD372">
        <v>0.44753799999999999</v>
      </c>
      <c r="DE372">
        <v>0.91783800000000015</v>
      </c>
      <c r="DF372">
        <v>1.6822595</v>
      </c>
      <c r="DG372">
        <v>2.2453526666666672</v>
      </c>
      <c r="DH372">
        <v>0.90404560000000012</v>
      </c>
      <c r="DI372">
        <v>2.458742</v>
      </c>
      <c r="DJ372">
        <v>0.70251266666666667</v>
      </c>
      <c r="DL372">
        <v>1.324988666666667</v>
      </c>
      <c r="DM372">
        <v>1.0507636</v>
      </c>
      <c r="DN372">
        <v>1.31941</v>
      </c>
      <c r="DO372">
        <v>0.8327500000000001</v>
      </c>
      <c r="DP372">
        <v>1.9647637499999999</v>
      </c>
      <c r="DQ372">
        <v>1.2055929999999999</v>
      </c>
      <c r="DR372">
        <v>1.374365476190476</v>
      </c>
      <c r="DS372">
        <v>0.54152800000000012</v>
      </c>
      <c r="DT372">
        <v>0.45289849999999998</v>
      </c>
      <c r="DU372">
        <v>0.90099691666666681</v>
      </c>
      <c r="DV372">
        <v>0.22132199999999999</v>
      </c>
      <c r="DW372">
        <v>1.221624933333334</v>
      </c>
      <c r="DX372">
        <v>2.000735444444445</v>
      </c>
      <c r="DY372">
        <v>1.5103761666666671</v>
      </c>
      <c r="DZ372">
        <v>0.30665300000000001</v>
      </c>
      <c r="EA372">
        <v>0.8338500000000002</v>
      </c>
      <c r="EB372">
        <v>1.165378</v>
      </c>
      <c r="EC372">
        <v>1.5710200000000001</v>
      </c>
      <c r="ED372">
        <v>1.2055929999999999</v>
      </c>
      <c r="EE372">
        <v>0.54137450000000009</v>
      </c>
      <c r="EF372">
        <v>1.921521</v>
      </c>
      <c r="EG372">
        <v>1.0524087499999999</v>
      </c>
      <c r="EH372">
        <v>1.1925030000000001</v>
      </c>
      <c r="EI372">
        <v>0.83907453333333337</v>
      </c>
      <c r="EJ372">
        <v>0.66627000000000003</v>
      </c>
      <c r="EK372">
        <v>2.149943583333334</v>
      </c>
      <c r="EL372">
        <v>2.3859561</v>
      </c>
      <c r="EM372">
        <v>1.1685485</v>
      </c>
      <c r="EN372">
        <v>1.7251105</v>
      </c>
      <c r="EO372">
        <v>0.75713400000000008</v>
      </c>
      <c r="EP372">
        <v>0.918964</v>
      </c>
      <c r="EQ372">
        <v>0.81765857142857146</v>
      </c>
      <c r="ER372">
        <v>1.0715478000000001</v>
      </c>
      <c r="ES372">
        <v>2.450254944444445</v>
      </c>
      <c r="ET372">
        <v>1.2055929999999999</v>
      </c>
      <c r="EU372">
        <v>0.95600960000000013</v>
      </c>
      <c r="EV372">
        <v>2.3260495714285718</v>
      </c>
      <c r="EW372">
        <v>1.2055929999999999</v>
      </c>
      <c r="EX372">
        <v>0.73413533333333325</v>
      </c>
      <c r="EY372">
        <v>1.5254669285714291</v>
      </c>
      <c r="EZ372">
        <v>0.87429333333333348</v>
      </c>
      <c r="FA372">
        <v>2.0295610000000002</v>
      </c>
      <c r="FB372">
        <v>0.6720005</v>
      </c>
      <c r="FC372">
        <v>1.8667608666666671</v>
      </c>
      <c r="FD372">
        <v>1.5707100000000001</v>
      </c>
      <c r="FE372">
        <v>0.44026199999999999</v>
      </c>
      <c r="FF372">
        <v>1.0901057863636361</v>
      </c>
      <c r="FG372">
        <v>1.9500660000000001</v>
      </c>
      <c r="FH372">
        <v>1.2055929999999999</v>
      </c>
      <c r="FI372">
        <v>0.40698050000000002</v>
      </c>
      <c r="FJ372">
        <v>1.712383</v>
      </c>
      <c r="FK372">
        <v>1.0331440000000001</v>
      </c>
      <c r="FL372">
        <v>1.838206</v>
      </c>
      <c r="FM372">
        <v>1.1869209999999999</v>
      </c>
      <c r="FN372">
        <v>0.50770900000000008</v>
      </c>
      <c r="FP372">
        <v>1.7579795</v>
      </c>
      <c r="FQ372">
        <v>0.45289849999999998</v>
      </c>
      <c r="FR372">
        <v>1.2893792777777779</v>
      </c>
      <c r="FS372">
        <v>0.63402800000000004</v>
      </c>
      <c r="FT372">
        <v>0.45289849999999998</v>
      </c>
      <c r="FU372">
        <v>0.99987800000000016</v>
      </c>
      <c r="FV372">
        <v>0.50829400000000002</v>
      </c>
      <c r="FW372">
        <v>1.6667350000000001</v>
      </c>
      <c r="FX372">
        <v>5.5451160000000002</v>
      </c>
      <c r="FZ372">
        <v>0.30021199999999998</v>
      </c>
      <c r="GA372">
        <v>3.852262000000001</v>
      </c>
      <c r="GB372">
        <v>1.626628916666667</v>
      </c>
      <c r="GC372">
        <v>0.51816600000000002</v>
      </c>
      <c r="GD372">
        <v>1.5794492499999999</v>
      </c>
      <c r="GE372">
        <v>0.40487811111111111</v>
      </c>
      <c r="GF372">
        <v>0.7423860000000001</v>
      </c>
      <c r="GG372">
        <v>1.776340692307693</v>
      </c>
      <c r="GH372">
        <v>1.2205386666666671</v>
      </c>
      <c r="GI372">
        <v>1.4922960000000001</v>
      </c>
      <c r="GJ372">
        <v>0.66318600000000016</v>
      </c>
      <c r="GL372">
        <v>2.450254944444445</v>
      </c>
      <c r="GM372">
        <v>2.4877864999999999</v>
      </c>
      <c r="GN372">
        <v>4.9572985000000003</v>
      </c>
      <c r="GO372">
        <v>1.131988444444445</v>
      </c>
      <c r="GP372">
        <v>1.4759632</v>
      </c>
      <c r="GQ372">
        <v>0.45289849999999998</v>
      </c>
      <c r="GR372">
        <v>0.45289849999999998</v>
      </c>
      <c r="GS372">
        <v>1.7068179999999999</v>
      </c>
      <c r="GT372">
        <v>1.6630320000000001</v>
      </c>
      <c r="GU372">
        <v>1.2055929999999999</v>
      </c>
      <c r="GV372">
        <v>8.5759000000000002E-2</v>
      </c>
      <c r="GW372">
        <v>2.2453526666666672</v>
      </c>
      <c r="GX372">
        <v>2.2453526666666672</v>
      </c>
      <c r="GY372">
        <v>2.1975808749999999</v>
      </c>
      <c r="GZ372">
        <v>1.5108170000000001</v>
      </c>
      <c r="HA372">
        <v>0.68892334285714285</v>
      </c>
      <c r="HC372">
        <v>0.87095200000000017</v>
      </c>
      <c r="HD372">
        <v>0.76009400000000005</v>
      </c>
      <c r="HE372">
        <v>0.61165239999999998</v>
      </c>
    </row>
    <row r="373" spans="1:213" x14ac:dyDescent="0.3">
      <c r="A373">
        <v>2019</v>
      </c>
      <c r="B373" t="s">
        <v>8347</v>
      </c>
      <c r="C373" s="1" t="s">
        <v>159</v>
      </c>
      <c r="D373">
        <v>1.0530995000000001</v>
      </c>
      <c r="E373">
        <v>1.774304583333334</v>
      </c>
      <c r="H373">
        <v>0.45287250000000012</v>
      </c>
      <c r="I373">
        <v>0.45287250000000012</v>
      </c>
      <c r="L373">
        <v>1.1397244</v>
      </c>
      <c r="M373">
        <v>0.93722700000000003</v>
      </c>
      <c r="N373">
        <v>1.148428</v>
      </c>
      <c r="O373">
        <v>1.4751228000000001</v>
      </c>
      <c r="P373">
        <v>4.004238</v>
      </c>
      <c r="Q373">
        <v>1.1397244</v>
      </c>
      <c r="T373">
        <v>1.5102555</v>
      </c>
      <c r="U373">
        <v>1.0249820000000001</v>
      </c>
      <c r="V373">
        <v>1.093614166666667</v>
      </c>
      <c r="X373">
        <v>0.98517775000000007</v>
      </c>
      <c r="Y373">
        <v>0.90833262500000012</v>
      </c>
      <c r="Z373">
        <v>0.45287250000000012</v>
      </c>
      <c r="AA373">
        <v>0.85416199999999998</v>
      </c>
      <c r="AB373">
        <v>0.47478400000000009</v>
      </c>
      <c r="AC373">
        <v>1.1397244</v>
      </c>
      <c r="AD373">
        <v>1.2862586666666671</v>
      </c>
      <c r="AE373">
        <v>1.4183509999999999</v>
      </c>
      <c r="AF373">
        <v>0.54601560000000005</v>
      </c>
      <c r="AG373">
        <v>1.1571979999999999</v>
      </c>
      <c r="AI373">
        <v>0.85779480000000008</v>
      </c>
      <c r="AK373">
        <v>1.6103086666666671</v>
      </c>
      <c r="AL373">
        <v>0.57407103333333342</v>
      </c>
      <c r="AM373">
        <v>0.62091666666666667</v>
      </c>
      <c r="AN373">
        <v>0.73113450000000002</v>
      </c>
      <c r="AP373">
        <v>0.60603759999999995</v>
      </c>
      <c r="AQ373">
        <v>2.2401153333333328</v>
      </c>
      <c r="AR373">
        <v>1.099234</v>
      </c>
      <c r="AS373">
        <v>0.91805720000000002</v>
      </c>
      <c r="AT373">
        <v>1.809113</v>
      </c>
      <c r="AU373">
        <v>1.0607311111111111</v>
      </c>
      <c r="AV373">
        <v>1.0255067</v>
      </c>
      <c r="AW373">
        <v>0.89492080000000007</v>
      </c>
      <c r="AX373">
        <v>1.54085925</v>
      </c>
      <c r="AY373">
        <v>1.1397244</v>
      </c>
      <c r="AZ373">
        <v>1.6103086666666671</v>
      </c>
      <c r="BC373">
        <v>0.99121500000000007</v>
      </c>
      <c r="BD373">
        <v>0.6999282</v>
      </c>
      <c r="BF373">
        <v>0.32480333333333339</v>
      </c>
      <c r="BG373">
        <v>2.4639666666666669</v>
      </c>
      <c r="BH373">
        <v>0.40692400000000001</v>
      </c>
      <c r="BI373">
        <v>0.34854600000000002</v>
      </c>
      <c r="BJ373">
        <v>2.2138719999999998</v>
      </c>
      <c r="BK373">
        <v>1.4751228000000001</v>
      </c>
      <c r="BL373">
        <v>1.148428</v>
      </c>
      <c r="BM373">
        <v>0.81222700000000003</v>
      </c>
      <c r="BO373">
        <v>0.48661399999999999</v>
      </c>
      <c r="BQ373">
        <v>0.44700384935897441</v>
      </c>
      <c r="BS373">
        <v>1.0283447999999999</v>
      </c>
      <c r="BT373">
        <v>0.413796</v>
      </c>
      <c r="BU373">
        <v>0.6719638750000001</v>
      </c>
      <c r="BV373">
        <v>1.06259005952381</v>
      </c>
      <c r="BW373">
        <v>0.49105266666666669</v>
      </c>
      <c r="BX373">
        <v>0.376309</v>
      </c>
      <c r="BY373">
        <v>1.4751228000000001</v>
      </c>
      <c r="BZ373">
        <v>0.75602933333333333</v>
      </c>
      <c r="CA373">
        <v>4.6932216000000002</v>
      </c>
      <c r="CB373">
        <v>1.710102</v>
      </c>
      <c r="CC373">
        <v>0.68004300000000006</v>
      </c>
      <c r="CD373">
        <v>0.40807700000000008</v>
      </c>
      <c r="CE373">
        <v>1.6103086666666671</v>
      </c>
      <c r="CF373">
        <v>1.509312</v>
      </c>
      <c r="CG373">
        <v>1.788003</v>
      </c>
      <c r="CH373">
        <v>0.28034533333333339</v>
      </c>
      <c r="CL373">
        <v>1.7759612499999999</v>
      </c>
      <c r="CN373">
        <v>1.8045439999999999</v>
      </c>
      <c r="CO373">
        <v>1.112815333333333</v>
      </c>
      <c r="CQ373">
        <v>1.3792439999999999</v>
      </c>
      <c r="CR373">
        <v>0.56658800000000009</v>
      </c>
      <c r="CS373">
        <v>0.58015250000000007</v>
      </c>
      <c r="CT373">
        <v>0.5545526666666668</v>
      </c>
      <c r="CU373">
        <v>1.3238375</v>
      </c>
      <c r="CV373">
        <v>1.526176</v>
      </c>
      <c r="CW373">
        <v>0.73033333333333339</v>
      </c>
      <c r="CX373">
        <v>1.7759612499999999</v>
      </c>
      <c r="CZ373">
        <v>2.2228876249999998</v>
      </c>
      <c r="DA373">
        <v>1.6176060000000001</v>
      </c>
      <c r="DB373">
        <v>1.247406333333333</v>
      </c>
      <c r="DC373">
        <v>1.2157770000000001</v>
      </c>
      <c r="DD373">
        <v>0.91703450000000009</v>
      </c>
      <c r="DG373">
        <v>1.321625</v>
      </c>
      <c r="DJ373">
        <v>0.73036533333333331</v>
      </c>
      <c r="DM373">
        <v>1.606042666666667</v>
      </c>
      <c r="DN373">
        <v>1.042254</v>
      </c>
      <c r="DP373">
        <v>1.8076369999999999</v>
      </c>
      <c r="DQ373">
        <v>1.4751228000000001</v>
      </c>
      <c r="DR373">
        <v>0.84040857142857139</v>
      </c>
      <c r="DS373">
        <v>0.40692400000000001</v>
      </c>
      <c r="DT373">
        <v>0.45287250000000012</v>
      </c>
      <c r="DU373">
        <v>1.1711826666666669</v>
      </c>
      <c r="DV373">
        <v>0.28034533333333339</v>
      </c>
      <c r="DW373">
        <v>2.1474570000000002</v>
      </c>
      <c r="DX373">
        <v>3.2646269999999999</v>
      </c>
      <c r="DY373">
        <v>1.5389567500000001</v>
      </c>
      <c r="DZ373">
        <v>0.68124933333333326</v>
      </c>
      <c r="EA373">
        <v>0.86075800000000013</v>
      </c>
      <c r="EB373">
        <v>0.27354600000000012</v>
      </c>
      <c r="EC373">
        <v>2.527806</v>
      </c>
      <c r="ED373">
        <v>1.4751228000000001</v>
      </c>
      <c r="EE373">
        <v>0.6689591250000001</v>
      </c>
      <c r="EF373">
        <v>0.98098150000000006</v>
      </c>
      <c r="EH373">
        <v>0.51480800000000004</v>
      </c>
      <c r="EJ373">
        <v>0.74091600000000002</v>
      </c>
      <c r="EK373">
        <v>1.007714</v>
      </c>
      <c r="EM373">
        <v>1.1259475000000001</v>
      </c>
      <c r="EN373">
        <v>1.122206</v>
      </c>
      <c r="EO373">
        <v>1.4141859999999999</v>
      </c>
      <c r="EP373">
        <v>1.0901452</v>
      </c>
      <c r="EQ373">
        <v>0.6566240000000001</v>
      </c>
      <c r="ER373">
        <v>1.7167680000000001</v>
      </c>
      <c r="ES373">
        <v>1.714593</v>
      </c>
      <c r="ET373">
        <v>1.4751228000000001</v>
      </c>
      <c r="EU373">
        <v>0.61753933333333333</v>
      </c>
      <c r="EV373">
        <v>3.1753731666666671</v>
      </c>
      <c r="EW373">
        <v>1.4751228000000001</v>
      </c>
      <c r="EX373">
        <v>1.379208</v>
      </c>
      <c r="EZ373">
        <v>1.97479</v>
      </c>
      <c r="FB373">
        <v>0.78462600000000005</v>
      </c>
      <c r="FD373">
        <v>1.4364397499999999</v>
      </c>
      <c r="FE373">
        <v>1.2227779999999999</v>
      </c>
      <c r="FF373">
        <v>0.73923703333333335</v>
      </c>
      <c r="FG373">
        <v>0.68284133333333352</v>
      </c>
      <c r="FH373">
        <v>1.4751228000000001</v>
      </c>
      <c r="FI373">
        <v>0.71702466666666675</v>
      </c>
      <c r="FJ373">
        <v>2.2861733333333341</v>
      </c>
      <c r="FK373">
        <v>0.97193300000000016</v>
      </c>
      <c r="FL373">
        <v>1.744032</v>
      </c>
      <c r="FM373">
        <v>0.85912600000000006</v>
      </c>
      <c r="FN373">
        <v>0.42349650000000011</v>
      </c>
      <c r="FP373">
        <v>1.0623013333333331</v>
      </c>
      <c r="FQ373">
        <v>0.45287250000000012</v>
      </c>
      <c r="FS373">
        <v>0.45732800000000012</v>
      </c>
      <c r="FT373">
        <v>0.45287250000000012</v>
      </c>
      <c r="FU373">
        <v>0.67831000000000008</v>
      </c>
      <c r="FV373">
        <v>0.49180200000000002</v>
      </c>
      <c r="FW373">
        <v>1.6191759999999999</v>
      </c>
      <c r="FY373">
        <v>1.335742</v>
      </c>
      <c r="FZ373">
        <v>0.32187933333333341</v>
      </c>
      <c r="GC373">
        <v>1.1004331999999999</v>
      </c>
      <c r="GD373">
        <v>1.6482600000000001</v>
      </c>
      <c r="GE373">
        <v>0.67495858333333336</v>
      </c>
      <c r="GG373">
        <v>1.9074504999999999</v>
      </c>
      <c r="GH373">
        <v>0.53723883333333344</v>
      </c>
      <c r="GJ373">
        <v>0.35220800000000008</v>
      </c>
      <c r="GL373">
        <v>1.714593</v>
      </c>
      <c r="GM373">
        <v>0.94687800000000011</v>
      </c>
      <c r="GO373">
        <v>1.3178315</v>
      </c>
      <c r="GP373">
        <v>1.1397244</v>
      </c>
      <c r="GQ373">
        <v>0.45287250000000012</v>
      </c>
      <c r="GR373">
        <v>0.45287250000000012</v>
      </c>
      <c r="GS373">
        <v>1.522295</v>
      </c>
      <c r="GT373">
        <v>0.82107200000000002</v>
      </c>
      <c r="GU373">
        <v>1.4751228000000001</v>
      </c>
      <c r="GV373">
        <v>0.71767262500000006</v>
      </c>
      <c r="GW373">
        <v>1.321625</v>
      </c>
      <c r="GX373">
        <v>1.321625</v>
      </c>
      <c r="GY373">
        <v>1.509312</v>
      </c>
      <c r="GZ373">
        <v>2.4362759999999999</v>
      </c>
      <c r="HA373">
        <v>0.84066800000000008</v>
      </c>
      <c r="HC373">
        <v>0.28342000000000001</v>
      </c>
      <c r="HD373">
        <v>1.6282799999999999</v>
      </c>
      <c r="HE373">
        <v>0.58984333333333339</v>
      </c>
    </row>
    <row r="374" spans="1:213" x14ac:dyDescent="0.3">
      <c r="A374">
        <v>2019</v>
      </c>
      <c r="B374" t="s">
        <v>8347</v>
      </c>
      <c r="C374" s="1" t="s">
        <v>164</v>
      </c>
      <c r="D374">
        <v>0.30124750000000011</v>
      </c>
      <c r="E374">
        <v>0.24510999999999999</v>
      </c>
      <c r="L374">
        <v>1.0912459999999999</v>
      </c>
      <c r="M374">
        <v>7.5940000000000007E-2</v>
      </c>
      <c r="O374">
        <v>0.60001000000000004</v>
      </c>
      <c r="Q374">
        <v>1.0912459999999999</v>
      </c>
      <c r="T374">
        <v>0.79929000000000006</v>
      </c>
      <c r="U374">
        <v>1.0002279999999999</v>
      </c>
      <c r="V374">
        <v>0.101692</v>
      </c>
      <c r="Y374">
        <v>6.7044999999999993E-2</v>
      </c>
      <c r="AA374">
        <v>0.175152</v>
      </c>
      <c r="AC374">
        <v>1.0912459999999999</v>
      </c>
      <c r="AD374">
        <v>0.58448200000000017</v>
      </c>
      <c r="AE374">
        <v>0.78947400000000001</v>
      </c>
      <c r="AI374">
        <v>0.13911899999999999</v>
      </c>
      <c r="AK374">
        <v>0.31441100000000011</v>
      </c>
      <c r="AN374">
        <v>0.34758400000000012</v>
      </c>
      <c r="AP374">
        <v>0.211058</v>
      </c>
      <c r="AQ374">
        <v>0.17324200000000001</v>
      </c>
      <c r="AS374">
        <v>0.26017800000000002</v>
      </c>
      <c r="AT374">
        <v>0.60304100000000005</v>
      </c>
      <c r="AU374">
        <v>0.50044</v>
      </c>
      <c r="AV374">
        <v>1.087974</v>
      </c>
      <c r="AW374">
        <v>0.45913199999999998</v>
      </c>
      <c r="AX374">
        <v>0.32966000000000001</v>
      </c>
      <c r="AY374">
        <v>1.0912459999999999</v>
      </c>
      <c r="AZ374">
        <v>0.31441100000000011</v>
      </c>
      <c r="BC374">
        <v>0.31938000000000011</v>
      </c>
      <c r="BD374">
        <v>0.39557199999999998</v>
      </c>
      <c r="BF374">
        <v>0.57377400000000001</v>
      </c>
      <c r="BK374">
        <v>0.60001000000000004</v>
      </c>
      <c r="BM374">
        <v>0.443552</v>
      </c>
      <c r="BQ374">
        <v>0.35504999999999998</v>
      </c>
      <c r="BS374">
        <v>0.31380999999999998</v>
      </c>
      <c r="BT374">
        <v>0.16977999999999999</v>
      </c>
      <c r="BU374">
        <v>0.28062700000000002</v>
      </c>
      <c r="BV374">
        <v>0.2351785714285714</v>
      </c>
      <c r="BW374">
        <v>0.17555799999999999</v>
      </c>
      <c r="BX374">
        <v>0.534605</v>
      </c>
      <c r="BY374">
        <v>0.60001000000000004</v>
      </c>
      <c r="BZ374">
        <v>0.20622399999999999</v>
      </c>
      <c r="CA374">
        <v>0.25186399999999998</v>
      </c>
      <c r="CB374">
        <v>0.59774500000000008</v>
      </c>
      <c r="CC374">
        <v>0.51148700000000002</v>
      </c>
      <c r="CD374">
        <v>0.35524800000000012</v>
      </c>
      <c r="CE374">
        <v>0.31441100000000011</v>
      </c>
      <c r="CG374">
        <v>0.32334374999999999</v>
      </c>
      <c r="CH374">
        <v>0.42819600000000002</v>
      </c>
      <c r="CL374">
        <v>0.56999250000000001</v>
      </c>
      <c r="CO374">
        <v>0.11902825</v>
      </c>
      <c r="CQ374">
        <v>0.53225666666666671</v>
      </c>
      <c r="CR374">
        <v>0.86071000000000009</v>
      </c>
      <c r="CS374">
        <v>0.28353800000000001</v>
      </c>
      <c r="CT374">
        <v>0.48285400000000012</v>
      </c>
      <c r="CX374">
        <v>0.56999250000000001</v>
      </c>
      <c r="DB374">
        <v>0.5223040000000001</v>
      </c>
      <c r="DC374">
        <v>0.29025499999999999</v>
      </c>
      <c r="DD374">
        <v>0.26583200000000001</v>
      </c>
      <c r="DJ374">
        <v>0.112154</v>
      </c>
      <c r="DK374">
        <v>0.33907999999999999</v>
      </c>
      <c r="DM374">
        <v>0.25791333333333327</v>
      </c>
      <c r="DN374">
        <v>1.363048</v>
      </c>
      <c r="DP374">
        <v>0.59774500000000008</v>
      </c>
      <c r="DQ374">
        <v>0.60001000000000004</v>
      </c>
      <c r="DR374">
        <v>0.2017585714285714</v>
      </c>
      <c r="DU374">
        <v>0.2894275</v>
      </c>
      <c r="DV374">
        <v>0.42819600000000002</v>
      </c>
      <c r="DW374">
        <v>0.213145</v>
      </c>
      <c r="DX374">
        <v>0.57524100000000011</v>
      </c>
      <c r="DY374">
        <v>0.44995000000000013</v>
      </c>
      <c r="DZ374">
        <v>0.18868099999999999</v>
      </c>
      <c r="EB374">
        <v>0.60246333333333346</v>
      </c>
      <c r="ED374">
        <v>0.60001000000000004</v>
      </c>
      <c r="EE374">
        <v>0.40392499999999998</v>
      </c>
      <c r="EF374">
        <v>0.42598599999999998</v>
      </c>
      <c r="EH374">
        <v>8.3120000000000013E-2</v>
      </c>
      <c r="EI374">
        <v>0.89890200000000009</v>
      </c>
      <c r="EJ374">
        <v>7.8682000000000002E-2</v>
      </c>
      <c r="EM374">
        <v>0.35465000000000002</v>
      </c>
      <c r="EN374">
        <v>0.93308800000000003</v>
      </c>
      <c r="EO374">
        <v>0.37300400000000011</v>
      </c>
      <c r="EP374">
        <v>0.7080280000000001</v>
      </c>
      <c r="EQ374">
        <v>0.58981200000000011</v>
      </c>
      <c r="ER374">
        <v>0.67221200000000003</v>
      </c>
      <c r="ET374">
        <v>0.60001000000000004</v>
      </c>
      <c r="EU374">
        <v>0.44330000000000003</v>
      </c>
      <c r="EW374">
        <v>0.60001000000000004</v>
      </c>
      <c r="EZ374">
        <v>0.43239571428571433</v>
      </c>
      <c r="FD374">
        <v>0.31579000000000002</v>
      </c>
      <c r="FE374">
        <v>0.48893800000000009</v>
      </c>
      <c r="FG374">
        <v>0.70278600000000013</v>
      </c>
      <c r="FH374">
        <v>0.60001000000000004</v>
      </c>
      <c r="FI374">
        <v>9.8370000000000013E-2</v>
      </c>
      <c r="FJ374">
        <v>0.174793</v>
      </c>
      <c r="FK374">
        <v>0.304118</v>
      </c>
      <c r="FL374">
        <v>1.2837080000000001</v>
      </c>
      <c r="FN374">
        <v>0.38966000000000001</v>
      </c>
      <c r="FP374">
        <v>1.1074619999999999</v>
      </c>
      <c r="FV374">
        <v>0.25425599999999998</v>
      </c>
      <c r="FW374">
        <v>0.38079125000000003</v>
      </c>
      <c r="FY374">
        <v>0.79377200000000003</v>
      </c>
      <c r="FZ374">
        <v>0.26647599999999999</v>
      </c>
      <c r="GC374">
        <v>2.65801</v>
      </c>
      <c r="GE374">
        <v>0.61799199999999999</v>
      </c>
      <c r="GF374">
        <v>9.6434000000000006E-2</v>
      </c>
      <c r="GG374">
        <v>0.7069700000000001</v>
      </c>
      <c r="GH374">
        <v>0.23088800000000001</v>
      </c>
      <c r="GK374">
        <v>0.33907999999999999</v>
      </c>
      <c r="GO374">
        <v>0.37908500000000001</v>
      </c>
      <c r="GP374">
        <v>1.0912459999999999</v>
      </c>
      <c r="GS374">
        <v>0.55793700000000002</v>
      </c>
      <c r="GT374">
        <v>0.43656800000000012</v>
      </c>
      <c r="GU374">
        <v>0.60001000000000004</v>
      </c>
      <c r="GV374">
        <v>0.31542999999999999</v>
      </c>
    </row>
    <row r="375" spans="1:213" x14ac:dyDescent="0.3">
      <c r="A375">
        <v>2019</v>
      </c>
      <c r="B375" t="s">
        <v>8347</v>
      </c>
      <c r="C375" s="1" t="s">
        <v>167</v>
      </c>
      <c r="D375">
        <v>0.18356924999999999</v>
      </c>
      <c r="E375">
        <v>0.14921222222222219</v>
      </c>
      <c r="F375">
        <v>2.2439800000000001</v>
      </c>
      <c r="G375">
        <v>0.1421665</v>
      </c>
      <c r="J375">
        <v>0.71958100000000003</v>
      </c>
      <c r="K375">
        <v>0.24457999999999999</v>
      </c>
      <c r="N375">
        <v>0.15706600000000001</v>
      </c>
      <c r="P375">
        <v>0.22746449999999999</v>
      </c>
      <c r="R375">
        <v>0.20456041666666669</v>
      </c>
      <c r="S375">
        <v>0.33793066666666682</v>
      </c>
      <c r="U375">
        <v>1.1294774999999999</v>
      </c>
      <c r="V375">
        <v>0.10269399999999999</v>
      </c>
      <c r="W375">
        <v>0.20715600000000001</v>
      </c>
      <c r="Y375">
        <v>3.2292000000000001E-2</v>
      </c>
      <c r="AB375">
        <v>0.14313799999999999</v>
      </c>
      <c r="AD375">
        <v>0.123296</v>
      </c>
      <c r="AF375">
        <v>0.49339916666666672</v>
      </c>
      <c r="AH375">
        <v>0.19982466666666671</v>
      </c>
      <c r="AK375">
        <v>4.5657000000000003E-2</v>
      </c>
      <c r="AO375">
        <v>0.124357</v>
      </c>
      <c r="AP375">
        <v>7.4474666666666675E-2</v>
      </c>
      <c r="AR375">
        <v>0.27345999999999998</v>
      </c>
      <c r="AS375">
        <v>8.9331999999999995E-2</v>
      </c>
      <c r="AT375">
        <v>0.39007383333333329</v>
      </c>
      <c r="AU375">
        <v>0.39181800000000011</v>
      </c>
      <c r="AV375">
        <v>3.7170000000000002E-2</v>
      </c>
      <c r="AZ375">
        <v>4.5657000000000003E-2</v>
      </c>
      <c r="BE375">
        <v>0.15143499999999999</v>
      </c>
      <c r="BG375">
        <v>0.49808400000000008</v>
      </c>
      <c r="BJ375">
        <v>0.107388</v>
      </c>
      <c r="BL375">
        <v>0.15706600000000001</v>
      </c>
      <c r="BR375">
        <v>0.187914</v>
      </c>
      <c r="BS375">
        <v>2.1375999999999999E-2</v>
      </c>
      <c r="BU375">
        <v>0.28125600000000001</v>
      </c>
      <c r="BX375">
        <v>0.55811400000000011</v>
      </c>
      <c r="CB375">
        <v>0.36985442857142858</v>
      </c>
      <c r="CE375">
        <v>4.5657000000000003E-2</v>
      </c>
      <c r="CF375">
        <v>3.417227</v>
      </c>
      <c r="CG375">
        <v>0.13641249999999999</v>
      </c>
      <c r="CH375">
        <v>0.28653099999999998</v>
      </c>
      <c r="CI375">
        <v>0.16226550000000001</v>
      </c>
      <c r="CJ375">
        <v>0.22187170000000001</v>
      </c>
      <c r="CM375">
        <v>0.49740466666666672</v>
      </c>
      <c r="CN375">
        <v>8.9127999999999999E-2</v>
      </c>
      <c r="CO375">
        <v>0.579206</v>
      </c>
      <c r="CP375">
        <v>0.23125680000000001</v>
      </c>
      <c r="CQ375">
        <v>0.16891600000000001</v>
      </c>
      <c r="CR375">
        <v>6.613200000000001E-2</v>
      </c>
      <c r="CU375">
        <v>0.186885</v>
      </c>
      <c r="CV375">
        <v>0.19376066666666669</v>
      </c>
      <c r="CY375">
        <v>0.1764786666666667</v>
      </c>
      <c r="DA375">
        <v>0.61092533333333343</v>
      </c>
      <c r="DC375">
        <v>0.26423600000000003</v>
      </c>
      <c r="DD375">
        <v>9.8030000000000006E-2</v>
      </c>
      <c r="DF375">
        <v>5.8456000000000008E-2</v>
      </c>
      <c r="DG375">
        <v>0.225466</v>
      </c>
      <c r="DH375">
        <v>0.17013249999999999</v>
      </c>
      <c r="DI375">
        <v>0.167828</v>
      </c>
      <c r="DJ375">
        <v>0.24112</v>
      </c>
      <c r="DL375">
        <v>0.12360599999999999</v>
      </c>
      <c r="DM375">
        <v>9.6100000000000005E-2</v>
      </c>
      <c r="DN375">
        <v>0.28257399999999999</v>
      </c>
      <c r="DO375">
        <v>0.184722</v>
      </c>
      <c r="DP375">
        <v>0.36985442857142858</v>
      </c>
      <c r="DU375">
        <v>0.15690000000000001</v>
      </c>
      <c r="DV375">
        <v>0.28653099999999998</v>
      </c>
      <c r="DW375">
        <v>9.8474000000000006E-2</v>
      </c>
      <c r="DX375">
        <v>0.13554450000000001</v>
      </c>
      <c r="DY375">
        <v>0.34617399999999998</v>
      </c>
      <c r="EE375">
        <v>0.166767</v>
      </c>
      <c r="EH375">
        <v>0.276866</v>
      </c>
      <c r="EK375">
        <v>0.18637000000000001</v>
      </c>
      <c r="EN375">
        <v>0.37346400000000002</v>
      </c>
      <c r="EP375">
        <v>5.6492000000000001E-2</v>
      </c>
      <c r="EQ375">
        <v>0.34209200000000001</v>
      </c>
      <c r="ER375">
        <v>0.3773185</v>
      </c>
      <c r="ES375">
        <v>0.29921540000000002</v>
      </c>
      <c r="EV375">
        <v>0.30441600000000002</v>
      </c>
      <c r="FA375">
        <v>0.29491600000000001</v>
      </c>
      <c r="FC375">
        <v>0.15682499999999999</v>
      </c>
      <c r="FD375">
        <v>0.100178</v>
      </c>
      <c r="FI375">
        <v>2.9186E-2</v>
      </c>
      <c r="FJ375">
        <v>0.14360000000000001</v>
      </c>
      <c r="FR375">
        <v>0.23281450000000001</v>
      </c>
      <c r="FS375">
        <v>0.14990600000000001</v>
      </c>
      <c r="FW375">
        <v>0.14738000000000001</v>
      </c>
      <c r="FX375">
        <v>0.120834</v>
      </c>
      <c r="GA375">
        <v>0.10390099999999999</v>
      </c>
      <c r="GB375">
        <v>5.3303499999999997E-2</v>
      </c>
      <c r="GD375">
        <v>0.25572333333333341</v>
      </c>
      <c r="GG375">
        <v>0.35468987499999999</v>
      </c>
      <c r="GH375">
        <v>0.47475600000000001</v>
      </c>
      <c r="GI375">
        <v>0.24227077142857151</v>
      </c>
      <c r="GL375">
        <v>0.29921540000000002</v>
      </c>
      <c r="GN375">
        <v>0.53327520000000006</v>
      </c>
      <c r="GS375">
        <v>0.17186000000000001</v>
      </c>
      <c r="GW375">
        <v>0.225466</v>
      </c>
      <c r="GX375">
        <v>0.225466</v>
      </c>
      <c r="GY375">
        <v>3.417227</v>
      </c>
      <c r="GZ375">
        <v>0.249913</v>
      </c>
      <c r="HA375">
        <v>0.17951600000000001</v>
      </c>
      <c r="HC375">
        <v>0.34505599999999997</v>
      </c>
      <c r="HE375">
        <v>0.15018300000000001</v>
      </c>
    </row>
    <row r="376" spans="1:213" x14ac:dyDescent="0.3">
      <c r="A376">
        <v>2019</v>
      </c>
      <c r="B376" t="s">
        <v>8347</v>
      </c>
      <c r="C376" s="1" t="s">
        <v>8350</v>
      </c>
      <c r="D376">
        <v>1.448456</v>
      </c>
      <c r="E376">
        <v>3.9197660000000001</v>
      </c>
      <c r="F376">
        <v>3.5539360000000002</v>
      </c>
      <c r="H376">
        <v>0.37562400000000012</v>
      </c>
      <c r="I376">
        <v>0.37562400000000012</v>
      </c>
      <c r="L376">
        <v>1.3081400000000001</v>
      </c>
      <c r="M376">
        <v>2.6227779999999998</v>
      </c>
      <c r="N376">
        <v>2.0997940000000002</v>
      </c>
      <c r="O376">
        <v>2.3126064999999998</v>
      </c>
      <c r="P376">
        <v>2.6084260000000001</v>
      </c>
      <c r="Q376">
        <v>1.3081400000000001</v>
      </c>
      <c r="T376">
        <v>0.58677299999999999</v>
      </c>
      <c r="U376">
        <v>1.5284530000000001</v>
      </c>
      <c r="V376">
        <v>2.5482999999999998</v>
      </c>
      <c r="X376">
        <v>0.9226443333333334</v>
      </c>
      <c r="Y376">
        <v>0.48503400000000008</v>
      </c>
      <c r="Z376">
        <v>0.37562400000000012</v>
      </c>
      <c r="AA376">
        <v>0.297128</v>
      </c>
      <c r="AB376">
        <v>1.3258179999999999</v>
      </c>
      <c r="AC376">
        <v>1.3081400000000001</v>
      </c>
      <c r="AD376">
        <v>1.44737</v>
      </c>
      <c r="AE376">
        <v>1.5741639999999999</v>
      </c>
      <c r="AF376">
        <v>6.7288060000000014</v>
      </c>
      <c r="AI376">
        <v>2.4438770000000001</v>
      </c>
      <c r="AK376">
        <v>5.8958040000000009</v>
      </c>
      <c r="AL376">
        <v>0.41292499999999999</v>
      </c>
      <c r="AM376">
        <v>0.45096399999999998</v>
      </c>
      <c r="AN376">
        <v>0.71603799999999995</v>
      </c>
      <c r="AP376">
        <v>2.4171580000000001</v>
      </c>
      <c r="AQ376">
        <v>0.29000399999999998</v>
      </c>
      <c r="AS376">
        <v>1.331866</v>
      </c>
      <c r="AT376">
        <v>3.103694</v>
      </c>
      <c r="AU376">
        <v>1.7186600000000001</v>
      </c>
      <c r="AV376">
        <v>3.1560380000000001</v>
      </c>
      <c r="AW376">
        <v>1.0958270000000001</v>
      </c>
      <c r="AX376">
        <v>2.861114000000001</v>
      </c>
      <c r="AY376">
        <v>1.3081400000000001</v>
      </c>
      <c r="AZ376">
        <v>5.8958040000000009</v>
      </c>
      <c r="BC376">
        <v>1.3298362500000001</v>
      </c>
      <c r="BD376">
        <v>3.1585200000000002</v>
      </c>
      <c r="BE376">
        <v>2.4399000000000002</v>
      </c>
      <c r="BF376">
        <v>2.2340330000000002</v>
      </c>
      <c r="BG376">
        <v>4.4849300000000003</v>
      </c>
      <c r="BJ376">
        <v>0.82942400000000005</v>
      </c>
      <c r="BK376">
        <v>2.3126064999999998</v>
      </c>
      <c r="BL376">
        <v>2.0997940000000002</v>
      </c>
      <c r="BM376">
        <v>0.292047</v>
      </c>
      <c r="BO376">
        <v>0.70928000000000013</v>
      </c>
      <c r="BQ376">
        <v>0.5645110000000001</v>
      </c>
      <c r="BS376">
        <v>1.1177600000000001</v>
      </c>
      <c r="BU376">
        <v>0.53437500000000004</v>
      </c>
      <c r="BV376">
        <v>1.8251057142857141</v>
      </c>
      <c r="BW376">
        <v>0.49388900000000008</v>
      </c>
      <c r="BX376">
        <v>3.7239239999999998</v>
      </c>
      <c r="BY376">
        <v>2.3126064999999998</v>
      </c>
      <c r="BZ376">
        <v>0.75373600000000007</v>
      </c>
      <c r="CA376">
        <v>2.95313325</v>
      </c>
      <c r="CB376">
        <v>3.0618219999999998</v>
      </c>
      <c r="CC376">
        <v>3.2056939999999998</v>
      </c>
      <c r="CD376">
        <v>0.56974000000000002</v>
      </c>
      <c r="CE376">
        <v>5.8958040000000009</v>
      </c>
      <c r="CF376">
        <v>4.8712940000000007</v>
      </c>
      <c r="CG376">
        <v>3.5130859999999999</v>
      </c>
      <c r="CH376">
        <v>2.9269539999999998</v>
      </c>
      <c r="CJ376">
        <v>3.1770119999999999</v>
      </c>
      <c r="CL376">
        <v>1.339933</v>
      </c>
      <c r="CM376">
        <v>4.7924239999999996</v>
      </c>
      <c r="CN376">
        <v>0.33001999999999998</v>
      </c>
      <c r="CO376">
        <v>1.628042</v>
      </c>
      <c r="CQ376">
        <v>0.43851800000000007</v>
      </c>
      <c r="CR376">
        <v>0.5173040000000001</v>
      </c>
      <c r="CS376">
        <v>0.55698800000000004</v>
      </c>
      <c r="CX376">
        <v>1.339933</v>
      </c>
      <c r="CZ376">
        <v>2.8209599999999999</v>
      </c>
      <c r="DA376">
        <v>3.6666750000000001</v>
      </c>
      <c r="DB376">
        <v>3.262715</v>
      </c>
      <c r="DC376">
        <v>1.286208</v>
      </c>
      <c r="DD376">
        <v>0.65011025</v>
      </c>
      <c r="DG376">
        <v>3.9457779999999998</v>
      </c>
      <c r="DJ376">
        <v>0.55374800000000013</v>
      </c>
      <c r="DM376">
        <v>2.6862300000000001</v>
      </c>
      <c r="DN376">
        <v>1.354004</v>
      </c>
      <c r="DP376">
        <v>3.0618219999999998</v>
      </c>
      <c r="DQ376">
        <v>2.3126064999999998</v>
      </c>
      <c r="DR376">
        <v>2.4229228571428569</v>
      </c>
      <c r="DT376">
        <v>0.37562400000000012</v>
      </c>
      <c r="DU376">
        <v>1.600932</v>
      </c>
      <c r="DV376">
        <v>2.9269539999999998</v>
      </c>
      <c r="DW376">
        <v>2.0267759999999999</v>
      </c>
      <c r="DX376">
        <v>2.972216</v>
      </c>
      <c r="DY376">
        <v>1.3612660000000001</v>
      </c>
      <c r="DZ376">
        <v>0.80670800000000009</v>
      </c>
      <c r="EB376">
        <v>0.30129800000000012</v>
      </c>
      <c r="ED376">
        <v>2.3126064999999998</v>
      </c>
      <c r="EE376">
        <v>0.96007900000000013</v>
      </c>
      <c r="EF376">
        <v>3.8578969999999999</v>
      </c>
      <c r="EH376">
        <v>1.6413439999999999</v>
      </c>
      <c r="EJ376">
        <v>0.19883000000000001</v>
      </c>
      <c r="EL376">
        <v>1.170326</v>
      </c>
      <c r="EM376">
        <v>2.7986740000000001</v>
      </c>
      <c r="EN376">
        <v>1.2483336666666669</v>
      </c>
      <c r="EO376">
        <v>0.69709800000000011</v>
      </c>
      <c r="EP376">
        <v>1.639718</v>
      </c>
      <c r="EQ376">
        <v>2.2289720000000002</v>
      </c>
      <c r="ER376">
        <v>0.45295999999999997</v>
      </c>
      <c r="ES376">
        <v>1.152952</v>
      </c>
      <c r="ET376">
        <v>2.3126064999999998</v>
      </c>
      <c r="EU376">
        <v>3.7667109999999999</v>
      </c>
      <c r="EV376">
        <v>3.8056459999999999</v>
      </c>
      <c r="EW376">
        <v>2.3126064999999998</v>
      </c>
      <c r="EX376">
        <v>0.93960200000000005</v>
      </c>
      <c r="EZ376">
        <v>0.50973142857142861</v>
      </c>
      <c r="FB376">
        <v>0.67658325000000008</v>
      </c>
      <c r="FC376">
        <v>4.7805050000000007</v>
      </c>
      <c r="FD376">
        <v>0.23149600000000001</v>
      </c>
      <c r="FE376">
        <v>2.0684939999999998</v>
      </c>
      <c r="FF376">
        <v>2.431503727272728</v>
      </c>
      <c r="FH376">
        <v>2.3126064999999998</v>
      </c>
      <c r="FI376">
        <v>0.55330800000000002</v>
      </c>
      <c r="FJ376">
        <v>2.6075460000000001</v>
      </c>
      <c r="FK376">
        <v>1.706</v>
      </c>
      <c r="FL376">
        <v>3.0689679999999999</v>
      </c>
      <c r="FN376">
        <v>1.6644639999999999</v>
      </c>
      <c r="FP376">
        <v>1.543234</v>
      </c>
      <c r="FQ376">
        <v>0.37562400000000012</v>
      </c>
      <c r="FR376">
        <v>7.4086266666666667</v>
      </c>
      <c r="FS376">
        <v>0.59548800000000013</v>
      </c>
      <c r="FT376">
        <v>0.37562400000000012</v>
      </c>
      <c r="FV376">
        <v>1.2579199999999999</v>
      </c>
      <c r="FW376">
        <v>2.2486799999999998</v>
      </c>
      <c r="FY376">
        <v>0.30632399999999999</v>
      </c>
      <c r="FZ376">
        <v>6.8126000000000006E-2</v>
      </c>
      <c r="GC376">
        <v>0.56874900000000006</v>
      </c>
      <c r="GD376">
        <v>5.5936640000000004</v>
      </c>
      <c r="GE376">
        <v>0.34010400000000007</v>
      </c>
      <c r="GF376">
        <v>1.7866379999999999</v>
      </c>
      <c r="GG376">
        <v>2.5750739999999999</v>
      </c>
      <c r="GH376">
        <v>0.50327074999999999</v>
      </c>
      <c r="GJ376">
        <v>0.45384600000000003</v>
      </c>
      <c r="GL376">
        <v>1.152952</v>
      </c>
      <c r="GO376">
        <v>2.141724</v>
      </c>
      <c r="GP376">
        <v>1.3081400000000001</v>
      </c>
      <c r="GQ376">
        <v>0.37562400000000012</v>
      </c>
      <c r="GR376">
        <v>0.37562400000000012</v>
      </c>
      <c r="GS376">
        <v>1.6319680000000001</v>
      </c>
      <c r="GT376">
        <v>1.0196460000000001</v>
      </c>
      <c r="GU376">
        <v>2.3126064999999998</v>
      </c>
      <c r="GV376">
        <v>0.6237275000000001</v>
      </c>
      <c r="GW376">
        <v>3.9457779999999998</v>
      </c>
      <c r="GX376">
        <v>3.9457779999999998</v>
      </c>
      <c r="GY376">
        <v>4.8712940000000007</v>
      </c>
      <c r="HA376">
        <v>1.223784</v>
      </c>
      <c r="HC376">
        <v>5.7815859999999999</v>
      </c>
      <c r="HD376">
        <v>0.42619400000000007</v>
      </c>
      <c r="HE376">
        <v>0.74325200000000002</v>
      </c>
    </row>
    <row r="377" spans="1:213" x14ac:dyDescent="0.3">
      <c r="A377">
        <v>2019</v>
      </c>
      <c r="B377" t="s">
        <v>8347</v>
      </c>
      <c r="C377" s="1" t="s">
        <v>175</v>
      </c>
      <c r="D377">
        <v>1.1157256</v>
      </c>
      <c r="E377">
        <v>0.8120628333333334</v>
      </c>
      <c r="F377">
        <v>1.440663333333333</v>
      </c>
      <c r="G377">
        <v>0.49420399999999998</v>
      </c>
      <c r="H377">
        <v>0.80895600000000012</v>
      </c>
      <c r="I377">
        <v>0.80895600000000012</v>
      </c>
      <c r="J377">
        <v>2.1225377499999998</v>
      </c>
      <c r="K377">
        <v>0.54604200000000003</v>
      </c>
      <c r="L377">
        <v>1.5540486666666671</v>
      </c>
      <c r="M377">
        <v>1.267889333333333</v>
      </c>
      <c r="N377">
        <v>0.91437550000000012</v>
      </c>
      <c r="O377">
        <v>0.88939500000000005</v>
      </c>
      <c r="P377">
        <v>1.2608815</v>
      </c>
      <c r="Q377">
        <v>1.5540486666666671</v>
      </c>
      <c r="R377">
        <v>0.56228200000000006</v>
      </c>
      <c r="S377">
        <v>0.64791200000000004</v>
      </c>
      <c r="T377">
        <v>0.46907800000000011</v>
      </c>
      <c r="U377">
        <v>1.2659530000000001</v>
      </c>
      <c r="V377">
        <v>0.93901800000000013</v>
      </c>
      <c r="W377">
        <v>0.50652800000000009</v>
      </c>
      <c r="Y377">
        <v>2.142460666666667</v>
      </c>
      <c r="Z377">
        <v>0.80895600000000012</v>
      </c>
      <c r="AA377">
        <v>0.86949200000000004</v>
      </c>
      <c r="AB377">
        <v>0.89209749999999999</v>
      </c>
      <c r="AC377">
        <v>1.5540486666666671</v>
      </c>
      <c r="AD377">
        <v>2.0999905000000001</v>
      </c>
      <c r="AE377">
        <v>1.5329889999999999</v>
      </c>
      <c r="AF377">
        <v>0.93643022222222216</v>
      </c>
      <c r="AG377">
        <v>9.8705000000000015E-2</v>
      </c>
      <c r="AI377">
        <v>1.1844170000000001</v>
      </c>
      <c r="AK377">
        <v>4.8696373333333334</v>
      </c>
      <c r="AL377">
        <v>1.606236</v>
      </c>
      <c r="AM377">
        <v>0.54838866666666675</v>
      </c>
      <c r="AN377">
        <v>0.63305666666666671</v>
      </c>
      <c r="AP377">
        <v>2.195123166666666</v>
      </c>
      <c r="AQ377">
        <v>0.52273000000000003</v>
      </c>
      <c r="AR377">
        <v>0.36562925000000002</v>
      </c>
      <c r="AS377">
        <v>0.88561080000000003</v>
      </c>
      <c r="AT377">
        <v>1.1810643999999999</v>
      </c>
      <c r="AU377">
        <v>1.8011239999999999</v>
      </c>
      <c r="AV377">
        <v>2.7323011666666668</v>
      </c>
      <c r="AW377">
        <v>0.99918399999999996</v>
      </c>
      <c r="AX377">
        <v>1.1369499999999999</v>
      </c>
      <c r="AY377">
        <v>1.5540486666666671</v>
      </c>
      <c r="AZ377">
        <v>4.8696373333333334</v>
      </c>
      <c r="BB377">
        <v>0.39816699999999999</v>
      </c>
      <c r="BC377">
        <v>0.87629333333333337</v>
      </c>
      <c r="BD377">
        <v>2.8010755000000001</v>
      </c>
      <c r="BE377">
        <v>0.46429399999999998</v>
      </c>
      <c r="BF377">
        <v>1.003295625</v>
      </c>
      <c r="BG377">
        <v>1.6970333333333341</v>
      </c>
      <c r="BH377">
        <v>0.24421599999999999</v>
      </c>
      <c r="BJ377">
        <v>0.43413266666666672</v>
      </c>
      <c r="BK377">
        <v>0.88939500000000005</v>
      </c>
      <c r="BL377">
        <v>0.91437550000000012</v>
      </c>
      <c r="BO377">
        <v>0.69395200000000001</v>
      </c>
      <c r="BQ377">
        <v>0.80434466666666671</v>
      </c>
      <c r="BS377">
        <v>2.7007486666666671</v>
      </c>
      <c r="BT377">
        <v>0.55424600000000002</v>
      </c>
      <c r="BU377">
        <v>0.31287700000000013</v>
      </c>
      <c r="BV377">
        <v>1.228180952380953</v>
      </c>
      <c r="BX377">
        <v>1.702505333333334</v>
      </c>
      <c r="BY377">
        <v>0.88939500000000005</v>
      </c>
      <c r="BZ377">
        <v>0.64922800000000014</v>
      </c>
      <c r="CA377">
        <v>2.251536444444445</v>
      </c>
      <c r="CB377">
        <v>1.2494015999999999</v>
      </c>
      <c r="CC377">
        <v>2.3437079999999999</v>
      </c>
      <c r="CD377">
        <v>0.85157066666666681</v>
      </c>
      <c r="CE377">
        <v>4.8696373333333334</v>
      </c>
      <c r="CF377">
        <v>1.7564679999999999</v>
      </c>
      <c r="CG377">
        <v>0.95100833333333334</v>
      </c>
      <c r="CH377">
        <v>0.51563800000000004</v>
      </c>
      <c r="CI377">
        <v>0.49616199999999999</v>
      </c>
      <c r="CJ377">
        <v>0.64570700000000014</v>
      </c>
      <c r="CL377">
        <v>1.0196406666666671</v>
      </c>
      <c r="CM377">
        <v>0.63782749999999999</v>
      </c>
      <c r="CN377">
        <v>1.5074985000000001</v>
      </c>
      <c r="CO377">
        <v>1.5717890000000001</v>
      </c>
      <c r="CQ377">
        <v>1.1934750000000001</v>
      </c>
      <c r="CT377">
        <v>0.8833333333333333</v>
      </c>
      <c r="CV377">
        <v>2.9988239999999999</v>
      </c>
      <c r="CW377">
        <v>1.9083079999999999</v>
      </c>
      <c r="CX377">
        <v>1.0196406666666671</v>
      </c>
      <c r="CZ377">
        <v>1.090433</v>
      </c>
      <c r="DA377">
        <v>0.85605825000000002</v>
      </c>
      <c r="DB377">
        <v>1.195443333333333</v>
      </c>
      <c r="DC377">
        <v>0.6561003333333334</v>
      </c>
      <c r="DD377">
        <v>0.54710599999999998</v>
      </c>
      <c r="DF377">
        <v>0.45358999999999999</v>
      </c>
      <c r="DG377">
        <v>0.69308783333333335</v>
      </c>
      <c r="DI377">
        <v>0.29582000000000003</v>
      </c>
      <c r="DJ377">
        <v>0.65373400000000004</v>
      </c>
      <c r="DL377">
        <v>1.672966</v>
      </c>
      <c r="DM377">
        <v>1.4974924999999999</v>
      </c>
      <c r="DN377">
        <v>0.71593800000000007</v>
      </c>
      <c r="DP377">
        <v>1.2494015999999999</v>
      </c>
      <c r="DQ377">
        <v>0.88939500000000005</v>
      </c>
      <c r="DR377">
        <v>1.557530476190476</v>
      </c>
      <c r="DS377">
        <v>0.24421599999999999</v>
      </c>
      <c r="DT377">
        <v>0.80895600000000012</v>
      </c>
      <c r="DU377">
        <v>2.1655220000000002</v>
      </c>
      <c r="DV377">
        <v>0.51563800000000004</v>
      </c>
      <c r="DW377">
        <v>2.4440266666666668</v>
      </c>
      <c r="DX377">
        <v>1.5918692000000001</v>
      </c>
      <c r="DY377">
        <v>1.5477369999999999</v>
      </c>
      <c r="DZ377">
        <v>0.60784400000000005</v>
      </c>
      <c r="EA377">
        <v>0.48659400000000008</v>
      </c>
      <c r="EB377">
        <v>0.82523400000000002</v>
      </c>
      <c r="EC377">
        <v>0.347028</v>
      </c>
      <c r="ED377">
        <v>0.88939500000000005</v>
      </c>
      <c r="EE377">
        <v>0.76163899999999995</v>
      </c>
      <c r="EF377">
        <v>1.4877199999999999</v>
      </c>
      <c r="EH377">
        <v>1.0964860000000001</v>
      </c>
      <c r="EK377">
        <v>0.72834399999999999</v>
      </c>
      <c r="EL377">
        <v>1.2578260000000001</v>
      </c>
      <c r="EM377">
        <v>3.2884951666666669</v>
      </c>
      <c r="EN377">
        <v>1.3161039999999999</v>
      </c>
      <c r="EO377">
        <v>1.6762159999999999</v>
      </c>
      <c r="EP377">
        <v>1.94858</v>
      </c>
      <c r="EQ377">
        <v>1.6249400000000001</v>
      </c>
      <c r="ER377">
        <v>0.60527000000000009</v>
      </c>
      <c r="ES377">
        <v>1.4982396</v>
      </c>
      <c r="ET377">
        <v>0.88939500000000005</v>
      </c>
      <c r="EU377">
        <v>1.211886666666667</v>
      </c>
      <c r="EV377">
        <v>1.2643770000000001</v>
      </c>
      <c r="EW377">
        <v>0.88939500000000005</v>
      </c>
      <c r="EX377">
        <v>0.85412733333333346</v>
      </c>
      <c r="EY377">
        <v>0.74486600000000003</v>
      </c>
      <c r="EZ377">
        <v>0.84924190476190475</v>
      </c>
      <c r="FB377">
        <v>0.88035500000000011</v>
      </c>
      <c r="FC377">
        <v>1.3879227777777781</v>
      </c>
      <c r="FE377">
        <v>1.2950573333333339</v>
      </c>
      <c r="FF377">
        <v>1.218952351010101</v>
      </c>
      <c r="FH377">
        <v>0.88939500000000005</v>
      </c>
      <c r="FI377">
        <v>0.34031800000000012</v>
      </c>
      <c r="FJ377">
        <v>0.67126800000000009</v>
      </c>
      <c r="FK377">
        <v>0.40647299999999997</v>
      </c>
      <c r="FL377">
        <v>1.6086073333333339</v>
      </c>
      <c r="FM377">
        <v>0.38476800000000011</v>
      </c>
      <c r="FP377">
        <v>1.864801333333334</v>
      </c>
      <c r="FQ377">
        <v>0.80895600000000012</v>
      </c>
      <c r="FR377">
        <v>0.67654999999999998</v>
      </c>
      <c r="FS377">
        <v>1.0593455000000001</v>
      </c>
      <c r="FT377">
        <v>0.80895600000000012</v>
      </c>
      <c r="FU377">
        <v>0.30547300000000011</v>
      </c>
      <c r="FV377">
        <v>0.8012260000000001</v>
      </c>
      <c r="FW377">
        <v>1.6521600000000001</v>
      </c>
      <c r="FX377">
        <v>0.39134400000000003</v>
      </c>
      <c r="FZ377">
        <v>1.1976873333333331</v>
      </c>
      <c r="GB377">
        <v>0.56107000000000007</v>
      </c>
      <c r="GD377">
        <v>0.89753266666666676</v>
      </c>
      <c r="GE377">
        <v>1.1328279999999999</v>
      </c>
      <c r="GG377">
        <v>1.7765313571428569</v>
      </c>
      <c r="GH377">
        <v>1.8505050000000001</v>
      </c>
      <c r="GJ377">
        <v>0.84968399999999999</v>
      </c>
      <c r="GL377">
        <v>1.4982396</v>
      </c>
      <c r="GN377">
        <v>2.7788219999999999</v>
      </c>
      <c r="GO377">
        <v>1.7211620000000001</v>
      </c>
      <c r="GP377">
        <v>1.5540486666666671</v>
      </c>
      <c r="GQ377">
        <v>0.80895600000000012</v>
      </c>
      <c r="GR377">
        <v>0.80895600000000012</v>
      </c>
      <c r="GS377">
        <v>1.1614009999999999</v>
      </c>
      <c r="GU377">
        <v>0.88939500000000005</v>
      </c>
      <c r="GV377">
        <v>3.1398913333333329</v>
      </c>
      <c r="GW377">
        <v>0.69308783333333335</v>
      </c>
      <c r="GX377">
        <v>0.69308783333333335</v>
      </c>
      <c r="GY377">
        <v>1.7564679999999999</v>
      </c>
      <c r="HA377">
        <v>0.9345958333333334</v>
      </c>
      <c r="HC377">
        <v>0.96268900000000013</v>
      </c>
      <c r="HD377">
        <v>0.70763200000000004</v>
      </c>
      <c r="HE377">
        <v>0.50297400000000003</v>
      </c>
    </row>
    <row r="378" spans="1:213" x14ac:dyDescent="0.3">
      <c r="A378">
        <v>2019</v>
      </c>
      <c r="B378" t="s">
        <v>8347</v>
      </c>
      <c r="C378" s="1" t="s">
        <v>178</v>
      </c>
      <c r="D378">
        <v>1.6383403999999999</v>
      </c>
      <c r="E378">
        <v>2.1486896</v>
      </c>
      <c r="F378">
        <v>2.6204019999999999</v>
      </c>
      <c r="G378">
        <v>0.77244100000000016</v>
      </c>
      <c r="H378">
        <v>0.47865400000000008</v>
      </c>
      <c r="I378">
        <v>0.47865400000000008</v>
      </c>
      <c r="J378">
        <v>3.0148269999999999</v>
      </c>
      <c r="L378">
        <v>1.2291034999999999</v>
      </c>
      <c r="M378">
        <v>1.0822620000000001</v>
      </c>
      <c r="N378">
        <v>2.3622879999999999</v>
      </c>
      <c r="O378">
        <v>1.6431260000000001</v>
      </c>
      <c r="P378">
        <v>1.7601424000000001</v>
      </c>
      <c r="Q378">
        <v>1.2291034999999999</v>
      </c>
      <c r="R378">
        <v>1.3062149999999999</v>
      </c>
      <c r="S378">
        <v>1.1675340000000001</v>
      </c>
      <c r="U378">
        <v>0.55297812499999999</v>
      </c>
      <c r="V378">
        <v>0.85505300000000006</v>
      </c>
      <c r="W378">
        <v>1.171888</v>
      </c>
      <c r="Y378">
        <v>0.23370199999999999</v>
      </c>
      <c r="Z378">
        <v>0.47865400000000008</v>
      </c>
      <c r="AA378">
        <v>0.59930799999999995</v>
      </c>
      <c r="AB378">
        <v>0.81689750000000005</v>
      </c>
      <c r="AC378">
        <v>1.2291034999999999</v>
      </c>
      <c r="AD378">
        <v>2.3017240000000001</v>
      </c>
      <c r="AE378">
        <v>2.3866753749999998</v>
      </c>
      <c r="AF378">
        <v>0.58086400000000005</v>
      </c>
      <c r="AG378">
        <v>1.4295</v>
      </c>
      <c r="AI378">
        <v>0.72386799999999996</v>
      </c>
      <c r="AK378">
        <v>3.734760000000001</v>
      </c>
      <c r="AL378">
        <v>1.520688333333333</v>
      </c>
      <c r="AM378">
        <v>0.58313466666666669</v>
      </c>
      <c r="AN378">
        <v>0.88085300000000011</v>
      </c>
      <c r="AP378">
        <v>1.035342666666667</v>
      </c>
      <c r="AQ378">
        <v>1.434518</v>
      </c>
      <c r="AR378">
        <v>1.8319144999999999</v>
      </c>
      <c r="AT378">
        <v>2.5424088</v>
      </c>
      <c r="AU378">
        <v>1.4341723749999999</v>
      </c>
      <c r="AV378">
        <v>1.4235226666666669</v>
      </c>
      <c r="AW378">
        <v>0.76327480000000003</v>
      </c>
      <c r="AY378">
        <v>1.2291034999999999</v>
      </c>
      <c r="AZ378">
        <v>3.734760000000001</v>
      </c>
      <c r="BB378">
        <v>0.56351244444444448</v>
      </c>
      <c r="BC378">
        <v>0.81427200000000011</v>
      </c>
      <c r="BD378">
        <v>0.58539800000000008</v>
      </c>
      <c r="BE378">
        <v>1.6977224</v>
      </c>
      <c r="BF378">
        <v>0.58474040000000005</v>
      </c>
      <c r="BG378">
        <v>1.9684368000000001</v>
      </c>
      <c r="BJ378">
        <v>0.60086150000000005</v>
      </c>
      <c r="BK378">
        <v>1.6431260000000001</v>
      </c>
      <c r="BL378">
        <v>2.3622879999999999</v>
      </c>
      <c r="BO378">
        <v>0.57200400000000007</v>
      </c>
      <c r="BQ378">
        <v>1.0020031250000001</v>
      </c>
      <c r="BR378">
        <v>0.32064133333333339</v>
      </c>
      <c r="BS378">
        <v>2.2976960000000002</v>
      </c>
      <c r="BU378">
        <v>0.96811500000000006</v>
      </c>
      <c r="BV378">
        <v>0.86866714285714297</v>
      </c>
      <c r="BX378">
        <v>1.987655333333334</v>
      </c>
      <c r="BY378">
        <v>1.6431260000000001</v>
      </c>
      <c r="BZ378">
        <v>0.55395400000000006</v>
      </c>
      <c r="CA378">
        <v>1.214899</v>
      </c>
      <c r="CB378">
        <v>2.5082475999999998</v>
      </c>
      <c r="CC378">
        <v>2.016362</v>
      </c>
      <c r="CD378">
        <v>0.51941100000000007</v>
      </c>
      <c r="CE378">
        <v>3.734760000000001</v>
      </c>
      <c r="CF378">
        <v>2.7307608000000001</v>
      </c>
      <c r="CG378">
        <v>1.44411625</v>
      </c>
      <c r="CH378">
        <v>0.80159400000000003</v>
      </c>
      <c r="CI378">
        <v>0.52664200000000005</v>
      </c>
      <c r="CJ378">
        <v>2.440562266666666</v>
      </c>
      <c r="CL378">
        <v>1.3970895000000001</v>
      </c>
      <c r="CM378">
        <v>1.7106490000000001</v>
      </c>
      <c r="CN378">
        <v>1.621683875</v>
      </c>
      <c r="CO378">
        <v>0.99639520000000004</v>
      </c>
      <c r="CP378">
        <v>1.2715650000000001</v>
      </c>
      <c r="CQ378">
        <v>0.85105400000000009</v>
      </c>
      <c r="CV378">
        <v>1.7330019999999999</v>
      </c>
      <c r="CW378">
        <v>2.3436602500000001</v>
      </c>
      <c r="CX378">
        <v>1.3970895000000001</v>
      </c>
      <c r="CY378">
        <v>1.560522</v>
      </c>
      <c r="CZ378">
        <v>0.74382250000000005</v>
      </c>
      <c r="DA378">
        <v>2.3945194166666668</v>
      </c>
      <c r="DB378">
        <v>2.3566514999999999</v>
      </c>
      <c r="DC378">
        <v>9.1626000000000013E-2</v>
      </c>
      <c r="DD378">
        <v>0.36212000000000011</v>
      </c>
      <c r="DF378">
        <v>1.0219106666666671</v>
      </c>
      <c r="DG378">
        <v>1.4077104</v>
      </c>
      <c r="DI378">
        <v>1.542629</v>
      </c>
      <c r="DJ378">
        <v>0.58354933333333336</v>
      </c>
      <c r="DM378">
        <v>1.307843333333333</v>
      </c>
      <c r="DP378">
        <v>2.5082475999999998</v>
      </c>
      <c r="DQ378">
        <v>1.6431260000000001</v>
      </c>
      <c r="DR378">
        <v>0.56694708333333343</v>
      </c>
      <c r="DT378">
        <v>0.47865400000000008</v>
      </c>
      <c r="DU378">
        <v>0.33923199999999998</v>
      </c>
      <c r="DV378">
        <v>0.80159400000000003</v>
      </c>
      <c r="DW378">
        <v>0.6943990000000001</v>
      </c>
      <c r="DX378">
        <v>1.4608711999999999</v>
      </c>
      <c r="DY378">
        <v>0.94411583333333349</v>
      </c>
      <c r="DZ378">
        <v>0.71525950000000005</v>
      </c>
      <c r="EA378">
        <v>0.84317800000000009</v>
      </c>
      <c r="EB378">
        <v>0.78466400000000003</v>
      </c>
      <c r="ED378">
        <v>1.6431260000000001</v>
      </c>
      <c r="EE378">
        <v>0.49505600000000011</v>
      </c>
      <c r="EF378">
        <v>0.38486399999999998</v>
      </c>
      <c r="EH378">
        <v>0.87646700000000011</v>
      </c>
      <c r="EJ378">
        <v>0.38196800000000009</v>
      </c>
      <c r="EK378">
        <v>1.3140604</v>
      </c>
      <c r="EL378">
        <v>0.50609400000000004</v>
      </c>
      <c r="EM378">
        <v>1.0770409999999999</v>
      </c>
      <c r="EN378">
        <v>1.6156615000000001</v>
      </c>
      <c r="EO378">
        <v>1.8456785</v>
      </c>
      <c r="EQ378">
        <v>0.34545360000000003</v>
      </c>
      <c r="ER378">
        <v>1.0252300000000001</v>
      </c>
      <c r="ES378">
        <v>2.7672743</v>
      </c>
      <c r="ET378">
        <v>1.6431260000000001</v>
      </c>
      <c r="EU378">
        <v>1.330996666666667</v>
      </c>
      <c r="EV378">
        <v>2.4683423000000002</v>
      </c>
      <c r="EW378">
        <v>1.6431260000000001</v>
      </c>
      <c r="EX378">
        <v>3.0067240000000002</v>
      </c>
      <c r="EY378">
        <v>0.42990400000000012</v>
      </c>
      <c r="EZ378">
        <v>1.783244761904762</v>
      </c>
      <c r="FA378">
        <v>0.36512800000000012</v>
      </c>
      <c r="FB378">
        <v>0.30724800000000002</v>
      </c>
      <c r="FC378">
        <v>1.513914</v>
      </c>
      <c r="FE378">
        <v>1.4957009999999999</v>
      </c>
      <c r="FF378">
        <v>1.140891547619048</v>
      </c>
      <c r="FH378">
        <v>1.6431260000000001</v>
      </c>
      <c r="FI378">
        <v>0.56929600000000002</v>
      </c>
      <c r="FJ378">
        <v>0.74690200000000007</v>
      </c>
      <c r="FK378">
        <v>0.60718133333333346</v>
      </c>
      <c r="FL378">
        <v>1.4121764999999999</v>
      </c>
      <c r="FM378">
        <v>0.89632200000000006</v>
      </c>
      <c r="FP378">
        <v>2.0097201666666669</v>
      </c>
      <c r="FQ378">
        <v>0.47865400000000008</v>
      </c>
      <c r="FR378">
        <v>2.5726249999999999</v>
      </c>
      <c r="FS378">
        <v>0.6572920000000001</v>
      </c>
      <c r="FT378">
        <v>0.47865400000000008</v>
      </c>
      <c r="FV378">
        <v>0.46096199999999998</v>
      </c>
      <c r="FW378">
        <v>1.1810856000000001</v>
      </c>
      <c r="FX378">
        <v>1.48131575</v>
      </c>
      <c r="FZ378">
        <v>0.86133400000000004</v>
      </c>
      <c r="GB378">
        <v>1.4747724</v>
      </c>
      <c r="GC378">
        <v>0.294987</v>
      </c>
      <c r="GD378">
        <v>2.9392200000000002</v>
      </c>
      <c r="GE378">
        <v>0.65969350000000004</v>
      </c>
      <c r="GG378">
        <v>2.2070592000000002</v>
      </c>
      <c r="GH378">
        <v>0.67631333333333343</v>
      </c>
      <c r="GL378">
        <v>2.7672743</v>
      </c>
      <c r="GM378">
        <v>1.6880820000000001</v>
      </c>
      <c r="GN378">
        <v>1.2225775000000001</v>
      </c>
      <c r="GO378">
        <v>2.0488826666666671</v>
      </c>
      <c r="GP378">
        <v>1.2291034999999999</v>
      </c>
      <c r="GQ378">
        <v>0.47865400000000008</v>
      </c>
      <c r="GR378">
        <v>0.47865400000000008</v>
      </c>
      <c r="GS378">
        <v>1.2714497499999999</v>
      </c>
      <c r="GU378">
        <v>1.6431260000000001</v>
      </c>
      <c r="GV378">
        <v>0.48237200000000002</v>
      </c>
      <c r="GW378">
        <v>1.4077104</v>
      </c>
      <c r="GX378">
        <v>1.4077104</v>
      </c>
      <c r="GY378">
        <v>2.7307608000000001</v>
      </c>
      <c r="HA378">
        <v>1.1374625</v>
      </c>
      <c r="HC378">
        <v>3.2695487999999999</v>
      </c>
      <c r="HD378">
        <v>0.43531999999999998</v>
      </c>
      <c r="HE378">
        <v>0.71428400000000003</v>
      </c>
    </row>
    <row r="379" spans="1:213" x14ac:dyDescent="0.3">
      <c r="A379">
        <v>2019</v>
      </c>
      <c r="B379" t="s">
        <v>8347</v>
      </c>
      <c r="C379" s="1" t="s">
        <v>181</v>
      </c>
      <c r="D379">
        <v>1.1029100000000001</v>
      </c>
      <c r="E379">
        <v>0.77724250000000006</v>
      </c>
      <c r="F379">
        <v>0.25033400000000011</v>
      </c>
      <c r="G379">
        <v>1.102012</v>
      </c>
      <c r="J379">
        <v>1.9370860000000001</v>
      </c>
      <c r="K379">
        <v>1.412954</v>
      </c>
      <c r="L379">
        <v>1.605162</v>
      </c>
      <c r="N379">
        <v>1.0787800000000001</v>
      </c>
      <c r="P379">
        <v>1.24854</v>
      </c>
      <c r="Q379">
        <v>1.605162</v>
      </c>
      <c r="R379">
        <v>1.1556979999999999</v>
      </c>
      <c r="S379">
        <v>0.7335600000000001</v>
      </c>
      <c r="W379">
        <v>0.30891800000000003</v>
      </c>
      <c r="AB379">
        <v>0.6938160000000001</v>
      </c>
      <c r="AC379">
        <v>1.605162</v>
      </c>
      <c r="AD379">
        <v>1.8727974999999999</v>
      </c>
      <c r="AH379">
        <v>0.41109600000000002</v>
      </c>
      <c r="AJ379">
        <v>0.90022250000000004</v>
      </c>
      <c r="AO379">
        <v>0.82641399999999998</v>
      </c>
      <c r="AR379">
        <v>1.3606940000000001</v>
      </c>
      <c r="AT379">
        <v>1.808624</v>
      </c>
      <c r="AU379">
        <v>1.35233</v>
      </c>
      <c r="AW379">
        <v>1.28959</v>
      </c>
      <c r="AY379">
        <v>1.605162</v>
      </c>
      <c r="BE379">
        <v>0.80277000000000009</v>
      </c>
      <c r="BF379">
        <v>0.67552000000000001</v>
      </c>
      <c r="BG379">
        <v>2.2110099999999999</v>
      </c>
      <c r="BJ379">
        <v>0.20082</v>
      </c>
      <c r="BL379">
        <v>1.0787800000000001</v>
      </c>
      <c r="BP379">
        <v>0.111724</v>
      </c>
      <c r="BR379">
        <v>0.35542000000000001</v>
      </c>
      <c r="BX379">
        <v>0.737622</v>
      </c>
      <c r="CB379">
        <v>1.8137239999999999</v>
      </c>
      <c r="CC379">
        <v>0.48732399999999998</v>
      </c>
      <c r="CF379">
        <v>0.81345800000000013</v>
      </c>
      <c r="CG379">
        <v>2.1393979999999999</v>
      </c>
      <c r="CI379">
        <v>1.6881139999999999</v>
      </c>
      <c r="CJ379">
        <v>1.2173400000000001</v>
      </c>
      <c r="CM379">
        <v>1.7100299999999999</v>
      </c>
      <c r="CN379">
        <v>1.0476319999999999</v>
      </c>
      <c r="CP379">
        <v>0.15878600000000001</v>
      </c>
      <c r="CV379">
        <v>1.4240440000000001</v>
      </c>
      <c r="CW379">
        <v>0.94600000000000006</v>
      </c>
      <c r="CY379">
        <v>0.54701</v>
      </c>
      <c r="DA379">
        <v>0.84543750000000006</v>
      </c>
      <c r="DF379">
        <v>0.38695499999999999</v>
      </c>
      <c r="DG379">
        <v>0.95318600000000009</v>
      </c>
      <c r="DH379">
        <v>0.52639199999999997</v>
      </c>
      <c r="DI379">
        <v>0.85960600000000009</v>
      </c>
      <c r="DJ379">
        <v>0.52811200000000003</v>
      </c>
      <c r="DL379">
        <v>1.189692</v>
      </c>
      <c r="DP379">
        <v>1.8137239999999999</v>
      </c>
      <c r="DW379">
        <v>0.60107333333333346</v>
      </c>
      <c r="DX379">
        <v>1.3926719999999999</v>
      </c>
      <c r="EA379">
        <v>0.41646400000000011</v>
      </c>
      <c r="EK379">
        <v>1.1194519999999999</v>
      </c>
      <c r="EN379">
        <v>2.1574620000000002</v>
      </c>
      <c r="EQ379">
        <v>4.9832000000000001E-2</v>
      </c>
      <c r="ER379">
        <v>0.45640800000000009</v>
      </c>
      <c r="ES379">
        <v>1.707384</v>
      </c>
      <c r="EV379">
        <v>1.0463425</v>
      </c>
      <c r="EX379">
        <v>0.55273800000000006</v>
      </c>
      <c r="EY379">
        <v>0.34952333333333341</v>
      </c>
      <c r="EZ379">
        <v>0.88761857142857148</v>
      </c>
      <c r="FA379">
        <v>0.87397000000000002</v>
      </c>
      <c r="FC379">
        <v>1.1423924999999999</v>
      </c>
      <c r="FR379">
        <v>0.48381999999999997</v>
      </c>
      <c r="FW379">
        <v>1.6877679999999999</v>
      </c>
      <c r="FX379">
        <v>0.69289600000000007</v>
      </c>
      <c r="GA379">
        <v>1.7472939999999999</v>
      </c>
      <c r="GB379">
        <v>0.67130800000000013</v>
      </c>
      <c r="GD379">
        <v>0.93418400000000001</v>
      </c>
      <c r="GG379">
        <v>2.4799600000000002</v>
      </c>
      <c r="GH379">
        <v>0.48330800000000013</v>
      </c>
      <c r="GI379">
        <v>0.93198750000000008</v>
      </c>
      <c r="GL379">
        <v>1.707384</v>
      </c>
      <c r="GM379">
        <v>1.473444</v>
      </c>
      <c r="GN379">
        <v>1.4573039999999999</v>
      </c>
      <c r="GP379">
        <v>1.605162</v>
      </c>
      <c r="GS379">
        <v>2.1965659999999998</v>
      </c>
      <c r="GW379">
        <v>0.95318600000000009</v>
      </c>
      <c r="GX379">
        <v>0.95318600000000009</v>
      </c>
      <c r="GY379">
        <v>0.81345800000000013</v>
      </c>
      <c r="GZ379">
        <v>0.76128200000000001</v>
      </c>
      <c r="HA379">
        <v>1.103232</v>
      </c>
      <c r="HC379">
        <v>1.6788959999999999</v>
      </c>
      <c r="HE379">
        <v>0.82228200000000007</v>
      </c>
    </row>
    <row r="380" spans="1:213" x14ac:dyDescent="0.3">
      <c r="A380">
        <v>2019</v>
      </c>
      <c r="B380" t="s">
        <v>8347</v>
      </c>
      <c r="C380" s="1" t="s">
        <v>184</v>
      </c>
      <c r="D380">
        <v>2.9243713333333341</v>
      </c>
      <c r="E380">
        <v>3.2220089999999999</v>
      </c>
      <c r="F380">
        <v>2.4430839999999998</v>
      </c>
      <c r="G380">
        <v>1.08651125</v>
      </c>
      <c r="H380">
        <v>0.93627199999999999</v>
      </c>
      <c r="I380">
        <v>0.93627199999999999</v>
      </c>
      <c r="J380">
        <v>3.474276000000001</v>
      </c>
      <c r="K380">
        <v>3.286626</v>
      </c>
      <c r="L380">
        <v>1.9703755000000001</v>
      </c>
      <c r="N380">
        <v>1.3653353333333329</v>
      </c>
      <c r="O380">
        <v>1.495231333333334</v>
      </c>
      <c r="P380">
        <v>3.180797833333334</v>
      </c>
      <c r="Q380">
        <v>1.9703755000000001</v>
      </c>
      <c r="R380">
        <v>1.772416</v>
      </c>
      <c r="S380">
        <v>2.3993319999999998</v>
      </c>
      <c r="T380">
        <v>2.275722</v>
      </c>
      <c r="U380">
        <v>1.2630380000000001</v>
      </c>
      <c r="W380">
        <v>5.3740350000000001</v>
      </c>
      <c r="Z380">
        <v>0.93627199999999999</v>
      </c>
      <c r="AA380">
        <v>1.521614</v>
      </c>
      <c r="AB380">
        <v>1.0567550000000001</v>
      </c>
      <c r="AC380">
        <v>1.9703755000000001</v>
      </c>
      <c r="AD380">
        <v>2.9600586666666668</v>
      </c>
      <c r="AE380">
        <v>1.590848</v>
      </c>
      <c r="AF380">
        <v>1.4040010000000001</v>
      </c>
      <c r="AG380">
        <v>10.444877999999999</v>
      </c>
      <c r="AI380">
        <v>2.6355240000000002</v>
      </c>
      <c r="AJ380">
        <v>3.6491950000000011</v>
      </c>
      <c r="AK380">
        <v>4.0692293333333334</v>
      </c>
      <c r="AL380">
        <v>1.6943699999999999</v>
      </c>
      <c r="AN380">
        <v>1.687792</v>
      </c>
      <c r="AO380">
        <v>0.1070825</v>
      </c>
      <c r="AP380">
        <v>0.245142</v>
      </c>
      <c r="AQ380">
        <v>1.396733</v>
      </c>
      <c r="AR380">
        <v>1.552783333333333</v>
      </c>
      <c r="AS380">
        <v>1.6185389999999999</v>
      </c>
      <c r="AT380">
        <v>4.7746240000000002</v>
      </c>
      <c r="AU380">
        <v>2.0150126666666668</v>
      </c>
      <c r="AV380">
        <v>4.5601746666666667</v>
      </c>
      <c r="AW380">
        <v>1.5600775</v>
      </c>
      <c r="AX380">
        <v>2.156145</v>
      </c>
      <c r="AY380">
        <v>1.9703755000000001</v>
      </c>
      <c r="AZ380">
        <v>4.0692293333333334</v>
      </c>
      <c r="BB380">
        <v>2.2066780000000001</v>
      </c>
      <c r="BC380">
        <v>1.4495560000000001</v>
      </c>
      <c r="BD380">
        <v>18.595187333333339</v>
      </c>
      <c r="BE380">
        <v>3.3182960000000001</v>
      </c>
      <c r="BF380">
        <v>1.290523333333333</v>
      </c>
      <c r="BG380">
        <v>2.9312040000000001</v>
      </c>
      <c r="BH380">
        <v>5.4098000000000007E-2</v>
      </c>
      <c r="BJ380">
        <v>1.494956</v>
      </c>
      <c r="BK380">
        <v>1.495231333333334</v>
      </c>
      <c r="BL380">
        <v>1.3653353333333329</v>
      </c>
      <c r="BQ380">
        <v>1.4574560000000001</v>
      </c>
      <c r="BR380">
        <v>2.1782819999999998</v>
      </c>
      <c r="BS380">
        <v>0.34994599999999998</v>
      </c>
      <c r="BU380">
        <v>1.0082519999999999</v>
      </c>
      <c r="BV380">
        <v>1.615553571428572</v>
      </c>
      <c r="BX380">
        <v>3.1632733333333332</v>
      </c>
      <c r="BY380">
        <v>1.495231333333334</v>
      </c>
      <c r="BZ380">
        <v>0.93722600000000011</v>
      </c>
      <c r="CA380">
        <v>15.220271</v>
      </c>
      <c r="CB380">
        <v>4.5600613333333344</v>
      </c>
      <c r="CC380">
        <v>4.5193120000000002</v>
      </c>
      <c r="CD380">
        <v>1.680523</v>
      </c>
      <c r="CE380">
        <v>4.0692293333333334</v>
      </c>
      <c r="CF380">
        <v>1.421271333333334</v>
      </c>
      <c r="CG380">
        <v>2.9647333333333341</v>
      </c>
      <c r="CH380">
        <v>0.53938400000000009</v>
      </c>
      <c r="CI380">
        <v>1.2499100000000001</v>
      </c>
      <c r="CJ380">
        <v>1.8656337777777781</v>
      </c>
      <c r="CL380">
        <v>1.9335393333333331</v>
      </c>
      <c r="CM380">
        <v>5.0424380000000006</v>
      </c>
      <c r="CN380">
        <v>2.7725327499999999</v>
      </c>
      <c r="CO380">
        <v>1.7845925</v>
      </c>
      <c r="CP380">
        <v>2.1990479999999999</v>
      </c>
      <c r="CT380">
        <v>1.537604</v>
      </c>
      <c r="CU380">
        <v>1.3179259999999999</v>
      </c>
      <c r="CV380">
        <v>3.7671982500000012</v>
      </c>
      <c r="CW380">
        <v>3.739930666666667</v>
      </c>
      <c r="CX380">
        <v>1.9335393333333331</v>
      </c>
      <c r="CY380">
        <v>2.2406830000000002</v>
      </c>
      <c r="CZ380">
        <v>1.483778666666667</v>
      </c>
      <c r="DA380">
        <v>3.708561</v>
      </c>
      <c r="DB380">
        <v>3.614404</v>
      </c>
      <c r="DF380">
        <v>1.3995709999999999</v>
      </c>
      <c r="DG380">
        <v>3.2494360000000011</v>
      </c>
      <c r="DH380">
        <v>0.60219800000000001</v>
      </c>
      <c r="DI380">
        <v>3.5001259999999998</v>
      </c>
      <c r="DL380">
        <v>2.2154880000000001</v>
      </c>
      <c r="DM380">
        <v>1.6995979999999999</v>
      </c>
      <c r="DP380">
        <v>4.5600613333333344</v>
      </c>
      <c r="DQ380">
        <v>1.495231333333334</v>
      </c>
      <c r="DR380">
        <v>1.0907714285714289</v>
      </c>
      <c r="DS380">
        <v>5.4098000000000007E-2</v>
      </c>
      <c r="DT380">
        <v>0.93627199999999999</v>
      </c>
      <c r="DV380">
        <v>0.53938400000000009</v>
      </c>
      <c r="DW380">
        <v>2.4063812499999999</v>
      </c>
      <c r="DX380">
        <v>3.9998253333333338</v>
      </c>
      <c r="DY380">
        <v>2.1077520000000001</v>
      </c>
      <c r="DZ380">
        <v>1.000194</v>
      </c>
      <c r="EA380">
        <v>1.0373330000000001</v>
      </c>
      <c r="EB380">
        <v>1.1792279999999999</v>
      </c>
      <c r="EC380">
        <v>2.2012510000000001</v>
      </c>
      <c r="ED380">
        <v>1.495231333333334</v>
      </c>
      <c r="EE380">
        <v>0.9236660000000001</v>
      </c>
      <c r="EH380">
        <v>1.289404</v>
      </c>
      <c r="EI380">
        <v>1.7124233333333341</v>
      </c>
      <c r="EK380">
        <v>1.249841</v>
      </c>
      <c r="EL380">
        <v>2.639742</v>
      </c>
      <c r="EM380">
        <v>1.9956193333333341</v>
      </c>
      <c r="EN380">
        <v>1.913242666666666</v>
      </c>
      <c r="EO380">
        <v>1.2287570000000001</v>
      </c>
      <c r="EQ380">
        <v>1.6217793333333339</v>
      </c>
      <c r="ER380">
        <v>0.80574400000000013</v>
      </c>
      <c r="ES380">
        <v>3.001301333333334</v>
      </c>
      <c r="ET380">
        <v>1.495231333333334</v>
      </c>
      <c r="EU380">
        <v>2.2138819999999999</v>
      </c>
      <c r="EV380">
        <v>4.3599172500000014</v>
      </c>
      <c r="EW380">
        <v>1.495231333333334</v>
      </c>
      <c r="EX380">
        <v>0.63806066666666672</v>
      </c>
      <c r="EY380">
        <v>0.98262350000000009</v>
      </c>
      <c r="EZ380">
        <v>1.029422857142857</v>
      </c>
      <c r="FA380">
        <v>1.33317</v>
      </c>
      <c r="FB380">
        <v>1.4384125000000001</v>
      </c>
      <c r="FC380">
        <v>1.997287333333333</v>
      </c>
      <c r="FD380">
        <v>1.5994010000000001</v>
      </c>
      <c r="FF380">
        <v>1.866518083333333</v>
      </c>
      <c r="FH380">
        <v>1.495231333333334</v>
      </c>
      <c r="FJ380">
        <v>1.017137</v>
      </c>
      <c r="FK380">
        <v>0.95866250000000008</v>
      </c>
      <c r="FL380">
        <v>1.937656</v>
      </c>
      <c r="FM380">
        <v>2.2546620000000002</v>
      </c>
      <c r="FP380">
        <v>3.2618966666666669</v>
      </c>
      <c r="FQ380">
        <v>0.93627199999999999</v>
      </c>
      <c r="FR380">
        <v>1.7955515</v>
      </c>
      <c r="FT380">
        <v>0.93627199999999999</v>
      </c>
      <c r="FW380">
        <v>3.0865960000000001</v>
      </c>
      <c r="FX380">
        <v>3.0570940000000011</v>
      </c>
      <c r="FZ380">
        <v>2.3352919999999999</v>
      </c>
      <c r="GA380">
        <v>1.8968259999999999</v>
      </c>
      <c r="GB380">
        <v>4.2190640000000004</v>
      </c>
      <c r="GC380">
        <v>0.75502800000000014</v>
      </c>
      <c r="GD380">
        <v>3.3369890000000009</v>
      </c>
      <c r="GE380">
        <v>1.1842712500000001</v>
      </c>
      <c r="GG380">
        <v>3.612569333333334</v>
      </c>
      <c r="GH380">
        <v>1.0180180000000001</v>
      </c>
      <c r="GI380">
        <v>0.71533000000000002</v>
      </c>
      <c r="GL380">
        <v>3.001301333333334</v>
      </c>
      <c r="GM380">
        <v>1.8620369999999999</v>
      </c>
      <c r="GN380">
        <v>3.755166</v>
      </c>
      <c r="GP380">
        <v>1.9703755000000001</v>
      </c>
      <c r="GQ380">
        <v>0.93627199999999999</v>
      </c>
      <c r="GR380">
        <v>0.93627199999999999</v>
      </c>
      <c r="GS380">
        <v>1.759749</v>
      </c>
      <c r="GU380">
        <v>1.495231333333334</v>
      </c>
      <c r="GV380">
        <v>1.410002</v>
      </c>
      <c r="GW380">
        <v>3.2494360000000011</v>
      </c>
      <c r="GX380">
        <v>3.2494360000000011</v>
      </c>
      <c r="GY380">
        <v>1.421271333333334</v>
      </c>
      <c r="GZ380">
        <v>3.1161020000000001</v>
      </c>
      <c r="HA380">
        <v>1.3245594999999999</v>
      </c>
      <c r="HC380">
        <v>1.1580079999999999</v>
      </c>
      <c r="HE380">
        <v>0.96847300000000014</v>
      </c>
    </row>
    <row r="381" spans="1:213" x14ac:dyDescent="0.3">
      <c r="A381">
        <v>2019</v>
      </c>
      <c r="B381" t="s">
        <v>8347</v>
      </c>
      <c r="C381" s="1" t="s">
        <v>8351</v>
      </c>
      <c r="D381">
        <v>1.7753000000000001</v>
      </c>
      <c r="E381">
        <v>2.2219924999999998</v>
      </c>
      <c r="G381">
        <v>0.74486399999999997</v>
      </c>
      <c r="J381">
        <v>2.3746860000000001</v>
      </c>
      <c r="K381">
        <v>0.95436800000000011</v>
      </c>
      <c r="N381">
        <v>2.4710899999999998</v>
      </c>
      <c r="P381">
        <v>1.594768</v>
      </c>
      <c r="R381">
        <v>0.95148800000000011</v>
      </c>
      <c r="S381">
        <v>0.95248200000000005</v>
      </c>
      <c r="AB381">
        <v>0.37740200000000002</v>
      </c>
      <c r="AD381">
        <v>3.586182</v>
      </c>
      <c r="AF381">
        <v>0.69313200000000008</v>
      </c>
      <c r="AH381">
        <v>0.72045750000000008</v>
      </c>
      <c r="AJ381">
        <v>2.4961280000000001</v>
      </c>
      <c r="AO381">
        <v>5.6743459999999999</v>
      </c>
      <c r="AR381">
        <v>4.8167820000000008</v>
      </c>
      <c r="AT381">
        <v>1.960432</v>
      </c>
      <c r="AU381">
        <v>0.84704250000000003</v>
      </c>
      <c r="BE381">
        <v>1.1863025</v>
      </c>
      <c r="BF381">
        <v>0.52935800000000011</v>
      </c>
      <c r="BG381">
        <v>2.498218</v>
      </c>
      <c r="BL381">
        <v>2.4710899999999998</v>
      </c>
      <c r="BP381">
        <v>3.0932974999999998</v>
      </c>
      <c r="BQ381">
        <v>0.43636200000000003</v>
      </c>
      <c r="BR381">
        <v>0.30325000000000002</v>
      </c>
      <c r="BX381">
        <v>0.42355799999999999</v>
      </c>
      <c r="CB381">
        <v>1.960318</v>
      </c>
      <c r="CC381">
        <v>0.19887199999999999</v>
      </c>
      <c r="CF381">
        <v>3.6838799999999998</v>
      </c>
      <c r="CG381">
        <v>0.76934800000000014</v>
      </c>
      <c r="CI381">
        <v>0.30851000000000001</v>
      </c>
      <c r="CJ381">
        <v>1.7773000000000001</v>
      </c>
      <c r="CM381">
        <v>2.5164949999999999</v>
      </c>
      <c r="CN381">
        <v>2.0647700000000002</v>
      </c>
      <c r="CO381">
        <v>0.55680000000000007</v>
      </c>
      <c r="CP381">
        <v>0.51040000000000008</v>
      </c>
      <c r="CU381">
        <v>1.099782</v>
      </c>
      <c r="CV381">
        <v>1.60212</v>
      </c>
      <c r="CY381">
        <v>0.57047000000000003</v>
      </c>
      <c r="DA381">
        <v>1.7242925</v>
      </c>
      <c r="DF381">
        <v>4.1628320000000008</v>
      </c>
      <c r="DG381">
        <v>1.5387375000000001</v>
      </c>
      <c r="DH381">
        <v>0.8668975000000001</v>
      </c>
      <c r="DI381">
        <v>1.0470060000000001</v>
      </c>
      <c r="DJ381">
        <v>0.154698</v>
      </c>
      <c r="DL381">
        <v>0.84914600000000018</v>
      </c>
      <c r="DP381">
        <v>1.960318</v>
      </c>
      <c r="DW381">
        <v>0.40700799999999998</v>
      </c>
      <c r="DX381">
        <v>1.342238</v>
      </c>
      <c r="EG381">
        <v>0.93841600000000014</v>
      </c>
      <c r="EH381">
        <v>0.73169750000000011</v>
      </c>
      <c r="EK381">
        <v>5.5150119999999996</v>
      </c>
      <c r="EN381">
        <v>1.594354</v>
      </c>
      <c r="ER381">
        <v>0.68296200000000007</v>
      </c>
      <c r="ES381">
        <v>3.9013100000000001</v>
      </c>
      <c r="EV381">
        <v>0.5882400000000001</v>
      </c>
      <c r="EX381">
        <v>0.80017800000000006</v>
      </c>
      <c r="EZ381">
        <v>0.87899571428571444</v>
      </c>
      <c r="FA381">
        <v>0.89115600000000017</v>
      </c>
      <c r="FP381">
        <v>0.66689200000000004</v>
      </c>
      <c r="FR381">
        <v>0.70467400000000002</v>
      </c>
      <c r="FX381">
        <v>0.52833600000000003</v>
      </c>
      <c r="GA381">
        <v>1.0736600000000001</v>
      </c>
      <c r="GB381">
        <v>0.51558400000000004</v>
      </c>
      <c r="GD381">
        <v>1.8131759999999999</v>
      </c>
      <c r="GG381">
        <v>1.347885</v>
      </c>
      <c r="GI381">
        <v>1.3002320000000001</v>
      </c>
      <c r="GL381">
        <v>3.9013100000000001</v>
      </c>
      <c r="GM381">
        <v>1.767998</v>
      </c>
      <c r="GN381">
        <v>1.1699120000000001</v>
      </c>
      <c r="GO381">
        <v>1.577054</v>
      </c>
      <c r="GW381">
        <v>1.5387375000000001</v>
      </c>
      <c r="GX381">
        <v>1.5387375000000001</v>
      </c>
      <c r="GY381">
        <v>3.6838799999999998</v>
      </c>
      <c r="GZ381">
        <v>1.7118599999999999</v>
      </c>
      <c r="HA381">
        <v>0.82771800000000006</v>
      </c>
      <c r="HC381">
        <v>3.920026</v>
      </c>
      <c r="HE381">
        <v>0.89320800000000011</v>
      </c>
    </row>
    <row r="382" spans="1:213" x14ac:dyDescent="0.3">
      <c r="A382">
        <v>2019</v>
      </c>
      <c r="B382" t="s">
        <v>8347</v>
      </c>
      <c r="C382" s="1" t="s">
        <v>8352</v>
      </c>
      <c r="D382">
        <v>1.6918340000000001</v>
      </c>
      <c r="E382">
        <v>2.0901260000000002</v>
      </c>
      <c r="G382">
        <v>0.54307250000000007</v>
      </c>
      <c r="J382">
        <v>1.844376</v>
      </c>
      <c r="K382">
        <v>0.59535800000000005</v>
      </c>
      <c r="N382">
        <v>2.5499860000000001</v>
      </c>
      <c r="P382">
        <v>1.77034</v>
      </c>
      <c r="R382">
        <v>0.94999200000000006</v>
      </c>
      <c r="S382">
        <v>0.89218399999999998</v>
      </c>
      <c r="AB382">
        <v>0.51181800000000011</v>
      </c>
      <c r="AD382">
        <v>1.4094774999999999</v>
      </c>
      <c r="AF382">
        <v>1.7450725</v>
      </c>
      <c r="AH382">
        <v>0.63126000000000004</v>
      </c>
      <c r="AJ382">
        <v>1.2074720000000001</v>
      </c>
      <c r="AO382">
        <v>5.3646159999999998</v>
      </c>
      <c r="AR382">
        <v>3.3667060000000002</v>
      </c>
      <c r="AT382">
        <v>1.6821060000000001</v>
      </c>
      <c r="AU382">
        <v>1.3485860000000001</v>
      </c>
      <c r="BB382">
        <v>0.60014800000000013</v>
      </c>
      <c r="BE382">
        <v>0.91898000000000013</v>
      </c>
      <c r="BF382">
        <v>0.31703399999999998</v>
      </c>
      <c r="BG382">
        <v>1.493438</v>
      </c>
      <c r="BL382">
        <v>2.5499860000000001</v>
      </c>
      <c r="BP382">
        <v>1.7221379999999999</v>
      </c>
      <c r="BR382">
        <v>0.58392400000000011</v>
      </c>
      <c r="CB382">
        <v>1.684442</v>
      </c>
      <c r="CF382">
        <v>2.1734420000000001</v>
      </c>
      <c r="CG382">
        <v>0.75046200000000007</v>
      </c>
      <c r="CI382">
        <v>0.66575200000000001</v>
      </c>
      <c r="CJ382">
        <v>2.0914275</v>
      </c>
      <c r="CM382">
        <v>1.089072</v>
      </c>
      <c r="CN382">
        <v>2.0019520000000002</v>
      </c>
      <c r="CO382">
        <v>0.99942000000000009</v>
      </c>
      <c r="CP382">
        <v>0.214924</v>
      </c>
      <c r="CU382">
        <v>1.0476840000000001</v>
      </c>
      <c r="CV382">
        <v>2.1398480000000002</v>
      </c>
      <c r="CY382">
        <v>0.73150199999999999</v>
      </c>
      <c r="DA382">
        <v>1.3664799999999999</v>
      </c>
      <c r="DF382">
        <v>0.46992600000000001</v>
      </c>
      <c r="DG382">
        <v>0.91388250000000004</v>
      </c>
      <c r="DH382">
        <v>0.22753200000000001</v>
      </c>
      <c r="DI382">
        <v>0.91048000000000007</v>
      </c>
      <c r="DJ382">
        <v>0.144674</v>
      </c>
      <c r="DL382">
        <v>0.19109599999999999</v>
      </c>
      <c r="DP382">
        <v>1.684442</v>
      </c>
      <c r="DX382">
        <v>0.66828600000000016</v>
      </c>
      <c r="EG382">
        <v>0.52406800000000009</v>
      </c>
      <c r="EH382">
        <v>0.96781800000000007</v>
      </c>
      <c r="EK382">
        <v>5.177708</v>
      </c>
      <c r="EN382">
        <v>0.86593000000000009</v>
      </c>
      <c r="ER382">
        <v>0.9166160000000001</v>
      </c>
      <c r="ES382">
        <v>3.6986180000000002</v>
      </c>
      <c r="EV382">
        <v>0.42507000000000011</v>
      </c>
      <c r="EX382">
        <v>0.64512000000000003</v>
      </c>
      <c r="FA382">
        <v>0.78505800000000014</v>
      </c>
      <c r="FR382">
        <v>0.55618800000000013</v>
      </c>
      <c r="GB382">
        <v>0.47013199999999999</v>
      </c>
      <c r="GD382">
        <v>1.9273420000000001</v>
      </c>
      <c r="GG382">
        <v>1.903294</v>
      </c>
      <c r="GH382">
        <v>0.77254800000000012</v>
      </c>
      <c r="GI382">
        <v>1.382376</v>
      </c>
      <c r="GL382">
        <v>3.6986180000000002</v>
      </c>
      <c r="GM382">
        <v>1.631885</v>
      </c>
      <c r="GN382">
        <v>1.6338360000000001</v>
      </c>
      <c r="GO382">
        <v>1.0460940000000001</v>
      </c>
      <c r="GW382">
        <v>0.91388250000000004</v>
      </c>
      <c r="GX382">
        <v>0.91388250000000004</v>
      </c>
      <c r="GY382">
        <v>2.1734420000000001</v>
      </c>
      <c r="GZ382">
        <v>1.0613600000000001</v>
      </c>
      <c r="HA382">
        <v>0.49992800000000009</v>
      </c>
      <c r="HC382">
        <v>3.472322000000001</v>
      </c>
      <c r="HE382">
        <v>0.16605800000000001</v>
      </c>
    </row>
    <row r="383" spans="1:213" x14ac:dyDescent="0.3">
      <c r="A383">
        <v>2019</v>
      </c>
      <c r="B383" t="s">
        <v>8347</v>
      </c>
      <c r="C383" s="1" t="s">
        <v>8353</v>
      </c>
      <c r="D383">
        <v>0.84418400000000005</v>
      </c>
      <c r="E383">
        <v>0.63984666666666667</v>
      </c>
      <c r="J383">
        <v>5.176018</v>
      </c>
      <c r="K383">
        <v>0.47916599999999998</v>
      </c>
      <c r="N383">
        <v>0.85406000000000004</v>
      </c>
      <c r="R383">
        <v>0.86698399999999998</v>
      </c>
      <c r="S383">
        <v>1.182348</v>
      </c>
      <c r="AB383">
        <v>0.49436000000000002</v>
      </c>
      <c r="AD383">
        <v>0.73482400000000003</v>
      </c>
      <c r="AH383">
        <v>0.17421181818181819</v>
      </c>
      <c r="AO383">
        <v>5.5479780000000014</v>
      </c>
      <c r="AR383">
        <v>0.16238</v>
      </c>
      <c r="AT383">
        <v>0.33898</v>
      </c>
      <c r="BE383">
        <v>0.566805</v>
      </c>
      <c r="BG383">
        <v>0.74514200000000008</v>
      </c>
      <c r="BL383">
        <v>0.85406000000000004</v>
      </c>
      <c r="BR383">
        <v>0.57315400000000005</v>
      </c>
      <c r="CB383">
        <v>0.33898</v>
      </c>
      <c r="CF383">
        <v>2.0250699999999999</v>
      </c>
      <c r="CI383">
        <v>0.54675000000000007</v>
      </c>
      <c r="CJ383">
        <v>1.066622</v>
      </c>
      <c r="CM383">
        <v>0.48</v>
      </c>
      <c r="CN383">
        <v>0.58162800000000003</v>
      </c>
      <c r="CP383">
        <v>0.69711200000000006</v>
      </c>
      <c r="CY383">
        <v>0.55384</v>
      </c>
      <c r="DG383">
        <v>1.1422140000000001</v>
      </c>
      <c r="DH383">
        <v>0.25547999999999998</v>
      </c>
      <c r="DL383">
        <v>1.0377240000000001</v>
      </c>
      <c r="DP383">
        <v>0.33898</v>
      </c>
      <c r="DX383">
        <v>0.84449200000000002</v>
      </c>
      <c r="EK383">
        <v>1.2155180000000001</v>
      </c>
      <c r="EN383">
        <v>0.87267750000000011</v>
      </c>
      <c r="EV383">
        <v>0.32358399999999998</v>
      </c>
      <c r="FA383">
        <v>1.095078</v>
      </c>
      <c r="FR383">
        <v>0.68002399999999996</v>
      </c>
      <c r="GB383">
        <v>0.95138800000000012</v>
      </c>
      <c r="GD383">
        <v>2.2974060000000001</v>
      </c>
      <c r="GG383">
        <v>0.33898</v>
      </c>
      <c r="GI383">
        <v>0.95575399999999999</v>
      </c>
      <c r="GM383">
        <v>2.5245860000000002</v>
      </c>
      <c r="GN383">
        <v>1.7806500000000001</v>
      </c>
      <c r="GW383">
        <v>1.1422140000000001</v>
      </c>
      <c r="GX383">
        <v>1.1422140000000001</v>
      </c>
      <c r="GY383">
        <v>2.0250699999999999</v>
      </c>
      <c r="GZ383">
        <v>0.65602199999999999</v>
      </c>
      <c r="HA383">
        <v>0.55472200000000005</v>
      </c>
      <c r="HC383">
        <v>0.79776750000000007</v>
      </c>
    </row>
    <row r="384" spans="1:213" x14ac:dyDescent="0.3">
      <c r="A384">
        <v>2019</v>
      </c>
      <c r="B384" t="s">
        <v>8347</v>
      </c>
      <c r="C384" s="1" t="s">
        <v>8354</v>
      </c>
      <c r="D384">
        <v>0.7327975000000001</v>
      </c>
      <c r="E384">
        <v>1.010993333333333</v>
      </c>
      <c r="G384">
        <v>0.7527275000000001</v>
      </c>
      <c r="J384">
        <v>1.5239959999999999</v>
      </c>
      <c r="K384">
        <v>0.87510399999999999</v>
      </c>
      <c r="N384">
        <v>1.15422</v>
      </c>
      <c r="P384">
        <v>0.142538</v>
      </c>
      <c r="R384">
        <v>0.87653200000000009</v>
      </c>
      <c r="S384">
        <v>0.96507200000000004</v>
      </c>
      <c r="AF384">
        <v>0.65585333333333329</v>
      </c>
      <c r="AJ384">
        <v>0.92114200000000002</v>
      </c>
      <c r="AO384">
        <v>1.118452</v>
      </c>
      <c r="AR384">
        <v>0.83807200000000004</v>
      </c>
      <c r="AS384">
        <v>0.51667600000000002</v>
      </c>
      <c r="AT384">
        <v>0.30189199999999999</v>
      </c>
      <c r="BE384">
        <v>0.685612</v>
      </c>
      <c r="BF384">
        <v>0.50400200000000006</v>
      </c>
      <c r="BG384">
        <v>1.611998</v>
      </c>
      <c r="BL384">
        <v>1.15422</v>
      </c>
      <c r="BR384">
        <v>9.7738000000000005E-2</v>
      </c>
      <c r="CB384">
        <v>0.32973200000000003</v>
      </c>
      <c r="CF384">
        <v>1.1141559999999999</v>
      </c>
      <c r="CG384">
        <v>0.28157199999999999</v>
      </c>
      <c r="CI384">
        <v>0.48715000000000003</v>
      </c>
      <c r="CJ384">
        <v>0.56497600000000003</v>
      </c>
      <c r="CM384">
        <v>1.2556875000000001</v>
      </c>
      <c r="CN384">
        <v>0.63036599999999998</v>
      </c>
      <c r="CO384">
        <v>0.47109000000000012</v>
      </c>
      <c r="CP384">
        <v>0.31074200000000002</v>
      </c>
      <c r="CY384">
        <v>0.53307800000000005</v>
      </c>
      <c r="DA384">
        <v>0.86766600000000016</v>
      </c>
      <c r="DF384">
        <v>0.56686800000000004</v>
      </c>
      <c r="DG384">
        <v>0.85473200000000005</v>
      </c>
      <c r="DH384">
        <v>0.37374000000000002</v>
      </c>
      <c r="DJ384">
        <v>0.81792600000000015</v>
      </c>
      <c r="DL384">
        <v>0.96732200000000002</v>
      </c>
      <c r="DP384">
        <v>0.32973200000000003</v>
      </c>
      <c r="DX384">
        <v>0.54204000000000008</v>
      </c>
      <c r="EH384">
        <v>0.62430666666666668</v>
      </c>
      <c r="EK384">
        <v>0.73478600000000016</v>
      </c>
      <c r="EN384">
        <v>0.41822199999999998</v>
      </c>
      <c r="ER384">
        <v>0.62483</v>
      </c>
      <c r="ES384">
        <v>1.043706</v>
      </c>
      <c r="EV384">
        <v>0.249808</v>
      </c>
      <c r="FA384">
        <v>0.553346</v>
      </c>
      <c r="FR384">
        <v>0.31609399999999999</v>
      </c>
      <c r="FX384">
        <v>0.27639999999999998</v>
      </c>
      <c r="GA384">
        <v>1.2993159999999999</v>
      </c>
      <c r="GB384">
        <v>0.49277799999999999</v>
      </c>
      <c r="GD384">
        <v>0.63684800000000008</v>
      </c>
      <c r="GG384">
        <v>0.41757725000000001</v>
      </c>
      <c r="GI384">
        <v>1.1084959999999999</v>
      </c>
      <c r="GL384">
        <v>1.043706</v>
      </c>
      <c r="GN384">
        <v>1.229358</v>
      </c>
      <c r="GW384">
        <v>0.85473200000000005</v>
      </c>
      <c r="GX384">
        <v>0.85473200000000005</v>
      </c>
      <c r="GY384">
        <v>1.1141559999999999</v>
      </c>
      <c r="GZ384">
        <v>0.56128</v>
      </c>
      <c r="HA384">
        <v>0.21865000000000001</v>
      </c>
      <c r="HC384">
        <v>0.86271399999999998</v>
      </c>
      <c r="HE384">
        <v>0.19996</v>
      </c>
    </row>
    <row r="385" spans="1:213" x14ac:dyDescent="0.3">
      <c r="A385">
        <v>2019</v>
      </c>
      <c r="B385" t="s">
        <v>8347</v>
      </c>
      <c r="C385" s="1" t="s">
        <v>8355</v>
      </c>
      <c r="D385">
        <v>0.64407000000000003</v>
      </c>
      <c r="E385">
        <v>0.5179975</v>
      </c>
      <c r="J385">
        <v>0.558832</v>
      </c>
      <c r="K385">
        <v>0.48119200000000001</v>
      </c>
      <c r="R385">
        <v>0.82176000000000005</v>
      </c>
      <c r="S385">
        <v>0.56741600000000003</v>
      </c>
      <c r="AB385">
        <v>0.128666</v>
      </c>
      <c r="AH385">
        <v>0.43569400000000003</v>
      </c>
      <c r="AJ385">
        <v>0.53920000000000001</v>
      </c>
      <c r="AR385">
        <v>1.7933650000000001</v>
      </c>
      <c r="CJ385">
        <v>0.47049600000000003</v>
      </c>
      <c r="CY385">
        <v>0.56274400000000002</v>
      </c>
      <c r="DH385">
        <v>0.195192</v>
      </c>
      <c r="DL385">
        <v>0.42420800000000009</v>
      </c>
      <c r="EN385">
        <v>0.6005100000000001</v>
      </c>
      <c r="ES385">
        <v>0.86873000000000011</v>
      </c>
      <c r="FA385">
        <v>0.57467600000000008</v>
      </c>
      <c r="GD385">
        <v>0.85287400000000002</v>
      </c>
      <c r="GI385">
        <v>0.91914200000000001</v>
      </c>
      <c r="GL385">
        <v>0.86873000000000011</v>
      </c>
      <c r="GN385">
        <v>1.1152979999999999</v>
      </c>
      <c r="GZ385">
        <v>0.58809800000000012</v>
      </c>
    </row>
    <row r="386" spans="1:213" x14ac:dyDescent="0.3">
      <c r="A386">
        <v>2019</v>
      </c>
      <c r="B386" t="s">
        <v>8347</v>
      </c>
      <c r="C386" s="1" t="s">
        <v>8356</v>
      </c>
      <c r="D386">
        <v>0.58493600000000001</v>
      </c>
      <c r="E386">
        <v>0.46593800000000007</v>
      </c>
      <c r="J386">
        <v>0.92830000000000013</v>
      </c>
      <c r="K386">
        <v>0.76704800000000006</v>
      </c>
      <c r="N386">
        <v>0.33170000000000011</v>
      </c>
      <c r="P386">
        <v>0.66523399999999999</v>
      </c>
      <c r="R386">
        <v>0.54677000000000009</v>
      </c>
      <c r="S386">
        <v>0.6868200000000001</v>
      </c>
      <c r="AB386">
        <v>0.21981800000000001</v>
      </c>
      <c r="AH386">
        <v>0.97408800000000006</v>
      </c>
      <c r="AJ386">
        <v>0.94801000000000013</v>
      </c>
      <c r="AO386">
        <v>1.34057</v>
      </c>
      <c r="AR386">
        <v>0.62752200000000002</v>
      </c>
      <c r="AT386">
        <v>0.41781600000000002</v>
      </c>
      <c r="BE386">
        <v>0.25734600000000002</v>
      </c>
      <c r="BL386">
        <v>0.33170000000000011</v>
      </c>
      <c r="BP386">
        <v>0.53061000000000003</v>
      </c>
      <c r="BR386">
        <v>0.31931799999999999</v>
      </c>
      <c r="CA386">
        <v>4.0876920000000014</v>
      </c>
      <c r="CB386">
        <v>0.41781600000000002</v>
      </c>
      <c r="CF386">
        <v>0.77725800000000012</v>
      </c>
      <c r="CG386">
        <v>0.30254199999999998</v>
      </c>
      <c r="CJ386">
        <v>0.65745600000000015</v>
      </c>
      <c r="CM386">
        <v>0.732074</v>
      </c>
      <c r="CN386">
        <v>0.41649399999999998</v>
      </c>
      <c r="CP386">
        <v>0.41920000000000002</v>
      </c>
      <c r="CY386">
        <v>0.160554</v>
      </c>
      <c r="DA386">
        <v>0.68130500000000005</v>
      </c>
      <c r="DG386">
        <v>0.45650000000000002</v>
      </c>
      <c r="DH386">
        <v>0.31352600000000003</v>
      </c>
      <c r="DI386">
        <v>0.28801399999999999</v>
      </c>
      <c r="DL386">
        <v>6.052600000000001E-2</v>
      </c>
      <c r="DP386">
        <v>0.41781600000000002</v>
      </c>
      <c r="DX386">
        <v>0.30912200000000001</v>
      </c>
      <c r="EG386">
        <v>0.35064000000000001</v>
      </c>
      <c r="EK386">
        <v>0.32134800000000002</v>
      </c>
      <c r="EN386">
        <v>0.36</v>
      </c>
      <c r="ER386">
        <v>0.20532600000000001</v>
      </c>
      <c r="ES386">
        <v>0.9213380000000001</v>
      </c>
      <c r="EV386">
        <v>0.59775200000000006</v>
      </c>
      <c r="FA386">
        <v>0.44545200000000001</v>
      </c>
      <c r="FL386">
        <v>2.4185240000000001</v>
      </c>
      <c r="FR386">
        <v>0.230966</v>
      </c>
      <c r="GB386">
        <v>0.45235399999999998</v>
      </c>
      <c r="GD386">
        <v>0.73128400000000005</v>
      </c>
      <c r="GG386">
        <v>0.41781600000000002</v>
      </c>
      <c r="GI386">
        <v>0.67941750000000001</v>
      </c>
      <c r="GL386">
        <v>0.9213380000000001</v>
      </c>
      <c r="GN386">
        <v>1.332746</v>
      </c>
      <c r="GW386">
        <v>0.45650000000000002</v>
      </c>
      <c r="GX386">
        <v>0.45650000000000002</v>
      </c>
      <c r="GY386">
        <v>0.77725800000000012</v>
      </c>
      <c r="GZ386">
        <v>0.49359199999999998</v>
      </c>
      <c r="HC386">
        <v>0.17171600000000001</v>
      </c>
    </row>
    <row r="387" spans="1:213" x14ac:dyDescent="0.3">
      <c r="A387">
        <v>2019</v>
      </c>
      <c r="B387" t="s">
        <v>8347</v>
      </c>
      <c r="C387" s="1" t="s">
        <v>8357</v>
      </c>
      <c r="D387">
        <v>1.56216</v>
      </c>
      <c r="E387">
        <v>1.7692950000000001</v>
      </c>
      <c r="G387">
        <v>0.7632500000000001</v>
      </c>
      <c r="J387">
        <v>1.5465739999999999</v>
      </c>
      <c r="K387">
        <v>1.228386</v>
      </c>
      <c r="L387">
        <v>2.5228799999999998</v>
      </c>
      <c r="N387">
        <v>1.5988925</v>
      </c>
      <c r="P387">
        <v>0.68743399999999999</v>
      </c>
      <c r="Q387">
        <v>2.5228799999999998</v>
      </c>
      <c r="R387">
        <v>0.54724200000000001</v>
      </c>
      <c r="S387">
        <v>1.193762</v>
      </c>
      <c r="AB387">
        <v>0.6603500000000001</v>
      </c>
      <c r="AC387">
        <v>2.5228799999999998</v>
      </c>
      <c r="AD387">
        <v>1.1871925000000001</v>
      </c>
      <c r="AF387">
        <v>0.89174500000000012</v>
      </c>
      <c r="AJ387">
        <v>1.0425340000000001</v>
      </c>
      <c r="AO387">
        <v>2.252364</v>
      </c>
      <c r="AR387">
        <v>2.0669080000000002</v>
      </c>
      <c r="AS387">
        <v>0.64100200000000007</v>
      </c>
      <c r="AT387">
        <v>1.7411140000000001</v>
      </c>
      <c r="AU387">
        <v>1.3238700000000001</v>
      </c>
      <c r="AY387">
        <v>2.5228799999999998</v>
      </c>
      <c r="BE387">
        <v>1.00458</v>
      </c>
      <c r="BF387">
        <v>0.33250800000000008</v>
      </c>
      <c r="BG387">
        <v>1.706186</v>
      </c>
      <c r="BJ387">
        <v>0.56854000000000005</v>
      </c>
      <c r="BL387">
        <v>1.5988925</v>
      </c>
      <c r="BR387">
        <v>0.50782000000000005</v>
      </c>
      <c r="BX387">
        <v>1.493198</v>
      </c>
      <c r="CB387">
        <v>1.7393099999999999</v>
      </c>
      <c r="CF387">
        <v>1.575188</v>
      </c>
      <c r="CG387">
        <v>0.70620000000000005</v>
      </c>
      <c r="CI387">
        <v>0.50001600000000002</v>
      </c>
      <c r="CJ387">
        <v>1.6215649999999999</v>
      </c>
      <c r="CM387">
        <v>2.2534424999999998</v>
      </c>
      <c r="CN387">
        <v>1.23142</v>
      </c>
      <c r="CO387">
        <v>0.74995750000000005</v>
      </c>
      <c r="CP387">
        <v>0.44098199999999999</v>
      </c>
      <c r="CU387">
        <v>0.50670999999999999</v>
      </c>
      <c r="CV387">
        <v>1.0045539999999999</v>
      </c>
      <c r="CY387">
        <v>0.34992800000000007</v>
      </c>
      <c r="DA387">
        <v>1.4406950000000001</v>
      </c>
      <c r="DF387">
        <v>0.79155200000000003</v>
      </c>
      <c r="DG387">
        <v>1.2286159999999999</v>
      </c>
      <c r="DH387">
        <v>0.33187000000000011</v>
      </c>
      <c r="DI387">
        <v>1.358576666666667</v>
      </c>
      <c r="DJ387">
        <v>0.29641400000000012</v>
      </c>
      <c r="DL387">
        <v>0.75463800000000014</v>
      </c>
      <c r="DP387">
        <v>1.7393099999999999</v>
      </c>
      <c r="DW387">
        <v>0.72827800000000009</v>
      </c>
      <c r="DX387">
        <v>0.62194000000000005</v>
      </c>
      <c r="EH387">
        <v>0.68662400000000001</v>
      </c>
      <c r="EK387">
        <v>4.3148000000000013E-2</v>
      </c>
      <c r="EN387">
        <v>0.85217000000000009</v>
      </c>
      <c r="ER387">
        <v>0.56727400000000006</v>
      </c>
      <c r="ES387">
        <v>1.9045620000000001</v>
      </c>
      <c r="EV387">
        <v>0.58171800000000007</v>
      </c>
      <c r="EX387">
        <v>0.68810600000000011</v>
      </c>
      <c r="EZ387">
        <v>0.90914714285714293</v>
      </c>
      <c r="FA387">
        <v>0.60699599999999998</v>
      </c>
      <c r="FC387">
        <v>1.682315</v>
      </c>
      <c r="FR387">
        <v>0.74623200000000001</v>
      </c>
      <c r="FX387">
        <v>0.25441399999999997</v>
      </c>
      <c r="GA387">
        <v>1.441416</v>
      </c>
      <c r="GB387">
        <v>0.9502520000000001</v>
      </c>
      <c r="GD387">
        <v>1.619534</v>
      </c>
      <c r="GG387">
        <v>1.396282</v>
      </c>
      <c r="GI387">
        <v>0.6426440000000001</v>
      </c>
      <c r="GL387">
        <v>1.9045620000000001</v>
      </c>
      <c r="GM387">
        <v>0.99197400000000002</v>
      </c>
      <c r="GN387">
        <v>1.071372</v>
      </c>
      <c r="GP387">
        <v>2.5228799999999998</v>
      </c>
      <c r="GW387">
        <v>1.2286159999999999</v>
      </c>
      <c r="GX387">
        <v>1.2286159999999999</v>
      </c>
      <c r="GY387">
        <v>1.575188</v>
      </c>
      <c r="GZ387">
        <v>1.1226739999999999</v>
      </c>
      <c r="HA387">
        <v>0.46066400000000007</v>
      </c>
      <c r="HC387">
        <v>1.7682119999999999</v>
      </c>
      <c r="HE387">
        <v>0.51244200000000006</v>
      </c>
    </row>
    <row r="388" spans="1:213" x14ac:dyDescent="0.3">
      <c r="A388">
        <v>2019</v>
      </c>
      <c r="B388" t="s">
        <v>8347</v>
      </c>
      <c r="C388" s="1" t="s">
        <v>8358</v>
      </c>
      <c r="D388">
        <v>0.46769400000000011</v>
      </c>
      <c r="E388">
        <v>0.93518000000000012</v>
      </c>
      <c r="G388">
        <v>0.85599000000000003</v>
      </c>
      <c r="J388">
        <v>1.618646</v>
      </c>
      <c r="K388">
        <v>0.85893000000000008</v>
      </c>
      <c r="N388">
        <v>0.8077875000000001</v>
      </c>
      <c r="P388">
        <v>0.61509800000000003</v>
      </c>
      <c r="R388">
        <v>0.73867400000000005</v>
      </c>
      <c r="S388">
        <v>0.54151400000000005</v>
      </c>
      <c r="AB388">
        <v>0.95947600000000011</v>
      </c>
      <c r="AF388">
        <v>1.1962699999999999</v>
      </c>
      <c r="AH388">
        <v>0.21998999999999999</v>
      </c>
      <c r="AJ388">
        <v>0.72172199999999997</v>
      </c>
      <c r="AO388">
        <v>2.285898</v>
      </c>
      <c r="AR388">
        <v>2.1101325000000002</v>
      </c>
      <c r="AS388">
        <v>0.49686000000000002</v>
      </c>
      <c r="AT388">
        <v>0.34293200000000001</v>
      </c>
      <c r="AU388">
        <v>1.2065920000000001</v>
      </c>
      <c r="BE388">
        <v>0.67371250000000005</v>
      </c>
      <c r="BF388">
        <v>0.74331000000000003</v>
      </c>
      <c r="BG388">
        <v>1.2879499999999999</v>
      </c>
      <c r="BL388">
        <v>0.8077875000000001</v>
      </c>
      <c r="BP388">
        <v>1.3503620000000001</v>
      </c>
      <c r="BQ388">
        <v>0.35505999999999999</v>
      </c>
      <c r="BR388">
        <v>0.29589599999999999</v>
      </c>
      <c r="CB388">
        <v>0.34328999999999998</v>
      </c>
      <c r="CF388">
        <v>1.7548239999999999</v>
      </c>
      <c r="CG388">
        <v>0.82920000000000005</v>
      </c>
      <c r="CI388">
        <v>0.6584000000000001</v>
      </c>
      <c r="CJ388">
        <v>1.2605999999999999</v>
      </c>
      <c r="CM388">
        <v>1.2291939999999999</v>
      </c>
      <c r="CN388">
        <v>0.74626400000000004</v>
      </c>
      <c r="CO388">
        <v>0.77836800000000006</v>
      </c>
      <c r="CP388">
        <v>0.63213400000000008</v>
      </c>
      <c r="CV388">
        <v>0.81172000000000011</v>
      </c>
      <c r="CY388">
        <v>0.48269000000000012</v>
      </c>
      <c r="DA388">
        <v>1.2177739999999999</v>
      </c>
      <c r="DF388">
        <v>0.53780800000000006</v>
      </c>
      <c r="DG388">
        <v>0.95812750000000013</v>
      </c>
      <c r="DH388">
        <v>0.57908199999999999</v>
      </c>
      <c r="DI388">
        <v>0.51449600000000006</v>
      </c>
      <c r="DJ388">
        <v>0.49092200000000003</v>
      </c>
      <c r="DL388">
        <v>0.41207199999999999</v>
      </c>
      <c r="DP388">
        <v>0.34328999999999998</v>
      </c>
      <c r="DW388">
        <v>0.61015333333333344</v>
      </c>
      <c r="DX388">
        <v>0.54436600000000002</v>
      </c>
      <c r="EG388">
        <v>0.39866750000000001</v>
      </c>
      <c r="EH388">
        <v>0.71867199999999998</v>
      </c>
      <c r="EK388">
        <v>0.49211600000000011</v>
      </c>
      <c r="EN388">
        <v>0.47097400000000011</v>
      </c>
      <c r="ER388">
        <v>0.78687800000000008</v>
      </c>
      <c r="ES388">
        <v>1.4176960000000001</v>
      </c>
      <c r="EV388">
        <v>0.31749200000000011</v>
      </c>
      <c r="EX388">
        <v>0.6164940000000001</v>
      </c>
      <c r="FA388">
        <v>0.40221600000000002</v>
      </c>
      <c r="FR388">
        <v>0.81724800000000009</v>
      </c>
      <c r="FS388">
        <v>0.55343200000000004</v>
      </c>
      <c r="FX388">
        <v>3.5562000000000003E-2</v>
      </c>
      <c r="GA388">
        <v>1.8671120000000001</v>
      </c>
      <c r="GB388">
        <v>0.55874200000000007</v>
      </c>
      <c r="GD388">
        <v>1.4217960000000001</v>
      </c>
      <c r="GG388">
        <v>0.59355000000000002</v>
      </c>
      <c r="GH388">
        <v>0.65438000000000007</v>
      </c>
      <c r="GI388">
        <v>1.0501640000000001</v>
      </c>
      <c r="GL388">
        <v>1.4176960000000001</v>
      </c>
      <c r="GM388">
        <v>0.80996200000000007</v>
      </c>
      <c r="GN388">
        <v>0.96059400000000006</v>
      </c>
      <c r="GW388">
        <v>0.95812750000000013</v>
      </c>
      <c r="GX388">
        <v>0.95812750000000013</v>
      </c>
      <c r="GY388">
        <v>1.7548239999999999</v>
      </c>
      <c r="GZ388">
        <v>0.58980200000000005</v>
      </c>
      <c r="HA388">
        <v>0.32516</v>
      </c>
      <c r="HC388">
        <v>0.84000000000000008</v>
      </c>
      <c r="HE388">
        <v>0.31103999999999998</v>
      </c>
    </row>
    <row r="389" spans="1:213" x14ac:dyDescent="0.3">
      <c r="A389">
        <v>2019</v>
      </c>
      <c r="B389" t="s">
        <v>8347</v>
      </c>
      <c r="C389" s="1" t="s">
        <v>188</v>
      </c>
      <c r="D389">
        <v>0.90444342857142868</v>
      </c>
      <c r="E389">
        <v>0.87136080769230773</v>
      </c>
      <c r="F389">
        <v>2.5321959999999999</v>
      </c>
      <c r="G389">
        <v>0.67419933333333348</v>
      </c>
      <c r="H389">
        <v>0.70060200000000006</v>
      </c>
      <c r="I389">
        <v>0.70060200000000006</v>
      </c>
      <c r="J389">
        <v>3.8133509999999999</v>
      </c>
      <c r="K389">
        <v>0.60931800000000003</v>
      </c>
      <c r="L389">
        <v>1.5581739999999999</v>
      </c>
      <c r="M389">
        <v>0.46197199999999999</v>
      </c>
      <c r="N389">
        <v>3.0018075</v>
      </c>
      <c r="O389">
        <v>0.38855899999999999</v>
      </c>
      <c r="P389">
        <v>0.82306575000000004</v>
      </c>
      <c r="Q389">
        <v>1.5581739999999999</v>
      </c>
      <c r="R389">
        <v>0.75208033333333335</v>
      </c>
      <c r="S389">
        <v>0.62218174999999998</v>
      </c>
      <c r="T389">
        <v>0.99717800000000012</v>
      </c>
      <c r="U389">
        <v>0.88166500000000014</v>
      </c>
      <c r="V389">
        <v>0.54886200000000007</v>
      </c>
      <c r="W389">
        <v>0.77227800000000013</v>
      </c>
      <c r="X389">
        <v>0.51229800000000003</v>
      </c>
      <c r="Y389">
        <v>0.36253000000000002</v>
      </c>
      <c r="Z389">
        <v>0.70060200000000006</v>
      </c>
      <c r="AA389">
        <v>0.44771800000000012</v>
      </c>
      <c r="AB389">
        <v>0.50279300000000005</v>
      </c>
      <c r="AC389">
        <v>1.5581739999999999</v>
      </c>
      <c r="AD389">
        <v>1.7144695000000001</v>
      </c>
      <c r="AE389">
        <v>0.68156600000000012</v>
      </c>
      <c r="AF389">
        <v>1.2350976250000001</v>
      </c>
      <c r="AG389">
        <v>0.28619600000000001</v>
      </c>
      <c r="AH389">
        <v>0.56531525000000005</v>
      </c>
      <c r="AI389">
        <v>0.50202250000000004</v>
      </c>
      <c r="AJ389">
        <v>0.96306140000000018</v>
      </c>
      <c r="AK389">
        <v>1.291212</v>
      </c>
      <c r="AL389">
        <v>0.78285000000000005</v>
      </c>
      <c r="AN389">
        <v>0.49712400000000012</v>
      </c>
      <c r="AO389">
        <v>1.5035838125000001</v>
      </c>
      <c r="AP389">
        <v>0.323739</v>
      </c>
      <c r="AQ389">
        <v>0.104254</v>
      </c>
      <c r="AR389">
        <v>1.054613428571429</v>
      </c>
      <c r="AS389">
        <v>0.55750900000000003</v>
      </c>
      <c r="AT389">
        <v>0.97279571428571443</v>
      </c>
      <c r="AU389">
        <v>1.901727833333333</v>
      </c>
      <c r="AV389">
        <v>1.4924025000000001</v>
      </c>
      <c r="AW389">
        <v>1.1899550000000001</v>
      </c>
      <c r="AX389">
        <v>0.38894400000000012</v>
      </c>
      <c r="AY389">
        <v>1.5581739999999999</v>
      </c>
      <c r="AZ389">
        <v>1.291212</v>
      </c>
      <c r="BB389">
        <v>0.74565800000000004</v>
      </c>
      <c r="BC389">
        <v>1.0323089999999999</v>
      </c>
      <c r="BD389">
        <v>1.5935807500000001</v>
      </c>
      <c r="BE389">
        <v>0.98870100000000005</v>
      </c>
      <c r="BF389">
        <v>0.83465750000000005</v>
      </c>
      <c r="BG389">
        <v>1.6905572</v>
      </c>
      <c r="BH389">
        <v>0.377216</v>
      </c>
      <c r="BI389">
        <v>0.66377600000000014</v>
      </c>
      <c r="BJ389">
        <v>0.80967500000000014</v>
      </c>
      <c r="BK389">
        <v>0.38855899999999999</v>
      </c>
      <c r="BL389">
        <v>3.0018075</v>
      </c>
      <c r="BM389">
        <v>0.35350199999999998</v>
      </c>
      <c r="BO389">
        <v>0.229214</v>
      </c>
      <c r="BP389">
        <v>1.187886</v>
      </c>
      <c r="BQ389">
        <v>0.48247899999999999</v>
      </c>
      <c r="BR389">
        <v>0.7124326666666666</v>
      </c>
      <c r="BS389">
        <v>0.44513399999999997</v>
      </c>
      <c r="BT389">
        <v>0.50806600000000002</v>
      </c>
      <c r="BU389">
        <v>0.62150800000000006</v>
      </c>
      <c r="BV389">
        <v>0.3336014285714286</v>
      </c>
      <c r="BX389">
        <v>1.336144</v>
      </c>
      <c r="BY389">
        <v>0.38855899999999999</v>
      </c>
      <c r="BZ389">
        <v>0.76093800000000011</v>
      </c>
      <c r="CA389">
        <v>0.40293933333333343</v>
      </c>
      <c r="CB389">
        <v>1.0217492500000001</v>
      </c>
      <c r="CC389">
        <v>1.3942140000000001</v>
      </c>
      <c r="CD389">
        <v>0.53367833333333337</v>
      </c>
      <c r="CE389">
        <v>1.291212</v>
      </c>
      <c r="CF389">
        <v>2.0192956666666668</v>
      </c>
      <c r="CG389">
        <v>0.8169280000000001</v>
      </c>
      <c r="CH389">
        <v>1.0060880000000001</v>
      </c>
      <c r="CI389">
        <v>1.8522350000000001</v>
      </c>
      <c r="CJ389">
        <v>1.3216762857142861</v>
      </c>
      <c r="CL389">
        <v>1.7250639999999999</v>
      </c>
      <c r="CM389">
        <v>1.8379665000000001</v>
      </c>
      <c r="CN389">
        <v>1.2098097000000001</v>
      </c>
      <c r="CO389">
        <v>0.83593800000000007</v>
      </c>
      <c r="CP389">
        <v>0.58423742857142869</v>
      </c>
      <c r="CQ389">
        <v>0.61537600000000003</v>
      </c>
      <c r="CR389">
        <v>1.81036</v>
      </c>
      <c r="CS389">
        <v>0.48742999999999997</v>
      </c>
      <c r="CT389">
        <v>0.708484</v>
      </c>
      <c r="CU389">
        <v>0.46101199999999998</v>
      </c>
      <c r="CV389">
        <v>1.596592625</v>
      </c>
      <c r="CW389">
        <v>3.1287240000000001</v>
      </c>
      <c r="CX389">
        <v>1.7250639999999999</v>
      </c>
      <c r="CY389">
        <v>0.75219866666666668</v>
      </c>
      <c r="CZ389">
        <v>0.63600900000000005</v>
      </c>
      <c r="DA389">
        <v>0.95837800000000017</v>
      </c>
      <c r="DB389">
        <v>0.79773899999999998</v>
      </c>
      <c r="DC389">
        <v>0.59883400000000009</v>
      </c>
      <c r="DD389">
        <v>0.55293800000000004</v>
      </c>
      <c r="DE389">
        <v>0.37085800000000008</v>
      </c>
      <c r="DF389">
        <v>0.61766600000000005</v>
      </c>
      <c r="DG389">
        <v>1.281560285714286</v>
      </c>
      <c r="DH389">
        <v>0.21917349999999999</v>
      </c>
      <c r="DI389">
        <v>0.76711200000000002</v>
      </c>
      <c r="DJ389">
        <v>0.46111800000000008</v>
      </c>
      <c r="DL389">
        <v>0.56583810000000001</v>
      </c>
      <c r="DM389">
        <v>0.42026200000000002</v>
      </c>
      <c r="DN389">
        <v>0.49371599999999999</v>
      </c>
      <c r="DO389">
        <v>5.2942000000000003E-2</v>
      </c>
      <c r="DP389">
        <v>0.9782685714285716</v>
      </c>
      <c r="DQ389">
        <v>0.38855899999999999</v>
      </c>
      <c r="DS389">
        <v>0.377216</v>
      </c>
      <c r="DT389">
        <v>0.70060200000000006</v>
      </c>
      <c r="DU389">
        <v>0.85494600000000009</v>
      </c>
      <c r="DV389">
        <v>1.0060880000000001</v>
      </c>
      <c r="DW389">
        <v>0.38105711111111118</v>
      </c>
      <c r="DX389">
        <v>1.7556594999999999</v>
      </c>
      <c r="DY389">
        <v>0.73541000000000012</v>
      </c>
      <c r="DZ389">
        <v>0.62801400000000007</v>
      </c>
      <c r="EA389">
        <v>0.74162000000000006</v>
      </c>
      <c r="EB389">
        <v>0.13062000000000001</v>
      </c>
      <c r="EC389">
        <v>0.60699400000000003</v>
      </c>
      <c r="ED389">
        <v>0.38855899999999999</v>
      </c>
      <c r="EE389">
        <v>0.67827000000000004</v>
      </c>
      <c r="EF389">
        <v>0.52794200000000002</v>
      </c>
      <c r="EG389">
        <v>0.36450399999999999</v>
      </c>
      <c r="EH389">
        <v>0.88366175000000013</v>
      </c>
      <c r="EI389">
        <v>0.476076</v>
      </c>
      <c r="EJ389">
        <v>7.1799000000000002E-2</v>
      </c>
      <c r="EK389">
        <v>1.306072363636364</v>
      </c>
      <c r="EL389">
        <v>0.71628000000000003</v>
      </c>
      <c r="EM389">
        <v>0.30470000000000003</v>
      </c>
      <c r="EN389">
        <v>1.257827</v>
      </c>
      <c r="EO389">
        <v>0.97427600000000014</v>
      </c>
      <c r="EP389">
        <v>0.78396133333333351</v>
      </c>
      <c r="EQ389">
        <v>0.54725600000000008</v>
      </c>
      <c r="ER389">
        <v>0.69627120000000009</v>
      </c>
      <c r="ES389">
        <v>2.1491951428571432</v>
      </c>
      <c r="ET389">
        <v>0.38855899999999999</v>
      </c>
      <c r="EU389">
        <v>0.72481399999999996</v>
      </c>
      <c r="EV389">
        <v>1.8435509999999999</v>
      </c>
      <c r="EW389">
        <v>0.38855899999999999</v>
      </c>
      <c r="EX389">
        <v>0.86741933333333343</v>
      </c>
      <c r="EY389">
        <v>0.27287600000000001</v>
      </c>
      <c r="EZ389">
        <v>0.82212928571428578</v>
      </c>
      <c r="FA389">
        <v>0.50952400000000009</v>
      </c>
      <c r="FB389">
        <v>0.96387500000000004</v>
      </c>
      <c r="FC389">
        <v>1.3209420000000001</v>
      </c>
      <c r="FD389">
        <v>1.5261119999999999</v>
      </c>
      <c r="FE389">
        <v>1.7605729999999999</v>
      </c>
      <c r="FF389">
        <v>0.50682517171717179</v>
      </c>
      <c r="FG389">
        <v>0.26364799999999999</v>
      </c>
      <c r="FH389">
        <v>0.38855899999999999</v>
      </c>
      <c r="FI389">
        <v>0.55907000000000007</v>
      </c>
      <c r="FJ389">
        <v>0.58398700000000003</v>
      </c>
      <c r="FK389">
        <v>1.10347</v>
      </c>
      <c r="FL389">
        <v>1.3459220000000001</v>
      </c>
      <c r="FM389">
        <v>0.50545000000000007</v>
      </c>
      <c r="FN389">
        <v>0.84729600000000016</v>
      </c>
      <c r="FP389">
        <v>0.76988600000000007</v>
      </c>
      <c r="FQ389">
        <v>0.70060200000000006</v>
      </c>
      <c r="FR389">
        <v>1.09563225</v>
      </c>
      <c r="FS389">
        <v>0.65755600000000014</v>
      </c>
      <c r="FT389">
        <v>0.70060200000000006</v>
      </c>
      <c r="FU389">
        <v>0.38213799999999998</v>
      </c>
      <c r="FV389">
        <v>0.58093400000000006</v>
      </c>
      <c r="FW389">
        <v>1.1215390000000001</v>
      </c>
      <c r="FX389">
        <v>0.38505200000000001</v>
      </c>
      <c r="FY389">
        <v>0.59992200000000007</v>
      </c>
      <c r="FZ389">
        <v>0.41618400000000011</v>
      </c>
      <c r="GB389">
        <v>0.98663371428571445</v>
      </c>
      <c r="GC389">
        <v>0.122248</v>
      </c>
      <c r="GD389">
        <v>2.473792944444444</v>
      </c>
      <c r="GE389">
        <v>0.59502400000000011</v>
      </c>
      <c r="GF389">
        <v>0.70795000000000008</v>
      </c>
      <c r="GG389">
        <v>1.125361590909091</v>
      </c>
      <c r="GH389">
        <v>0.44698599999999999</v>
      </c>
      <c r="GI389">
        <v>0.48504079999999999</v>
      </c>
      <c r="GJ389">
        <v>0.66487200000000002</v>
      </c>
      <c r="GL389">
        <v>2.1491951428571432</v>
      </c>
      <c r="GM389">
        <v>0.75360000000000005</v>
      </c>
      <c r="GN389">
        <v>1.18838025</v>
      </c>
      <c r="GO389">
        <v>1.8524039999999999</v>
      </c>
      <c r="GP389">
        <v>1.5581739999999999</v>
      </c>
      <c r="GQ389">
        <v>0.70060200000000006</v>
      </c>
      <c r="GR389">
        <v>0.70060200000000006</v>
      </c>
      <c r="GS389">
        <v>1.078908</v>
      </c>
      <c r="GT389">
        <v>0.81001400000000001</v>
      </c>
      <c r="GU389">
        <v>0.38855899999999999</v>
      </c>
      <c r="GV389">
        <v>0.27184799999999998</v>
      </c>
      <c r="GW389">
        <v>1.281560285714286</v>
      </c>
      <c r="GX389">
        <v>1.281560285714286</v>
      </c>
      <c r="GY389">
        <v>2.0192956666666668</v>
      </c>
      <c r="GZ389">
        <v>0.46511000000000002</v>
      </c>
      <c r="HA389">
        <v>0.55091666666666672</v>
      </c>
      <c r="HC389">
        <v>1.091396666666667</v>
      </c>
      <c r="HD389">
        <v>0.42816599999999999</v>
      </c>
      <c r="HE389">
        <v>0.5022443333333334</v>
      </c>
    </row>
    <row r="390" spans="1:213" x14ac:dyDescent="0.3">
      <c r="A390">
        <v>2019</v>
      </c>
      <c r="B390" t="s">
        <v>8347</v>
      </c>
      <c r="C390" s="1" t="s">
        <v>200</v>
      </c>
      <c r="D390">
        <v>8.7610000000000007E-2</v>
      </c>
      <c r="L390">
        <v>3.449E-2</v>
      </c>
      <c r="M390">
        <v>3.1469999999999998E-2</v>
      </c>
      <c r="O390">
        <v>6.1856000000000008E-2</v>
      </c>
      <c r="Q390">
        <v>3.449E-2</v>
      </c>
      <c r="X390">
        <v>9.5034000000000007E-2</v>
      </c>
      <c r="Y390">
        <v>1.9425999999999999E-2</v>
      </c>
      <c r="AB390">
        <v>9.2026000000000011E-2</v>
      </c>
      <c r="AC390">
        <v>3.449E-2</v>
      </c>
      <c r="AD390">
        <v>0.15797800000000001</v>
      </c>
      <c r="AI390">
        <v>0.12396799999999999</v>
      </c>
      <c r="AK390">
        <v>5.6554E-2</v>
      </c>
      <c r="AL390">
        <v>3.9315999999999997E-2</v>
      </c>
      <c r="AM390">
        <v>2.5416000000000001E-2</v>
      </c>
      <c r="AN390">
        <v>3.0415999999999999E-2</v>
      </c>
      <c r="AP390">
        <v>1.1898000000000001E-2</v>
      </c>
      <c r="AQ390">
        <v>5.7600000000000012E-2</v>
      </c>
      <c r="AS390">
        <v>3.7062500000000012E-2</v>
      </c>
      <c r="AT390">
        <v>0.29585600000000001</v>
      </c>
      <c r="AU390">
        <v>9.9814E-2</v>
      </c>
      <c r="AV390">
        <v>9.7458000000000003E-2</v>
      </c>
      <c r="AW390">
        <v>3.2613999999999997E-2</v>
      </c>
      <c r="AX390">
        <v>2.1766000000000001E-2</v>
      </c>
      <c r="AY390">
        <v>3.449E-2</v>
      </c>
      <c r="AZ390">
        <v>5.6554E-2</v>
      </c>
      <c r="BC390">
        <v>8.8398000000000004E-2</v>
      </c>
      <c r="BD390">
        <v>1.5783999999999999E-2</v>
      </c>
      <c r="BF390">
        <v>1.677E-2</v>
      </c>
      <c r="BJ390">
        <v>6.5404000000000004E-2</v>
      </c>
      <c r="BK390">
        <v>6.1856000000000008E-2</v>
      </c>
      <c r="BO390">
        <v>3.7985999999999999E-2</v>
      </c>
      <c r="BS390">
        <v>0.16</v>
      </c>
      <c r="BU390">
        <v>4.1908000000000008E-2</v>
      </c>
      <c r="BV390">
        <v>9.8634285714285716E-2</v>
      </c>
      <c r="BW390">
        <v>3.6838000000000003E-2</v>
      </c>
      <c r="BX390">
        <v>8.3560000000000009E-2</v>
      </c>
      <c r="BY390">
        <v>6.1856000000000008E-2</v>
      </c>
      <c r="CA390">
        <v>7.8322000000000003E-2</v>
      </c>
      <c r="CB390">
        <v>0.29010799999999998</v>
      </c>
      <c r="CC390">
        <v>0.11623</v>
      </c>
      <c r="CD390">
        <v>5.1640000000000012E-2</v>
      </c>
      <c r="CE390">
        <v>5.6554E-2</v>
      </c>
      <c r="CG390">
        <v>7.5994000000000006E-2</v>
      </c>
      <c r="CL390">
        <v>8.2568000000000003E-2</v>
      </c>
      <c r="CO390">
        <v>3.6824000000000003E-2</v>
      </c>
      <c r="CQ390">
        <v>7.8622000000000011E-2</v>
      </c>
      <c r="CS390">
        <v>1.4352500000000001E-2</v>
      </c>
      <c r="CX390">
        <v>8.2568000000000003E-2</v>
      </c>
      <c r="CZ390">
        <v>0.18442600000000001</v>
      </c>
      <c r="DC390">
        <v>8.1436000000000008E-2</v>
      </c>
      <c r="DD390">
        <v>2.3494000000000001E-2</v>
      </c>
      <c r="DJ390">
        <v>5.4463999999999999E-2</v>
      </c>
      <c r="DN390">
        <v>6.9294000000000008E-2</v>
      </c>
      <c r="DP390">
        <v>0.29010799999999998</v>
      </c>
      <c r="DQ390">
        <v>6.1856000000000008E-2</v>
      </c>
      <c r="DR390">
        <v>0.22095571428571431</v>
      </c>
      <c r="DW390">
        <v>0.196382</v>
      </c>
      <c r="DX390">
        <v>2.5493999999999999E-2</v>
      </c>
      <c r="DY390">
        <v>0.27673249999999999</v>
      </c>
      <c r="DZ390">
        <v>9.4642000000000018E-2</v>
      </c>
      <c r="EB390">
        <v>1.3896E-2</v>
      </c>
      <c r="ED390">
        <v>6.1856000000000008E-2</v>
      </c>
      <c r="EE390">
        <v>0.12915199999999999</v>
      </c>
      <c r="EF390">
        <v>9.8476000000000008E-2</v>
      </c>
      <c r="EH390">
        <v>1.9192000000000001E-2</v>
      </c>
      <c r="EM390">
        <v>4.5072000000000001E-2</v>
      </c>
      <c r="EN390">
        <v>7.7342000000000008E-2</v>
      </c>
      <c r="EO390">
        <v>2.2360000000000001E-2</v>
      </c>
      <c r="EP390">
        <v>0.10559</v>
      </c>
      <c r="EQ390">
        <v>5.7070000000000003E-2</v>
      </c>
      <c r="ES390">
        <v>8.0074000000000006E-2</v>
      </c>
      <c r="ET390">
        <v>6.1856000000000008E-2</v>
      </c>
      <c r="EU390">
        <v>3.5389999999999998E-2</v>
      </c>
      <c r="EW390">
        <v>6.1856000000000008E-2</v>
      </c>
      <c r="EX390">
        <v>0.13359799999999999</v>
      </c>
      <c r="FB390">
        <v>9.6472500000000003E-2</v>
      </c>
      <c r="FH390">
        <v>6.1856000000000008E-2</v>
      </c>
      <c r="FI390">
        <v>0.1821325</v>
      </c>
      <c r="FL390">
        <v>2.0140000000000002E-3</v>
      </c>
      <c r="FN390">
        <v>5.6299999999999996E-3</v>
      </c>
      <c r="FP390">
        <v>2.7859999999999999E-2</v>
      </c>
      <c r="FV390">
        <v>4.3013999999999997E-2</v>
      </c>
      <c r="FW390">
        <v>6.5602000000000008E-2</v>
      </c>
      <c r="FZ390">
        <v>2.4889999999999999E-2</v>
      </c>
      <c r="GC390">
        <v>0.14863799999999999</v>
      </c>
      <c r="GE390">
        <v>1.4662E-2</v>
      </c>
      <c r="GG390">
        <v>0.187136</v>
      </c>
      <c r="GH390">
        <v>2.512E-2</v>
      </c>
      <c r="GJ390">
        <v>5.5933999999999998E-2</v>
      </c>
      <c r="GL390">
        <v>8.0074000000000006E-2</v>
      </c>
      <c r="GO390">
        <v>3.3984E-2</v>
      </c>
      <c r="GP390">
        <v>3.449E-2</v>
      </c>
      <c r="GS390">
        <v>0.25508999999999998</v>
      </c>
      <c r="GT390">
        <v>6.1312000000000012E-2</v>
      </c>
      <c r="GU390">
        <v>6.1856000000000008E-2</v>
      </c>
      <c r="GV390">
        <v>2.9933999999999999E-2</v>
      </c>
      <c r="HA390">
        <v>5.6904000000000003E-2</v>
      </c>
      <c r="HD390">
        <v>0.107806</v>
      </c>
      <c r="HE390">
        <v>2.5000000000000001E-2</v>
      </c>
    </row>
    <row r="391" spans="1:213" x14ac:dyDescent="0.3">
      <c r="A391">
        <v>2019</v>
      </c>
      <c r="B391" t="s">
        <v>8347</v>
      </c>
      <c r="C391" s="1" t="s">
        <v>203</v>
      </c>
      <c r="D391">
        <v>0.57313400000000003</v>
      </c>
      <c r="E391">
        <v>0.4371666666666667</v>
      </c>
      <c r="N391">
        <v>0.94440200000000007</v>
      </c>
      <c r="R391">
        <v>0.13511200000000001</v>
      </c>
      <c r="U391">
        <v>0.52733750000000001</v>
      </c>
      <c r="X391">
        <v>0.53539250000000005</v>
      </c>
      <c r="AB391">
        <v>0.43285200000000001</v>
      </c>
      <c r="AD391">
        <v>1.071936</v>
      </c>
      <c r="AK391">
        <v>0.53109800000000007</v>
      </c>
      <c r="AL391">
        <v>1.1270000000000001E-2</v>
      </c>
      <c r="AS391">
        <v>0.26518000000000003</v>
      </c>
      <c r="AT391">
        <v>0.42169600000000002</v>
      </c>
      <c r="AU391">
        <v>0.24049000000000001</v>
      </c>
      <c r="AZ391">
        <v>0.53109800000000007</v>
      </c>
      <c r="BF391">
        <v>0.18801399999999999</v>
      </c>
      <c r="BJ391">
        <v>0.10469199999999999</v>
      </c>
      <c r="BL391">
        <v>0.94440200000000007</v>
      </c>
      <c r="BR391">
        <v>0.10672</v>
      </c>
      <c r="BX391">
        <v>4.7101999999999998E-2</v>
      </c>
      <c r="CB391">
        <v>0.42035600000000001</v>
      </c>
      <c r="CE391">
        <v>0.53109800000000007</v>
      </c>
      <c r="CG391">
        <v>0.94287600000000016</v>
      </c>
      <c r="CJ391">
        <v>0.6203225</v>
      </c>
      <c r="CN391">
        <v>0.84321400000000002</v>
      </c>
      <c r="CO391">
        <v>0.84789000000000003</v>
      </c>
      <c r="CV391">
        <v>0.108018</v>
      </c>
      <c r="CZ391">
        <v>0.18027000000000001</v>
      </c>
      <c r="DC391">
        <v>0.71767600000000009</v>
      </c>
      <c r="DI391">
        <v>8.0226000000000006E-2</v>
      </c>
      <c r="DJ391">
        <v>3.6949999999999997E-2</v>
      </c>
      <c r="DM391">
        <v>0.103252</v>
      </c>
      <c r="DN391">
        <v>0.1187666666666667</v>
      </c>
      <c r="DP391">
        <v>0.42035600000000001</v>
      </c>
      <c r="DU391">
        <v>1.2069460000000001</v>
      </c>
      <c r="DW391">
        <v>1.1707000000000001</v>
      </c>
      <c r="DY391">
        <v>0.54305199999999998</v>
      </c>
      <c r="DZ391">
        <v>0.102836</v>
      </c>
      <c r="EH391">
        <v>0.42391200000000001</v>
      </c>
      <c r="EN391">
        <v>0.12268800000000001</v>
      </c>
      <c r="EP391">
        <v>0.146368</v>
      </c>
      <c r="EZ391">
        <v>0.13276714285714289</v>
      </c>
      <c r="FA391">
        <v>6.9088000000000011E-2</v>
      </c>
      <c r="FB391">
        <v>0.6470800000000001</v>
      </c>
      <c r="FE391">
        <v>4.6260000000000003E-2</v>
      </c>
      <c r="FP391">
        <v>0.19702800000000001</v>
      </c>
      <c r="FW391">
        <v>0.56917600000000002</v>
      </c>
      <c r="GD391">
        <v>1.7559959999999999</v>
      </c>
      <c r="GG391">
        <v>0.27065499999999998</v>
      </c>
      <c r="GH391">
        <v>0.73943000000000003</v>
      </c>
      <c r="GJ391">
        <v>0.89872200000000002</v>
      </c>
      <c r="GS391">
        <v>0.90200400000000003</v>
      </c>
      <c r="HC391">
        <v>0.20614399999999999</v>
      </c>
      <c r="HD391">
        <v>0.14107600000000001</v>
      </c>
      <c r="HE391">
        <v>1.426094</v>
      </c>
    </row>
    <row r="392" spans="1:213" x14ac:dyDescent="0.3">
      <c r="A392">
        <v>2019</v>
      </c>
      <c r="B392" t="s">
        <v>8347</v>
      </c>
      <c r="C392" s="1" t="s">
        <v>8359</v>
      </c>
      <c r="D392">
        <v>0.52064600000000005</v>
      </c>
      <c r="N392">
        <v>0.402306</v>
      </c>
      <c r="AD392">
        <v>0.81702200000000003</v>
      </c>
      <c r="BL392">
        <v>0.402306</v>
      </c>
      <c r="EX392">
        <v>0.50675599999999998</v>
      </c>
    </row>
    <row r="393" spans="1:213" x14ac:dyDescent="0.3">
      <c r="A393">
        <v>2019</v>
      </c>
      <c r="B393" t="s">
        <v>8347</v>
      </c>
      <c r="C393" s="1" t="s">
        <v>8360</v>
      </c>
      <c r="D393">
        <v>7.8400000000000015E-3</v>
      </c>
      <c r="AK393">
        <v>1.5535999999999999E-2</v>
      </c>
      <c r="AQ393">
        <v>7.6763999999999999E-2</v>
      </c>
      <c r="AT393">
        <v>1.6095999999999999E-2</v>
      </c>
      <c r="AZ393">
        <v>1.5535999999999999E-2</v>
      </c>
      <c r="BV393">
        <v>2.385E-2</v>
      </c>
      <c r="CB393">
        <v>1.6095999999999999E-2</v>
      </c>
      <c r="CE393">
        <v>1.5535999999999999E-2</v>
      </c>
      <c r="CO393">
        <v>6.8278000000000005E-2</v>
      </c>
      <c r="CS393">
        <v>2.0889999999999999E-2</v>
      </c>
      <c r="DJ393">
        <v>4.1399999999999996E-3</v>
      </c>
      <c r="DP393">
        <v>1.6095999999999999E-2</v>
      </c>
      <c r="DW393">
        <v>2.5846000000000001E-2</v>
      </c>
      <c r="DX393">
        <v>5.4974000000000002E-2</v>
      </c>
      <c r="EO393">
        <v>1.1218000000000001E-2</v>
      </c>
      <c r="EP393">
        <v>2.7591999999999998E-2</v>
      </c>
      <c r="EZ393">
        <v>8.3000000000000001E-3</v>
      </c>
      <c r="GC393">
        <v>6.8440000000000001E-2</v>
      </c>
      <c r="GD393">
        <v>2.0011999999999999E-2</v>
      </c>
      <c r="GG393">
        <v>1.6095999999999999E-2</v>
      </c>
      <c r="GJ393">
        <v>5.1060000000000001E-2</v>
      </c>
      <c r="HE393">
        <v>4.2520000000000002E-2</v>
      </c>
    </row>
    <row r="394" spans="1:213" x14ac:dyDescent="0.3">
      <c r="A394">
        <v>2019</v>
      </c>
      <c r="B394" t="s">
        <v>8347</v>
      </c>
      <c r="C394" s="1" t="s">
        <v>216</v>
      </c>
      <c r="D394">
        <v>7.9964000000000007E-2</v>
      </c>
      <c r="AK394">
        <v>8.2568000000000003E-2</v>
      </c>
      <c r="AT394">
        <v>0.17774200000000001</v>
      </c>
      <c r="AZ394">
        <v>8.2568000000000003E-2</v>
      </c>
      <c r="BC394">
        <v>7.012800000000001E-2</v>
      </c>
      <c r="BQ394">
        <v>6.3993999999999995E-2</v>
      </c>
      <c r="CB394">
        <v>0.17774200000000001</v>
      </c>
      <c r="CE394">
        <v>8.2568000000000003E-2</v>
      </c>
      <c r="DC394">
        <v>7.0836666666666673E-2</v>
      </c>
      <c r="DJ394">
        <v>0.176394</v>
      </c>
      <c r="DP394">
        <v>0.17774200000000001</v>
      </c>
      <c r="FE394">
        <v>8.0739999999999996E-3</v>
      </c>
      <c r="FN394">
        <v>2.5094000000000002E-2</v>
      </c>
      <c r="FZ394">
        <v>7.1652000000000007E-2</v>
      </c>
      <c r="GG394">
        <v>0.17774200000000001</v>
      </c>
      <c r="GS394">
        <v>3.5844000000000001E-2</v>
      </c>
    </row>
    <row r="395" spans="1:213" x14ac:dyDescent="0.3">
      <c r="A395">
        <v>2019</v>
      </c>
      <c r="B395" t="s">
        <v>8347</v>
      </c>
      <c r="C395" s="1" t="s">
        <v>8361</v>
      </c>
      <c r="D395">
        <v>2.6714000000000002E-2</v>
      </c>
      <c r="AK395">
        <v>2.3893999999999999E-2</v>
      </c>
      <c r="AT395">
        <v>0.12514</v>
      </c>
      <c r="AZ395">
        <v>2.3893999999999999E-2</v>
      </c>
      <c r="BQ395">
        <v>3.6516E-2</v>
      </c>
      <c r="CB395">
        <v>0.12514</v>
      </c>
      <c r="CE395">
        <v>2.3893999999999999E-2</v>
      </c>
      <c r="CO395">
        <v>9.4357999999999997E-2</v>
      </c>
      <c r="CS395">
        <v>2.1578E-2</v>
      </c>
      <c r="DC395">
        <v>8.8682500000000011E-2</v>
      </c>
      <c r="DJ395">
        <v>3.1226E-2</v>
      </c>
      <c r="DP395">
        <v>0.12514</v>
      </c>
      <c r="DY395">
        <v>2.2703999999999998E-2</v>
      </c>
      <c r="GG395">
        <v>0.12514</v>
      </c>
      <c r="GH395">
        <v>0.118462</v>
      </c>
    </row>
    <row r="396" spans="1:213" x14ac:dyDescent="0.3">
      <c r="A396">
        <v>2019</v>
      </c>
      <c r="B396" t="s">
        <v>8347</v>
      </c>
      <c r="C396" s="1" t="s">
        <v>223</v>
      </c>
      <c r="D396">
        <v>3.0418000000000001E-2</v>
      </c>
      <c r="AF396">
        <v>3.3826000000000002E-2</v>
      </c>
      <c r="AK396">
        <v>1.848E-2</v>
      </c>
      <c r="AZ396">
        <v>1.848E-2</v>
      </c>
      <c r="BC396">
        <v>0.200074</v>
      </c>
      <c r="BJ396">
        <v>3.8972E-2</v>
      </c>
      <c r="BQ396">
        <v>4.8060000000000012E-2</v>
      </c>
      <c r="BX396">
        <v>4.8292000000000002E-2</v>
      </c>
      <c r="CC396">
        <v>4.6097500000000013E-2</v>
      </c>
      <c r="CE396">
        <v>1.848E-2</v>
      </c>
      <c r="CG396">
        <v>3.5046000000000001E-2</v>
      </c>
      <c r="CO396">
        <v>6.3458000000000001E-2</v>
      </c>
      <c r="CZ396">
        <v>3.5380000000000002E-2</v>
      </c>
      <c r="DB396">
        <v>3.7196E-2</v>
      </c>
      <c r="DC396">
        <v>8.3892000000000008E-2</v>
      </c>
      <c r="DJ396">
        <v>0.10647</v>
      </c>
      <c r="DW396">
        <v>6.0740000000000002E-2</v>
      </c>
      <c r="DY396">
        <v>0.33216600000000002</v>
      </c>
      <c r="EH396">
        <v>5.0636000000000007E-2</v>
      </c>
      <c r="EP396">
        <v>4.6944E-2</v>
      </c>
      <c r="FV396">
        <v>9.9576000000000012E-2</v>
      </c>
      <c r="GE396">
        <v>5.4736000000000007E-2</v>
      </c>
      <c r="GH396">
        <v>4.5986000000000013E-2</v>
      </c>
      <c r="GO396">
        <v>8.4807999999999995E-2</v>
      </c>
    </row>
    <row r="397" spans="1:213" x14ac:dyDescent="0.3">
      <c r="A397">
        <v>2019</v>
      </c>
      <c r="B397" t="s">
        <v>8347</v>
      </c>
      <c r="C397" s="1" t="s">
        <v>226</v>
      </c>
      <c r="D397">
        <v>9.9058000000000007E-2</v>
      </c>
      <c r="E397">
        <v>0.1057033333333333</v>
      </c>
      <c r="G397">
        <v>7.0732000000000003E-2</v>
      </c>
      <c r="N397">
        <v>8.7104000000000001E-2</v>
      </c>
      <c r="P397">
        <v>0.11602999999999999</v>
      </c>
      <c r="S397">
        <v>0.106992</v>
      </c>
      <c r="AF397">
        <v>0.11586</v>
      </c>
      <c r="AJ397">
        <v>8.6643999999999999E-2</v>
      </c>
      <c r="AT397">
        <v>0.130082</v>
      </c>
      <c r="BF397">
        <v>3.9933999999999997E-2</v>
      </c>
      <c r="BG397">
        <v>8.8464000000000001E-2</v>
      </c>
      <c r="BJ397">
        <v>7.9941999999999999E-2</v>
      </c>
      <c r="BL397">
        <v>8.7104000000000001E-2</v>
      </c>
      <c r="BX397">
        <v>0.20816799999999999</v>
      </c>
      <c r="CB397">
        <v>0.130082</v>
      </c>
      <c r="CG397">
        <v>8.7534000000000001E-2</v>
      </c>
      <c r="CJ397">
        <v>0.89671400000000001</v>
      </c>
      <c r="CO397">
        <v>3.9984000000000013E-2</v>
      </c>
      <c r="DA397">
        <v>0.184336</v>
      </c>
      <c r="DG397">
        <v>0.108942</v>
      </c>
      <c r="DJ397">
        <v>0.13305800000000001</v>
      </c>
      <c r="DL397">
        <v>0.109608</v>
      </c>
      <c r="DP397">
        <v>0.130082</v>
      </c>
      <c r="DW397">
        <v>5.6726000000000013E-2</v>
      </c>
      <c r="DX397">
        <v>1.3179350000000001</v>
      </c>
      <c r="EN397">
        <v>7.9410000000000008E-2</v>
      </c>
      <c r="EV397">
        <v>7.1818000000000007E-2</v>
      </c>
      <c r="FA397">
        <v>7.8098000000000015E-2</v>
      </c>
      <c r="FR397">
        <v>6.8377500000000008E-2</v>
      </c>
      <c r="GB397">
        <v>7.8773999999999997E-2</v>
      </c>
      <c r="GD397">
        <v>0.118974</v>
      </c>
      <c r="GG397">
        <v>0.130082</v>
      </c>
      <c r="GH397">
        <v>9.534200000000001E-2</v>
      </c>
      <c r="GI397">
        <v>8.1030000000000005E-2</v>
      </c>
      <c r="GS397">
        <v>6.5950000000000009E-2</v>
      </c>
      <c r="GW397">
        <v>0.108942</v>
      </c>
      <c r="GX397">
        <v>0.108942</v>
      </c>
      <c r="GZ397">
        <v>0.12709599999999999</v>
      </c>
      <c r="HE397">
        <v>7.3246000000000006E-2</v>
      </c>
    </row>
    <row r="398" spans="1:213" x14ac:dyDescent="0.3">
      <c r="A398">
        <v>2019</v>
      </c>
      <c r="B398" t="s">
        <v>8347</v>
      </c>
      <c r="C398" s="1" t="s">
        <v>230</v>
      </c>
      <c r="D398">
        <v>0.55870375000000005</v>
      </c>
      <c r="E398">
        <v>0.15248999999999999</v>
      </c>
      <c r="G398">
        <v>2.52E-4</v>
      </c>
      <c r="J398">
        <v>8.6654000000000009E-2</v>
      </c>
      <c r="N398">
        <v>0.112068</v>
      </c>
      <c r="O398">
        <v>2.600962</v>
      </c>
      <c r="U398">
        <v>0.58931100000000003</v>
      </c>
      <c r="V398">
        <v>0.18734999999999999</v>
      </c>
      <c r="AB398">
        <v>5.913800000000001E-2</v>
      </c>
      <c r="AF398">
        <v>0.56238200000000005</v>
      </c>
      <c r="AK398">
        <v>2.1595249999999999</v>
      </c>
      <c r="AL398">
        <v>7.2658000000000014E-2</v>
      </c>
      <c r="AP398">
        <v>0.67486900000000005</v>
      </c>
      <c r="AS398">
        <v>0.93651200000000001</v>
      </c>
      <c r="AT398">
        <v>0.69647800000000004</v>
      </c>
      <c r="AU398">
        <v>0.72624200000000005</v>
      </c>
      <c r="AV398">
        <v>1.13758</v>
      </c>
      <c r="AZ398">
        <v>2.1595249999999999</v>
      </c>
      <c r="BC398">
        <v>0.15593974999999999</v>
      </c>
      <c r="BD398">
        <v>0.23286100000000001</v>
      </c>
      <c r="BF398">
        <v>8.990200000000001E-2</v>
      </c>
      <c r="BI398">
        <v>0.100714</v>
      </c>
      <c r="BJ398">
        <v>0.18735499999999999</v>
      </c>
      <c r="BK398">
        <v>2.600962</v>
      </c>
      <c r="BL398">
        <v>0.112068</v>
      </c>
      <c r="BQ398">
        <v>0.18770200000000001</v>
      </c>
      <c r="BR398">
        <v>0.211032</v>
      </c>
      <c r="BS398">
        <v>0.116022</v>
      </c>
      <c r="BX398">
        <v>6.6881999999999997E-2</v>
      </c>
      <c r="BY398">
        <v>2.600962</v>
      </c>
      <c r="CA398">
        <v>5.9434380000000004</v>
      </c>
      <c r="CB398">
        <v>0.73481133333333348</v>
      </c>
      <c r="CE398">
        <v>2.1595249999999999</v>
      </c>
      <c r="CG398">
        <v>0.48916749999999998</v>
      </c>
      <c r="CL398">
        <v>0.44041666666666668</v>
      </c>
      <c r="CN398">
        <v>2.7080320000000002</v>
      </c>
      <c r="CO398">
        <v>0.45746799999999999</v>
      </c>
      <c r="CP398">
        <v>0.33928399999999997</v>
      </c>
      <c r="CS398">
        <v>0.120354</v>
      </c>
      <c r="CV398">
        <v>0.43840000000000001</v>
      </c>
      <c r="CW398">
        <v>0.81861800000000007</v>
      </c>
      <c r="CX398">
        <v>0.44041666666666668</v>
      </c>
      <c r="DA398">
        <v>0.160304</v>
      </c>
      <c r="DB398">
        <v>1.092881</v>
      </c>
      <c r="DC398">
        <v>0.85928600000000022</v>
      </c>
      <c r="DG398">
        <v>9.4834000000000002E-2</v>
      </c>
      <c r="DJ398">
        <v>0.26627200000000001</v>
      </c>
      <c r="DL398">
        <v>0.21196999999999999</v>
      </c>
      <c r="DM398">
        <v>1.4634033333333341</v>
      </c>
      <c r="DN398">
        <v>0.19100600000000001</v>
      </c>
      <c r="DP398">
        <v>0.71046200000000015</v>
      </c>
      <c r="DQ398">
        <v>2.600962</v>
      </c>
      <c r="DU398">
        <v>1.388709</v>
      </c>
      <c r="DW398">
        <v>8.4812000000000012E-2</v>
      </c>
      <c r="DX398">
        <v>0.80223700000000009</v>
      </c>
      <c r="DY398">
        <v>1.234642</v>
      </c>
      <c r="EC398">
        <v>0.15325800000000001</v>
      </c>
      <c r="ED398">
        <v>2.600962</v>
      </c>
      <c r="EE398">
        <v>0.46117300000000011</v>
      </c>
      <c r="EH398">
        <v>0.96098300000000014</v>
      </c>
      <c r="EM398">
        <v>1</v>
      </c>
      <c r="EN398">
        <v>0.51430600000000004</v>
      </c>
      <c r="EP398">
        <v>7.9964000000000007E-2</v>
      </c>
      <c r="EQ398">
        <v>0.69975399999999999</v>
      </c>
      <c r="ER398">
        <v>0.23936750000000001</v>
      </c>
      <c r="ES398">
        <v>3.3865799999999999</v>
      </c>
      <c r="ET398">
        <v>2.600962</v>
      </c>
      <c r="EU398">
        <v>1.1539710000000001</v>
      </c>
      <c r="EV398">
        <v>0.82879800000000015</v>
      </c>
      <c r="EW398">
        <v>2.600962</v>
      </c>
      <c r="EZ398">
        <v>1.017842857142857</v>
      </c>
      <c r="FB398">
        <v>0.232158</v>
      </c>
      <c r="FD398">
        <v>0.31733</v>
      </c>
      <c r="FH398">
        <v>2.600962</v>
      </c>
      <c r="FI398">
        <v>0.40100800000000009</v>
      </c>
      <c r="FR398">
        <v>6.7778000000000005E-2</v>
      </c>
      <c r="FV398">
        <v>0.102562</v>
      </c>
      <c r="FW398">
        <v>0.92074400000000012</v>
      </c>
      <c r="FZ398">
        <v>9.5156000000000018E-2</v>
      </c>
      <c r="GB398">
        <v>0.10346</v>
      </c>
      <c r="GC398">
        <v>0.28754000000000002</v>
      </c>
      <c r="GD398">
        <v>0.48455199999999998</v>
      </c>
      <c r="GE398">
        <v>0.19389666666666669</v>
      </c>
      <c r="GG398">
        <v>1.364679666666667</v>
      </c>
      <c r="GH398">
        <v>0.20613600000000001</v>
      </c>
      <c r="GJ398">
        <v>0.32819199999999998</v>
      </c>
      <c r="GL398">
        <v>3.3865799999999999</v>
      </c>
      <c r="GN398">
        <v>0.107002</v>
      </c>
      <c r="GO398">
        <v>2.266038</v>
      </c>
      <c r="GT398">
        <v>1.5706549999999999</v>
      </c>
      <c r="GU398">
        <v>2.600962</v>
      </c>
      <c r="GV398">
        <v>0.1031275</v>
      </c>
      <c r="GW398">
        <v>9.4834000000000002E-2</v>
      </c>
      <c r="GX398">
        <v>9.4834000000000002E-2</v>
      </c>
      <c r="HA398">
        <v>0.11268499999999999</v>
      </c>
      <c r="HD398">
        <v>0.10093000000000001</v>
      </c>
      <c r="HE398">
        <v>0.10193000000000001</v>
      </c>
    </row>
    <row r="399" spans="1:213" x14ac:dyDescent="0.3">
      <c r="A399">
        <v>2019</v>
      </c>
      <c r="B399" t="s">
        <v>8347</v>
      </c>
      <c r="C399" s="1" t="s">
        <v>235</v>
      </c>
      <c r="D399">
        <v>0.34500799999999998</v>
      </c>
      <c r="E399">
        <v>0.55321400000000009</v>
      </c>
      <c r="F399">
        <v>0.27556375</v>
      </c>
      <c r="G399">
        <v>0.21031</v>
      </c>
      <c r="J399">
        <v>0.39296999999999999</v>
      </c>
      <c r="K399">
        <v>0.27090399999999998</v>
      </c>
      <c r="L399">
        <v>0.29320249999999998</v>
      </c>
      <c r="M399">
        <v>9.0326000000000017E-2</v>
      </c>
      <c r="N399">
        <v>0.30747200000000002</v>
      </c>
      <c r="P399">
        <v>0.20222000000000001</v>
      </c>
      <c r="Q399">
        <v>0.29320249999999998</v>
      </c>
      <c r="R399">
        <v>0.30297000000000002</v>
      </c>
      <c r="S399">
        <v>0.39707199999999998</v>
      </c>
      <c r="U399">
        <v>0.30965599999999999</v>
      </c>
      <c r="X399">
        <v>5.2695000000000013E-2</v>
      </c>
      <c r="AB399">
        <v>0.12573000000000001</v>
      </c>
      <c r="AC399">
        <v>0.29320249999999998</v>
      </c>
      <c r="AD399">
        <v>0.25897799999999999</v>
      </c>
      <c r="AF399">
        <v>0.15962200000000001</v>
      </c>
      <c r="AG399">
        <v>0.13319</v>
      </c>
      <c r="AH399">
        <v>0.33974199999999999</v>
      </c>
      <c r="AJ399">
        <v>0.33024199999999998</v>
      </c>
      <c r="AL399">
        <v>0.12553800000000001</v>
      </c>
      <c r="AO399">
        <v>0.59159250000000008</v>
      </c>
      <c r="AR399">
        <v>0.60399000000000003</v>
      </c>
      <c r="AS399">
        <v>0.13345799999999999</v>
      </c>
      <c r="AT399">
        <v>0.54639400000000005</v>
      </c>
      <c r="AU399">
        <v>0.19020400000000001</v>
      </c>
      <c r="AY399">
        <v>0.29320249999999998</v>
      </c>
      <c r="BE399">
        <v>0.15607399999999999</v>
      </c>
      <c r="BF399">
        <v>0.137854</v>
      </c>
      <c r="BG399">
        <v>0.65754400000000002</v>
      </c>
      <c r="BH399">
        <v>0.211816</v>
      </c>
      <c r="BI399">
        <v>0.1</v>
      </c>
      <c r="BJ399">
        <v>0.27888200000000002</v>
      </c>
      <c r="BL399">
        <v>0.30747200000000002</v>
      </c>
      <c r="BP399">
        <v>0.8366880000000001</v>
      </c>
      <c r="BR399">
        <v>0.24349399999999999</v>
      </c>
      <c r="BX399">
        <v>0.21268799999999999</v>
      </c>
      <c r="CB399">
        <v>0.54635800000000012</v>
      </c>
      <c r="CC399">
        <v>5.3836000000000009E-2</v>
      </c>
      <c r="CF399">
        <v>0.2100475</v>
      </c>
      <c r="CG399">
        <v>0.31769999999999998</v>
      </c>
      <c r="CI399">
        <v>0.29224600000000001</v>
      </c>
      <c r="CJ399">
        <v>0.192445</v>
      </c>
      <c r="CM399">
        <v>0.131665</v>
      </c>
      <c r="CN399">
        <v>0.423622</v>
      </c>
      <c r="CO399">
        <v>0.196022</v>
      </c>
      <c r="CP399">
        <v>0.24315200000000001</v>
      </c>
      <c r="CU399">
        <v>0.12457</v>
      </c>
      <c r="CV399">
        <v>0.36582199999999998</v>
      </c>
      <c r="CW399">
        <v>0.32232250000000001</v>
      </c>
      <c r="CY399">
        <v>0.117676</v>
      </c>
      <c r="DA399">
        <v>0.32120599999999999</v>
      </c>
      <c r="DE399">
        <v>8.6017999999999997E-2</v>
      </c>
      <c r="DF399">
        <v>7.5718000000000008E-2</v>
      </c>
      <c r="DG399">
        <v>0.197494</v>
      </c>
      <c r="DH399">
        <v>0.32550800000000002</v>
      </c>
      <c r="DI399">
        <v>0.30458800000000003</v>
      </c>
      <c r="DJ399">
        <v>0.239898</v>
      </c>
      <c r="DL399">
        <v>0.32440600000000003</v>
      </c>
      <c r="DM399">
        <v>0.39107999999999998</v>
      </c>
      <c r="DN399">
        <v>0.17366599999999999</v>
      </c>
      <c r="DO399">
        <v>0.108776</v>
      </c>
      <c r="DP399">
        <v>0.54635800000000012</v>
      </c>
      <c r="DS399">
        <v>0.211816</v>
      </c>
      <c r="DW399">
        <v>0.11279599999999999</v>
      </c>
      <c r="DX399">
        <v>0.52258400000000005</v>
      </c>
      <c r="DZ399">
        <v>0.110668</v>
      </c>
      <c r="EA399">
        <v>0.5310180000000001</v>
      </c>
      <c r="EB399">
        <v>6.2666000000000013E-2</v>
      </c>
      <c r="EC399">
        <v>0.25253599999999998</v>
      </c>
      <c r="EE399">
        <v>0.14149400000000001</v>
      </c>
      <c r="EG399">
        <v>0.53242250000000002</v>
      </c>
      <c r="EH399">
        <v>0.26160600000000001</v>
      </c>
      <c r="EK399">
        <v>0.91091000000000011</v>
      </c>
      <c r="EL399">
        <v>0.38517800000000008</v>
      </c>
      <c r="EN399">
        <v>0.15445600000000001</v>
      </c>
      <c r="ER399">
        <v>0.28267799999999998</v>
      </c>
      <c r="ES399">
        <v>0.31806250000000003</v>
      </c>
      <c r="EV399">
        <v>0.22806799999999999</v>
      </c>
      <c r="EX399">
        <v>0.21157200000000001</v>
      </c>
      <c r="EY399">
        <v>0.23538249999999999</v>
      </c>
      <c r="FA399">
        <v>0.2625075</v>
      </c>
      <c r="FB399">
        <v>0.104932</v>
      </c>
      <c r="FC399">
        <v>0.61872000000000005</v>
      </c>
      <c r="FF399">
        <v>0.23110897727272731</v>
      </c>
      <c r="FK399">
        <v>3.9658000000000013E-2</v>
      </c>
      <c r="FR399">
        <v>0.17516000000000001</v>
      </c>
      <c r="FS399">
        <v>0.18102799999999999</v>
      </c>
      <c r="FU399">
        <v>0.18968399999999999</v>
      </c>
      <c r="FW399">
        <v>0.103576</v>
      </c>
      <c r="FX399">
        <v>0.30961400000000011</v>
      </c>
      <c r="GA399">
        <v>0.18082200000000001</v>
      </c>
      <c r="GB399">
        <v>0.17709</v>
      </c>
      <c r="GD399">
        <v>0.278368</v>
      </c>
      <c r="GG399">
        <v>0.37767600000000012</v>
      </c>
      <c r="GH399">
        <v>0.114662</v>
      </c>
      <c r="GI399">
        <v>0.40150599999999997</v>
      </c>
      <c r="GJ399">
        <v>0.159162</v>
      </c>
      <c r="GL399">
        <v>0.31806250000000003</v>
      </c>
      <c r="GM399">
        <v>0.31545800000000002</v>
      </c>
      <c r="GN399">
        <v>0.45423200000000002</v>
      </c>
      <c r="GP399">
        <v>0.29320249999999998</v>
      </c>
      <c r="GW399">
        <v>0.197494</v>
      </c>
      <c r="GX399">
        <v>0.197494</v>
      </c>
      <c r="GY399">
        <v>0.2100475</v>
      </c>
      <c r="GZ399">
        <v>0.44036599999999998</v>
      </c>
      <c r="HA399">
        <v>0.15930800000000001</v>
      </c>
      <c r="HC399">
        <v>0.32839800000000008</v>
      </c>
      <c r="HD399">
        <v>0.65386400000000011</v>
      </c>
      <c r="HE399">
        <v>0.24673600000000001</v>
      </c>
    </row>
    <row r="400" spans="1:213" x14ac:dyDescent="0.3">
      <c r="A400">
        <v>2019</v>
      </c>
      <c r="B400" t="s">
        <v>8347</v>
      </c>
      <c r="C400" s="1" t="s">
        <v>8362</v>
      </c>
      <c r="D400">
        <v>0.291468</v>
      </c>
      <c r="E400">
        <v>0.37357600000000002</v>
      </c>
      <c r="J400">
        <v>0.22614000000000001</v>
      </c>
      <c r="K400">
        <v>0.21731800000000001</v>
      </c>
      <c r="N400">
        <v>0.18528800000000001</v>
      </c>
      <c r="P400">
        <v>7.0564000000000002E-2</v>
      </c>
      <c r="R400">
        <v>0.219525</v>
      </c>
      <c r="S400">
        <v>0.29765799999999998</v>
      </c>
      <c r="AB400">
        <v>7.8224000000000002E-2</v>
      </c>
      <c r="AD400">
        <v>0.16231599999999999</v>
      </c>
      <c r="AH400">
        <v>0.25411800000000001</v>
      </c>
      <c r="AJ400">
        <v>0.30269200000000002</v>
      </c>
      <c r="AO400">
        <v>0.59256750000000002</v>
      </c>
      <c r="AR400">
        <v>0.47204200000000002</v>
      </c>
      <c r="AT400">
        <v>0.31076199999999998</v>
      </c>
      <c r="BF400">
        <v>6.3684000000000004E-2</v>
      </c>
      <c r="BG400">
        <v>0.19999600000000001</v>
      </c>
      <c r="BL400">
        <v>0.18528800000000001</v>
      </c>
      <c r="BP400">
        <v>0.22525000000000001</v>
      </c>
      <c r="BR400">
        <v>0.120654</v>
      </c>
      <c r="CB400">
        <v>0.31076199999999998</v>
      </c>
      <c r="CJ400">
        <v>9.0002000000000013E-2</v>
      </c>
      <c r="CP400">
        <v>0.24810599999999999</v>
      </c>
      <c r="CU400">
        <v>0.12255199999999999</v>
      </c>
      <c r="CV400">
        <v>0.19528400000000001</v>
      </c>
      <c r="CY400">
        <v>0.11031199999999999</v>
      </c>
      <c r="DG400">
        <v>6.478600000000001E-2</v>
      </c>
      <c r="DH400">
        <v>0.23878333333333329</v>
      </c>
      <c r="DI400">
        <v>0.22444800000000001</v>
      </c>
      <c r="DL400">
        <v>0.22239200000000001</v>
      </c>
      <c r="DP400">
        <v>0.31076199999999998</v>
      </c>
      <c r="DX400">
        <v>0.16505600000000001</v>
      </c>
      <c r="EG400">
        <v>0.50467200000000001</v>
      </c>
      <c r="EN400">
        <v>0.103918</v>
      </c>
      <c r="ES400">
        <v>0.199686</v>
      </c>
      <c r="FA400">
        <v>0.19231799999999999</v>
      </c>
      <c r="FX400">
        <v>0.21875749999999999</v>
      </c>
      <c r="GD400">
        <v>0.28798000000000001</v>
      </c>
      <c r="GG400">
        <v>0.31076199999999998</v>
      </c>
      <c r="GI400">
        <v>0.27687200000000001</v>
      </c>
      <c r="GL400">
        <v>0.199686</v>
      </c>
      <c r="GN400">
        <v>0.85645199999999999</v>
      </c>
      <c r="GW400">
        <v>6.478600000000001E-2</v>
      </c>
      <c r="GX400">
        <v>6.478600000000001E-2</v>
      </c>
      <c r="GZ400">
        <v>0.26085799999999998</v>
      </c>
      <c r="HC400">
        <v>0.11114</v>
      </c>
    </row>
    <row r="401" spans="1:213" x14ac:dyDescent="0.3">
      <c r="A401">
        <v>2019</v>
      </c>
      <c r="B401" t="s">
        <v>8347</v>
      </c>
      <c r="C401" s="1" t="s">
        <v>8363</v>
      </c>
      <c r="D401">
        <v>0.30372399999999999</v>
      </c>
      <c r="E401">
        <v>0.47855399999999998</v>
      </c>
      <c r="F401">
        <v>0.79803750000000007</v>
      </c>
      <c r="G401">
        <v>0.12688199999999999</v>
      </c>
      <c r="J401">
        <v>0.28771799999999997</v>
      </c>
      <c r="K401">
        <v>0.217552</v>
      </c>
      <c r="N401">
        <v>0.38163399999999997</v>
      </c>
      <c r="P401">
        <v>0.22669800000000001</v>
      </c>
      <c r="R401">
        <v>0.27158399999999999</v>
      </c>
      <c r="S401">
        <v>0.33914000000000011</v>
      </c>
      <c r="U401">
        <v>8.5584000000000007E-2</v>
      </c>
      <c r="AB401">
        <v>8.7700000000000014E-2</v>
      </c>
      <c r="AD401">
        <v>0.31326599999999999</v>
      </c>
      <c r="AF401">
        <v>0.15123400000000001</v>
      </c>
      <c r="AH401">
        <v>0.290128</v>
      </c>
      <c r="AJ401">
        <v>0.369006</v>
      </c>
      <c r="AL401">
        <v>6.8024000000000001E-2</v>
      </c>
      <c r="AO401">
        <v>0.66409800000000008</v>
      </c>
      <c r="AR401">
        <v>0.65066800000000014</v>
      </c>
      <c r="AT401">
        <v>0.38317200000000001</v>
      </c>
      <c r="AU401">
        <v>0.21283250000000001</v>
      </c>
      <c r="BE401">
        <v>0.12077599999999999</v>
      </c>
      <c r="BF401">
        <v>0.128886</v>
      </c>
      <c r="BG401">
        <v>0.38479600000000003</v>
      </c>
      <c r="BH401">
        <v>0.29467599999999999</v>
      </c>
      <c r="BI401">
        <v>0.14444000000000001</v>
      </c>
      <c r="BJ401">
        <v>0.206564</v>
      </c>
      <c r="BL401">
        <v>0.38163399999999997</v>
      </c>
      <c r="BP401">
        <v>0.59143000000000001</v>
      </c>
      <c r="BR401">
        <v>0.200544</v>
      </c>
      <c r="BX401">
        <v>0.21634</v>
      </c>
      <c r="CB401">
        <v>0.38317200000000001</v>
      </c>
      <c r="CF401">
        <v>0.21734400000000001</v>
      </c>
      <c r="CG401">
        <v>0.25834200000000002</v>
      </c>
      <c r="CI401">
        <v>0.16894799999999999</v>
      </c>
      <c r="CJ401">
        <v>0.173702</v>
      </c>
      <c r="CK401">
        <v>0.32228200000000001</v>
      </c>
      <c r="CM401">
        <v>0.115164</v>
      </c>
      <c r="CN401">
        <v>0.303116</v>
      </c>
      <c r="CO401">
        <v>0.36846400000000012</v>
      </c>
      <c r="CP401">
        <v>0.22179199999999999</v>
      </c>
      <c r="CU401">
        <v>0.127858</v>
      </c>
      <c r="CV401">
        <v>0.242338</v>
      </c>
      <c r="CW401">
        <v>0.41551500000000002</v>
      </c>
      <c r="CY401">
        <v>0.14962400000000001</v>
      </c>
      <c r="DA401">
        <v>0.23962249999999999</v>
      </c>
      <c r="DE401">
        <v>3.5513999999999997E-2</v>
      </c>
      <c r="DF401">
        <v>5.0748000000000008E-2</v>
      </c>
      <c r="DG401">
        <v>0.127442</v>
      </c>
      <c r="DH401">
        <v>0.28415000000000001</v>
      </c>
      <c r="DI401">
        <v>0.26578600000000002</v>
      </c>
      <c r="DL401">
        <v>0.28675400000000012</v>
      </c>
      <c r="DO401">
        <v>8.1990000000000007E-2</v>
      </c>
      <c r="DP401">
        <v>0.38317200000000001</v>
      </c>
      <c r="DS401">
        <v>0.29467599999999999</v>
      </c>
      <c r="DX401">
        <v>0.27404200000000001</v>
      </c>
      <c r="EG401">
        <v>0.40655200000000002</v>
      </c>
      <c r="EH401">
        <v>0.12184399999999999</v>
      </c>
      <c r="EK401">
        <v>0.69176000000000004</v>
      </c>
      <c r="EL401">
        <v>0.28116799999999997</v>
      </c>
      <c r="EN401">
        <v>0.15620999999999999</v>
      </c>
      <c r="ER401">
        <v>9.4430000000000014E-2</v>
      </c>
      <c r="ES401">
        <v>0.40351199999999998</v>
      </c>
      <c r="EV401">
        <v>0.21335799999999999</v>
      </c>
      <c r="EY401">
        <v>0.30011749999999998</v>
      </c>
      <c r="FA401">
        <v>0.230544</v>
      </c>
      <c r="FC401">
        <v>0.67043000000000008</v>
      </c>
      <c r="FR401">
        <v>8.4762500000000005E-2</v>
      </c>
      <c r="FW401">
        <v>0.23152400000000001</v>
      </c>
      <c r="FX401">
        <v>0.183922</v>
      </c>
      <c r="GA401">
        <v>0.123544</v>
      </c>
      <c r="GB401">
        <v>9.7400000000000014E-2</v>
      </c>
      <c r="GD401">
        <v>0.27296399999999998</v>
      </c>
      <c r="GG401">
        <v>0.38317200000000001</v>
      </c>
      <c r="GH401">
        <v>0.193636</v>
      </c>
      <c r="GI401">
        <v>0.31884600000000002</v>
      </c>
      <c r="GL401">
        <v>0.40351199999999998</v>
      </c>
      <c r="GM401">
        <v>0.32337199999999999</v>
      </c>
      <c r="GN401">
        <v>0.14591199999999999</v>
      </c>
      <c r="GW401">
        <v>0.127442</v>
      </c>
      <c r="GX401">
        <v>0.127442</v>
      </c>
      <c r="GY401">
        <v>0.21734400000000001</v>
      </c>
      <c r="GZ401">
        <v>0.38619199999999998</v>
      </c>
      <c r="HA401">
        <v>7.2268000000000013E-2</v>
      </c>
      <c r="HC401">
        <v>0.34121200000000002</v>
      </c>
      <c r="HD401">
        <v>0.719364</v>
      </c>
      <c r="HE401">
        <v>0.54662600000000006</v>
      </c>
    </row>
    <row r="402" spans="1:213" x14ac:dyDescent="0.3">
      <c r="A402">
        <v>2019</v>
      </c>
      <c r="B402" t="s">
        <v>8347</v>
      </c>
      <c r="C402" s="1" t="s">
        <v>8364</v>
      </c>
      <c r="D402">
        <v>0.24374000000000001</v>
      </c>
      <c r="E402">
        <v>0.29284399999999999</v>
      </c>
      <c r="J402">
        <v>0.213226</v>
      </c>
      <c r="K402">
        <v>0.22742200000000001</v>
      </c>
      <c r="N402">
        <v>0.23103399999999999</v>
      </c>
      <c r="P402">
        <v>0.139955</v>
      </c>
      <c r="R402">
        <v>0.23718600000000001</v>
      </c>
      <c r="S402">
        <v>0.273262</v>
      </c>
      <c r="AB402">
        <v>0.1542</v>
      </c>
      <c r="AD402">
        <v>0.18770999999999999</v>
      </c>
      <c r="AH402">
        <v>0.26736799999999999</v>
      </c>
      <c r="AJ402">
        <v>0.34706999999999999</v>
      </c>
      <c r="AO402">
        <v>0.50391800000000009</v>
      </c>
      <c r="AR402">
        <v>0.50570599999999999</v>
      </c>
      <c r="AT402">
        <v>0.33767999999999998</v>
      </c>
      <c r="BE402">
        <v>0.11005</v>
      </c>
      <c r="BF402">
        <v>7.509600000000001E-2</v>
      </c>
      <c r="BJ402">
        <v>0.19192799999999999</v>
      </c>
      <c r="BL402">
        <v>0.23103399999999999</v>
      </c>
      <c r="BP402">
        <v>0.58083250000000008</v>
      </c>
      <c r="BR402">
        <v>0.15579799999999999</v>
      </c>
      <c r="BS402">
        <v>8.8992000000000016E-2</v>
      </c>
      <c r="CB402">
        <v>0.33767999999999998</v>
      </c>
      <c r="CF402">
        <v>2.8416E-2</v>
      </c>
      <c r="CI402">
        <v>0.21023666666666671</v>
      </c>
      <c r="CN402">
        <v>0.19204599999999999</v>
      </c>
      <c r="CO402">
        <v>9.9292000000000019E-2</v>
      </c>
      <c r="CP402">
        <v>0.233736</v>
      </c>
      <c r="CU402">
        <v>0.13219400000000001</v>
      </c>
      <c r="CY402">
        <v>0.13301399999999999</v>
      </c>
      <c r="DA402">
        <v>0.109516</v>
      </c>
      <c r="DE402">
        <v>0.15248600000000001</v>
      </c>
      <c r="DG402">
        <v>8.925000000000001E-2</v>
      </c>
      <c r="DH402">
        <v>0.14920749999999999</v>
      </c>
      <c r="DI402">
        <v>0.27066800000000002</v>
      </c>
      <c r="DL402">
        <v>0.18853800000000001</v>
      </c>
      <c r="DO402">
        <v>0.103044</v>
      </c>
      <c r="DP402">
        <v>0.33767999999999998</v>
      </c>
      <c r="DX402">
        <v>0.18748000000000001</v>
      </c>
      <c r="EG402">
        <v>0.43947500000000012</v>
      </c>
      <c r="EK402">
        <v>0.55274200000000007</v>
      </c>
      <c r="EN402">
        <v>0.13647400000000001</v>
      </c>
      <c r="ES402">
        <v>0.23035249999999999</v>
      </c>
      <c r="FA402">
        <v>0.17228499999999999</v>
      </c>
      <c r="FR402">
        <v>0.12129333333333341</v>
      </c>
      <c r="FX402">
        <v>0.13026399999999999</v>
      </c>
      <c r="GB402">
        <v>3.5742000000000003E-2</v>
      </c>
      <c r="GD402">
        <v>0.23543800000000001</v>
      </c>
      <c r="GG402">
        <v>0.33767999999999998</v>
      </c>
      <c r="GI402">
        <v>0.231152</v>
      </c>
      <c r="GL402">
        <v>0.23035249999999999</v>
      </c>
      <c r="GM402">
        <v>0.19356400000000001</v>
      </c>
      <c r="GN402">
        <v>0.169965</v>
      </c>
      <c r="GW402">
        <v>8.925000000000001E-2</v>
      </c>
      <c r="GX402">
        <v>8.925000000000001E-2</v>
      </c>
      <c r="GY402">
        <v>2.8416E-2</v>
      </c>
      <c r="GZ402">
        <v>0.26912599999999998</v>
      </c>
      <c r="HC402">
        <v>0.164655</v>
      </c>
      <c r="HE402">
        <v>0.20782800000000001</v>
      </c>
    </row>
    <row r="403" spans="1:213" x14ac:dyDescent="0.3">
      <c r="A403">
        <v>2019</v>
      </c>
      <c r="B403" t="s">
        <v>8347</v>
      </c>
      <c r="C403" s="1" t="s">
        <v>247</v>
      </c>
      <c r="D403">
        <v>0.57358600000000004</v>
      </c>
      <c r="E403">
        <v>0.75858400000000004</v>
      </c>
      <c r="F403">
        <v>2.8837039999999998</v>
      </c>
      <c r="G403">
        <v>0.17823</v>
      </c>
      <c r="H403">
        <v>0.20113400000000001</v>
      </c>
      <c r="I403">
        <v>0.20113400000000001</v>
      </c>
      <c r="J403">
        <v>0.68581600000000009</v>
      </c>
      <c r="K403">
        <v>0.55728</v>
      </c>
      <c r="L403">
        <v>0.30977399999999999</v>
      </c>
      <c r="M403">
        <v>0.10219399999999999</v>
      </c>
      <c r="N403">
        <v>0.72554800000000008</v>
      </c>
      <c r="O403">
        <v>0.30005799999999999</v>
      </c>
      <c r="P403">
        <v>0.67078750000000009</v>
      </c>
      <c r="Q403">
        <v>0.30977399999999999</v>
      </c>
      <c r="R403">
        <v>0.70599800000000013</v>
      </c>
      <c r="S403">
        <v>0.53916600000000003</v>
      </c>
      <c r="T403">
        <v>0.27780400000000011</v>
      </c>
      <c r="U403">
        <v>0.76548600000000011</v>
      </c>
      <c r="V403">
        <v>0.17014000000000001</v>
      </c>
      <c r="X403">
        <v>0.13272999999999999</v>
      </c>
      <c r="Y403">
        <v>0.127164</v>
      </c>
      <c r="Z403">
        <v>0.20113400000000001</v>
      </c>
      <c r="AB403">
        <v>0.23950399999999999</v>
      </c>
      <c r="AC403">
        <v>0.30977399999999999</v>
      </c>
      <c r="AD403">
        <v>0.52644600000000008</v>
      </c>
      <c r="AE403">
        <v>0.78346000000000005</v>
      </c>
      <c r="AF403">
        <v>0.34654800000000008</v>
      </c>
      <c r="AG403">
        <v>2.5403999999999999E-2</v>
      </c>
      <c r="AH403">
        <v>0.55838800000000011</v>
      </c>
      <c r="AI403">
        <v>0.32000499999999998</v>
      </c>
      <c r="AJ403">
        <v>0.97993200000000003</v>
      </c>
      <c r="AK403">
        <v>0.52958000000000005</v>
      </c>
      <c r="AL403">
        <v>7.7214000000000005E-2</v>
      </c>
      <c r="AM403">
        <v>0.08</v>
      </c>
      <c r="AN403">
        <v>9.3174000000000007E-2</v>
      </c>
      <c r="AO403">
        <v>1.011228</v>
      </c>
      <c r="AP403">
        <v>0.20743800000000001</v>
      </c>
      <c r="AR403">
        <v>1.192588</v>
      </c>
      <c r="AS403">
        <v>0.18515499999999999</v>
      </c>
      <c r="AT403">
        <v>0.6078380000000001</v>
      </c>
      <c r="AU403">
        <v>0.34972599999999998</v>
      </c>
      <c r="AV403">
        <v>0.18709799999999999</v>
      </c>
      <c r="AW403">
        <v>0.239092</v>
      </c>
      <c r="AX403">
        <v>1.001E-2</v>
      </c>
      <c r="AY403">
        <v>0.30977399999999999</v>
      </c>
      <c r="AZ403">
        <v>0.52958000000000005</v>
      </c>
      <c r="BB403">
        <v>0.200548</v>
      </c>
      <c r="BC403">
        <v>0.16084799999999999</v>
      </c>
      <c r="BD403">
        <v>0.16440199999999999</v>
      </c>
      <c r="BE403">
        <v>0.36665199999999998</v>
      </c>
      <c r="BF403">
        <v>0.40483599999999997</v>
      </c>
      <c r="BG403">
        <v>0.75668500000000005</v>
      </c>
      <c r="BH403">
        <v>6.7308000000000007E-2</v>
      </c>
      <c r="BI403">
        <v>0.1</v>
      </c>
      <c r="BJ403">
        <v>0.34924800000000011</v>
      </c>
      <c r="BK403">
        <v>0.30005799999999999</v>
      </c>
      <c r="BL403">
        <v>0.72554800000000008</v>
      </c>
      <c r="BM403">
        <v>0.145092</v>
      </c>
      <c r="BO403">
        <v>0.15625800000000001</v>
      </c>
      <c r="BQ403">
        <v>9.9802000000000016E-2</v>
      </c>
      <c r="BR403">
        <v>0.23402200000000001</v>
      </c>
      <c r="BS403">
        <v>0.21346399999999999</v>
      </c>
      <c r="BT403">
        <v>6.9692000000000004E-2</v>
      </c>
      <c r="BU403">
        <v>0.13230800000000001</v>
      </c>
      <c r="BX403">
        <v>0.214784</v>
      </c>
      <c r="BY403">
        <v>0.30005799999999999</v>
      </c>
      <c r="BZ403">
        <v>8.9844000000000007E-2</v>
      </c>
      <c r="CA403">
        <v>0.13641600000000001</v>
      </c>
      <c r="CB403">
        <v>0.60782400000000003</v>
      </c>
      <c r="CC403">
        <v>0.18227599999999999</v>
      </c>
      <c r="CD403">
        <v>7.3842500000000005E-2</v>
      </c>
      <c r="CE403">
        <v>0.52958000000000005</v>
      </c>
      <c r="CF403">
        <v>2.3062939999999998</v>
      </c>
      <c r="CG403">
        <v>0.28064</v>
      </c>
      <c r="CH403">
        <v>0.41510599999999998</v>
      </c>
      <c r="CI403">
        <v>0.39677200000000001</v>
      </c>
      <c r="CJ403">
        <v>0.68852200000000008</v>
      </c>
      <c r="CL403">
        <v>0.113174</v>
      </c>
      <c r="CN403">
        <v>0.26715800000000001</v>
      </c>
      <c r="CO403">
        <v>0.16208400000000001</v>
      </c>
      <c r="CP403">
        <v>0.64779600000000004</v>
      </c>
      <c r="CQ403">
        <v>0.48358000000000012</v>
      </c>
      <c r="CS403">
        <v>0.182948</v>
      </c>
      <c r="CU403">
        <v>0.41509400000000007</v>
      </c>
      <c r="CV403">
        <v>0.49899199999999999</v>
      </c>
      <c r="CW403">
        <v>1.561043333333334</v>
      </c>
      <c r="CX403">
        <v>0.113174</v>
      </c>
      <c r="CY403">
        <v>0.56382600000000005</v>
      </c>
      <c r="CZ403">
        <v>0.57755800000000013</v>
      </c>
      <c r="DA403">
        <v>0.37902999999999998</v>
      </c>
      <c r="DC403">
        <v>0.37135600000000002</v>
      </c>
      <c r="DE403">
        <v>7.6064000000000007E-2</v>
      </c>
      <c r="DF403">
        <v>0.22331200000000001</v>
      </c>
      <c r="DG403">
        <v>8.1136000000000014E-2</v>
      </c>
      <c r="DH403">
        <v>0.349082</v>
      </c>
      <c r="DI403">
        <v>0.42643199999999998</v>
      </c>
      <c r="DJ403">
        <v>0.17347199999999999</v>
      </c>
      <c r="DL403">
        <v>0.42387000000000002</v>
      </c>
      <c r="DM403">
        <v>0.27437400000000012</v>
      </c>
      <c r="DN403">
        <v>0.37915199999999999</v>
      </c>
      <c r="DP403">
        <v>0.60782400000000003</v>
      </c>
      <c r="DQ403">
        <v>0.30005799999999999</v>
      </c>
      <c r="DS403">
        <v>6.7308000000000007E-2</v>
      </c>
      <c r="DT403">
        <v>0.20113400000000001</v>
      </c>
      <c r="DU403">
        <v>0.67735400000000001</v>
      </c>
      <c r="DV403">
        <v>0.41510599999999998</v>
      </c>
      <c r="DW403">
        <v>0.172762</v>
      </c>
      <c r="DX403">
        <v>0.377386</v>
      </c>
      <c r="DY403">
        <v>0.70214200000000004</v>
      </c>
      <c r="DZ403">
        <v>8.0618000000000009E-2</v>
      </c>
      <c r="EA403">
        <v>0.21640000000000001</v>
      </c>
      <c r="EB403">
        <v>0.86817600000000017</v>
      </c>
      <c r="EC403">
        <v>0.13778799999999999</v>
      </c>
      <c r="ED403">
        <v>0.30005799999999999</v>
      </c>
      <c r="EE403">
        <v>0.173792</v>
      </c>
      <c r="EF403">
        <v>0.1288725</v>
      </c>
      <c r="EH403">
        <v>0.26061000000000001</v>
      </c>
      <c r="EK403">
        <v>1.1197779999999999</v>
      </c>
      <c r="EL403">
        <v>0.77347750000000004</v>
      </c>
      <c r="EM403">
        <v>0.212114</v>
      </c>
      <c r="EN403">
        <v>0.34433000000000002</v>
      </c>
      <c r="EP403">
        <v>0.54664800000000002</v>
      </c>
      <c r="EQ403">
        <v>0.30412</v>
      </c>
      <c r="ER403">
        <v>0.48549199999999998</v>
      </c>
      <c r="ES403">
        <v>1.0996859999999999</v>
      </c>
      <c r="ET403">
        <v>0.30005799999999999</v>
      </c>
      <c r="EU403">
        <v>0.42020200000000002</v>
      </c>
      <c r="EW403">
        <v>0.30005799999999999</v>
      </c>
      <c r="EX403">
        <v>0.52470600000000001</v>
      </c>
      <c r="EY403">
        <v>1.2534639999999999</v>
      </c>
      <c r="EZ403">
        <v>0.77310428571428569</v>
      </c>
      <c r="FA403">
        <v>0.51658999999999999</v>
      </c>
      <c r="FB403">
        <v>0.14755799999999999</v>
      </c>
      <c r="FC403">
        <v>0.62562200000000001</v>
      </c>
      <c r="FF403">
        <v>0.12532125</v>
      </c>
      <c r="FH403">
        <v>0.30005799999999999</v>
      </c>
      <c r="FI403">
        <v>0.13060250000000001</v>
      </c>
      <c r="FJ403">
        <v>0.182224</v>
      </c>
      <c r="FK403">
        <v>7.2059999999999999E-2</v>
      </c>
      <c r="FL403">
        <v>0.246672</v>
      </c>
      <c r="FM403">
        <v>8.8042000000000009E-2</v>
      </c>
      <c r="FN403">
        <v>0.20149600000000001</v>
      </c>
      <c r="FP403">
        <v>0.284858</v>
      </c>
      <c r="FQ403">
        <v>0.20113400000000001</v>
      </c>
      <c r="FR403">
        <v>0.36141600000000002</v>
      </c>
      <c r="FS403">
        <v>0.12545799999999999</v>
      </c>
      <c r="FT403">
        <v>0.20113400000000001</v>
      </c>
      <c r="FU403">
        <v>0.12286999999999999</v>
      </c>
      <c r="FV403">
        <v>0.123025</v>
      </c>
      <c r="FW403">
        <v>0.44194000000000011</v>
      </c>
      <c r="FX403">
        <v>1.292862</v>
      </c>
      <c r="FZ403">
        <v>0.23074</v>
      </c>
      <c r="GA403">
        <v>0.34106999999999998</v>
      </c>
      <c r="GD403">
        <v>0.94072200000000006</v>
      </c>
      <c r="GE403">
        <v>0.19625600000000001</v>
      </c>
      <c r="GG403">
        <v>0.60523199999999999</v>
      </c>
      <c r="GH403">
        <v>0.16622600000000001</v>
      </c>
      <c r="GI403">
        <v>0.65718800000000011</v>
      </c>
      <c r="GJ403">
        <v>0.27422400000000002</v>
      </c>
      <c r="GL403">
        <v>1.0996859999999999</v>
      </c>
      <c r="GM403">
        <v>0.57787250000000001</v>
      </c>
      <c r="GN403">
        <v>1.092598</v>
      </c>
      <c r="GO403">
        <v>2.6629900000000002</v>
      </c>
      <c r="GP403">
        <v>0.30977399999999999</v>
      </c>
      <c r="GQ403">
        <v>0.20113400000000001</v>
      </c>
      <c r="GR403">
        <v>0.20113400000000001</v>
      </c>
      <c r="GS403">
        <v>0.46528399999999998</v>
      </c>
      <c r="GT403">
        <v>6.0769999999999998E-2</v>
      </c>
      <c r="GU403">
        <v>0.30005799999999999</v>
      </c>
      <c r="GW403">
        <v>8.1136000000000014E-2</v>
      </c>
      <c r="GX403">
        <v>8.1136000000000014E-2</v>
      </c>
      <c r="GY403">
        <v>2.3062939999999998</v>
      </c>
      <c r="GZ403">
        <v>0.64138600000000001</v>
      </c>
      <c r="HA403">
        <v>0.11558</v>
      </c>
      <c r="HC403">
        <v>0.451762</v>
      </c>
      <c r="HD403">
        <v>0.25228600000000001</v>
      </c>
      <c r="HE403">
        <v>9.0908000000000003E-2</v>
      </c>
    </row>
    <row r="404" spans="1:213" x14ac:dyDescent="0.3">
      <c r="A404">
        <v>2019</v>
      </c>
      <c r="B404" t="s">
        <v>8347</v>
      </c>
      <c r="C404" s="1" t="s">
        <v>8365</v>
      </c>
      <c r="D404">
        <v>0.1421</v>
      </c>
      <c r="E404">
        <v>0.54664800000000002</v>
      </c>
      <c r="L404">
        <v>0.21920500000000001</v>
      </c>
      <c r="M404">
        <v>2.3769999999999999E-2</v>
      </c>
      <c r="N404">
        <v>0.46346250000000011</v>
      </c>
      <c r="O404">
        <v>0.34353</v>
      </c>
      <c r="P404">
        <v>0.27973199999999998</v>
      </c>
      <c r="Q404">
        <v>0.21920500000000001</v>
      </c>
      <c r="R404">
        <v>0.27405750000000001</v>
      </c>
      <c r="U404">
        <v>0.110928</v>
      </c>
      <c r="V404">
        <v>9.5483999999999999E-2</v>
      </c>
      <c r="X404">
        <v>7.4602000000000002E-2</v>
      </c>
      <c r="Y404">
        <v>0.102164</v>
      </c>
      <c r="AB404">
        <v>0.25701800000000002</v>
      </c>
      <c r="AC404">
        <v>0.21920500000000001</v>
      </c>
      <c r="AD404">
        <v>0.28172000000000003</v>
      </c>
      <c r="AG404">
        <v>9.4374E-2</v>
      </c>
      <c r="AI404">
        <v>0.243532</v>
      </c>
      <c r="AL404">
        <v>6.6524E-2</v>
      </c>
      <c r="AM404">
        <v>9.3990000000000004E-2</v>
      </c>
      <c r="AP404">
        <v>6.9094000000000003E-2</v>
      </c>
      <c r="AS404">
        <v>0.15886500000000001</v>
      </c>
      <c r="AT404">
        <v>0.47819200000000001</v>
      </c>
      <c r="AU404">
        <v>0.35347400000000012</v>
      </c>
      <c r="AW404">
        <v>0.166074</v>
      </c>
      <c r="AY404">
        <v>0.21920500000000001</v>
      </c>
      <c r="BD404">
        <v>0.143598</v>
      </c>
      <c r="BE404">
        <v>1.2199175</v>
      </c>
      <c r="BF404">
        <v>0.164382</v>
      </c>
      <c r="BG404">
        <v>0.50389000000000006</v>
      </c>
      <c r="BH404">
        <v>4.4322E-2</v>
      </c>
      <c r="BI404">
        <v>5.1850000000000007E-2</v>
      </c>
      <c r="BJ404">
        <v>0.26893400000000012</v>
      </c>
      <c r="BK404">
        <v>0.34353</v>
      </c>
      <c r="BL404">
        <v>0.46346250000000011</v>
      </c>
      <c r="BM404">
        <v>0.24016999999999999</v>
      </c>
      <c r="BS404">
        <v>0.11096</v>
      </c>
      <c r="BT404">
        <v>7.3333999999999996E-2</v>
      </c>
      <c r="BU404">
        <v>0.131802</v>
      </c>
      <c r="BX404">
        <v>0.18403</v>
      </c>
      <c r="BY404">
        <v>0.34353</v>
      </c>
      <c r="BZ404">
        <v>9.7942000000000015E-2</v>
      </c>
      <c r="CB404">
        <v>0.47698000000000002</v>
      </c>
      <c r="CC404">
        <v>0.106028</v>
      </c>
      <c r="CD404">
        <v>6.251000000000001E-2</v>
      </c>
      <c r="CF404">
        <v>2.125</v>
      </c>
      <c r="CG404">
        <v>8.3987999999999993E-2</v>
      </c>
      <c r="CH404">
        <v>0.119146</v>
      </c>
      <c r="CI404">
        <v>0.103668</v>
      </c>
      <c r="CM404">
        <v>2.03498</v>
      </c>
      <c r="CO404">
        <v>8.5856000000000016E-2</v>
      </c>
      <c r="CP404">
        <v>0.17382</v>
      </c>
      <c r="CU404">
        <v>0.131298</v>
      </c>
      <c r="CV404">
        <v>0.17160400000000001</v>
      </c>
      <c r="CY404">
        <v>7.2320000000000009E-2</v>
      </c>
      <c r="DA404">
        <v>0.21562400000000001</v>
      </c>
      <c r="DC404">
        <v>0.17584749999999999</v>
      </c>
      <c r="DE404">
        <v>5.3466000000000007E-2</v>
      </c>
      <c r="DG404">
        <v>9.1277999999999998E-2</v>
      </c>
      <c r="DH404">
        <v>0.33311000000000002</v>
      </c>
      <c r="DJ404">
        <v>5.6358000000000012E-2</v>
      </c>
      <c r="DL404">
        <v>0.12157800000000001</v>
      </c>
      <c r="DM404">
        <v>9.7402000000000016E-2</v>
      </c>
      <c r="DN404">
        <v>9.8804000000000003E-2</v>
      </c>
      <c r="DP404">
        <v>0.47698000000000002</v>
      </c>
      <c r="DQ404">
        <v>0.34353</v>
      </c>
      <c r="DS404">
        <v>4.4322E-2</v>
      </c>
      <c r="DV404">
        <v>0.119146</v>
      </c>
      <c r="DW404">
        <v>8.5010000000000002E-2</v>
      </c>
      <c r="DX404">
        <v>0.33219199999999999</v>
      </c>
      <c r="DZ404">
        <v>5.3730000000000007E-2</v>
      </c>
      <c r="EA404">
        <v>1.9352500000000002E-2</v>
      </c>
      <c r="EB404">
        <v>4.7637500000000013E-2</v>
      </c>
      <c r="EC404">
        <v>5.2344000000000002E-2</v>
      </c>
      <c r="ED404">
        <v>0.34353</v>
      </c>
      <c r="EE404">
        <v>0.124074</v>
      </c>
      <c r="EF404">
        <v>0.16295399999999999</v>
      </c>
      <c r="EL404">
        <v>2.8107319999999998</v>
      </c>
      <c r="EM404">
        <v>0.401586</v>
      </c>
      <c r="EN404">
        <v>0.37900800000000012</v>
      </c>
      <c r="EP404">
        <v>0.42652800000000007</v>
      </c>
      <c r="EQ404">
        <v>0.53597000000000006</v>
      </c>
      <c r="ER404">
        <v>5.9702000000000012E-2</v>
      </c>
      <c r="ES404">
        <v>0.46552600000000011</v>
      </c>
      <c r="ET404">
        <v>0.34353</v>
      </c>
      <c r="EV404">
        <v>0.132602</v>
      </c>
      <c r="EW404">
        <v>0.34353</v>
      </c>
      <c r="EX404">
        <v>0.34784399999999999</v>
      </c>
      <c r="FA404">
        <v>0.123836</v>
      </c>
      <c r="FB404">
        <v>0.101422</v>
      </c>
      <c r="FC404">
        <v>0.25252999999999998</v>
      </c>
      <c r="FF404">
        <v>6.2646750000000001E-2</v>
      </c>
      <c r="FH404">
        <v>0.34353</v>
      </c>
      <c r="FI404">
        <v>9.7128000000000006E-2</v>
      </c>
      <c r="FJ404">
        <v>0.102256</v>
      </c>
      <c r="FK404">
        <v>4.9979999999999997E-2</v>
      </c>
      <c r="FM404">
        <v>8.8042000000000009E-2</v>
      </c>
      <c r="FP404">
        <v>0.15488499999999999</v>
      </c>
      <c r="FR404">
        <v>0.181732</v>
      </c>
      <c r="FS404">
        <v>7.6796000000000003E-2</v>
      </c>
      <c r="FU404">
        <v>8.3400000000000002E-2</v>
      </c>
      <c r="FV404">
        <v>8.7686000000000014E-2</v>
      </c>
      <c r="FW404">
        <v>0.19209200000000001</v>
      </c>
      <c r="FX404">
        <v>0.15020749999999999</v>
      </c>
      <c r="GB404">
        <v>5.1670000000000008E-2</v>
      </c>
      <c r="GD404">
        <v>0.34</v>
      </c>
      <c r="GG404">
        <v>0.30207499999999998</v>
      </c>
      <c r="GH404">
        <v>0.102896</v>
      </c>
      <c r="GI404">
        <v>0.36297249999999998</v>
      </c>
      <c r="GJ404">
        <v>0.108474</v>
      </c>
      <c r="GL404">
        <v>0.46552600000000011</v>
      </c>
      <c r="GM404">
        <v>0.38600600000000002</v>
      </c>
      <c r="GN404">
        <v>0.13902</v>
      </c>
      <c r="GP404">
        <v>0.21920500000000001</v>
      </c>
      <c r="GU404">
        <v>0.34353</v>
      </c>
      <c r="GW404">
        <v>9.1277999999999998E-2</v>
      </c>
      <c r="GX404">
        <v>9.1277999999999998E-2</v>
      </c>
      <c r="GY404">
        <v>2.125</v>
      </c>
      <c r="GZ404">
        <v>0.31252400000000002</v>
      </c>
      <c r="HA404">
        <v>5.8816000000000007E-2</v>
      </c>
      <c r="HC404">
        <v>0.29515750000000002</v>
      </c>
      <c r="HD404">
        <v>6.8398000000000014E-2</v>
      </c>
      <c r="HE404">
        <v>3.4546E-2</v>
      </c>
    </row>
    <row r="405" spans="1:213" x14ac:dyDescent="0.3">
      <c r="A405">
        <v>2019</v>
      </c>
      <c r="B405" t="s">
        <v>8347</v>
      </c>
      <c r="C405" s="1" t="s">
        <v>257</v>
      </c>
      <c r="D405">
        <v>0.16012375000000001</v>
      </c>
      <c r="E405">
        <v>0.2457509722222222</v>
      </c>
      <c r="G405">
        <v>0.198544</v>
      </c>
      <c r="K405">
        <v>0.189222</v>
      </c>
      <c r="M405">
        <v>2.3834000000000001E-2</v>
      </c>
      <c r="N405">
        <v>0.1246216666666667</v>
      </c>
      <c r="P405">
        <v>0.11378333333333331</v>
      </c>
      <c r="R405">
        <v>1.2991775000000001</v>
      </c>
      <c r="S405">
        <v>0.23261799999999999</v>
      </c>
      <c r="U405">
        <v>0.11132599999999999</v>
      </c>
      <c r="V405">
        <v>7.7119000000000007E-2</v>
      </c>
      <c r="X405">
        <v>8.5500000000000007E-2</v>
      </c>
      <c r="Y405">
        <v>7.6086249999999994E-2</v>
      </c>
      <c r="AB405">
        <v>6.1568999999999999E-2</v>
      </c>
      <c r="AD405">
        <v>0.189248</v>
      </c>
      <c r="AF405">
        <v>0.11382825000000001</v>
      </c>
      <c r="AG405">
        <v>7.5279000000000013E-2</v>
      </c>
      <c r="AH405">
        <v>0.21056587500000001</v>
      </c>
      <c r="AJ405">
        <v>0.200097</v>
      </c>
      <c r="AL405">
        <v>6.6883999999999999E-2</v>
      </c>
      <c r="AM405">
        <v>0.10552599999999999</v>
      </c>
      <c r="AN405">
        <v>7.7943999999999999E-2</v>
      </c>
      <c r="AO405">
        <v>0.41577062500000012</v>
      </c>
      <c r="AP405">
        <v>0.109765</v>
      </c>
      <c r="AR405">
        <v>0.58682400000000001</v>
      </c>
      <c r="AS405">
        <v>0.1356</v>
      </c>
      <c r="AT405">
        <v>0.1944505</v>
      </c>
      <c r="AU405">
        <v>0.224578</v>
      </c>
      <c r="BE405">
        <v>0.16532749999999999</v>
      </c>
      <c r="BF405">
        <v>0.12529499999999999</v>
      </c>
      <c r="BH405">
        <v>2.4504000000000001E-2</v>
      </c>
      <c r="BI405">
        <v>5.3165999999999998E-2</v>
      </c>
      <c r="BJ405">
        <v>0.20241799999999999</v>
      </c>
      <c r="BL405">
        <v>0.1246216666666667</v>
      </c>
      <c r="BP405">
        <v>0.44957000000000003</v>
      </c>
      <c r="BR405">
        <v>0.227217</v>
      </c>
      <c r="BS405">
        <v>0.116926</v>
      </c>
      <c r="BT405">
        <v>6.9496666666666679E-2</v>
      </c>
      <c r="BU405">
        <v>0.10024</v>
      </c>
      <c r="BZ405">
        <v>7.3065333333333329E-2</v>
      </c>
      <c r="CB405">
        <v>0.19435450000000001</v>
      </c>
      <c r="CG405">
        <v>0.123652</v>
      </c>
      <c r="CH405">
        <v>8.5302500000000003E-2</v>
      </c>
      <c r="CI405">
        <v>9.8042500000000005E-2</v>
      </c>
      <c r="CJ405">
        <v>0.17577400000000001</v>
      </c>
      <c r="CM405">
        <v>0.23471875</v>
      </c>
      <c r="CN405">
        <v>6.9718000000000002E-2</v>
      </c>
      <c r="CO405">
        <v>7.3751999999999998E-2</v>
      </c>
      <c r="CP405">
        <v>0.185892375</v>
      </c>
      <c r="CU405">
        <v>0.10586</v>
      </c>
      <c r="CV405">
        <v>0.11357</v>
      </c>
      <c r="CY405">
        <v>0.11328933333333339</v>
      </c>
      <c r="DC405">
        <v>9.7532500000000008E-2</v>
      </c>
      <c r="DF405">
        <v>0.13717199999999999</v>
      </c>
      <c r="DG405">
        <v>0.1886886666666667</v>
      </c>
      <c r="DH405">
        <v>0.1674596666666667</v>
      </c>
      <c r="DL405">
        <v>0.13213</v>
      </c>
      <c r="DM405">
        <v>6.4215333333333333E-2</v>
      </c>
      <c r="DN405">
        <v>8.2485000000000003E-2</v>
      </c>
      <c r="DO405">
        <v>5.7360000000000001E-2</v>
      </c>
      <c r="DP405">
        <v>0.19435450000000001</v>
      </c>
      <c r="DS405">
        <v>2.4504000000000001E-2</v>
      </c>
      <c r="DV405">
        <v>8.5302500000000003E-2</v>
      </c>
      <c r="DW405">
        <v>6.6140000000000004E-2</v>
      </c>
      <c r="DX405">
        <v>0.47466425000000012</v>
      </c>
      <c r="DZ405">
        <v>5.3328000000000007E-2</v>
      </c>
      <c r="EA405">
        <v>2.0586E-2</v>
      </c>
      <c r="EC405">
        <v>4.753466666666667E-2</v>
      </c>
      <c r="EE405">
        <v>7.4020000000000016E-2</v>
      </c>
      <c r="EG405">
        <v>0.32319999999999999</v>
      </c>
      <c r="EH405">
        <v>0.112229</v>
      </c>
      <c r="EK405">
        <v>0.59215800000000007</v>
      </c>
      <c r="EL405">
        <v>0.24399599999999999</v>
      </c>
      <c r="EN405">
        <v>0.110416</v>
      </c>
      <c r="ER405">
        <v>6.9280000000000008E-2</v>
      </c>
      <c r="ES405">
        <v>0.149228</v>
      </c>
      <c r="EV405">
        <v>0.313218</v>
      </c>
      <c r="EY405">
        <v>0.60358000000000001</v>
      </c>
      <c r="FA405">
        <v>0.13562250000000001</v>
      </c>
      <c r="FB405">
        <v>4.1924000000000003E-2</v>
      </c>
      <c r="FC405">
        <v>0.29104000000000002</v>
      </c>
      <c r="FF405">
        <v>3.2271666666666671E-2</v>
      </c>
      <c r="FI405">
        <v>9.3936000000000006E-2</v>
      </c>
      <c r="FJ405">
        <v>8.360200000000001E-2</v>
      </c>
      <c r="FM405">
        <v>8.6116000000000012E-2</v>
      </c>
      <c r="FR405">
        <v>0.16836000000000001</v>
      </c>
      <c r="FU405">
        <v>8.2450000000000009E-2</v>
      </c>
      <c r="FV405">
        <v>7.7382555555555566E-2</v>
      </c>
      <c r="FW405">
        <v>0.14640400000000001</v>
      </c>
      <c r="FX405">
        <v>0.125275</v>
      </c>
      <c r="GB405">
        <v>0.18365600000000001</v>
      </c>
      <c r="GD405">
        <v>0.22155250000000001</v>
      </c>
      <c r="GG405">
        <v>0.190695</v>
      </c>
      <c r="GH405">
        <v>0.1041295</v>
      </c>
      <c r="GI405">
        <v>0.1301798666666667</v>
      </c>
      <c r="GJ405">
        <v>0.14061599999999999</v>
      </c>
      <c r="GL405">
        <v>0.149228</v>
      </c>
      <c r="GM405">
        <v>0.10211000000000001</v>
      </c>
      <c r="GN405">
        <v>0.27204533333333331</v>
      </c>
      <c r="GS405">
        <v>0.17261333333333331</v>
      </c>
      <c r="GW405">
        <v>0.1886886666666667</v>
      </c>
      <c r="GX405">
        <v>0.1886886666666667</v>
      </c>
      <c r="GZ405">
        <v>0.25818350000000001</v>
      </c>
      <c r="HA405">
        <v>5.3111999999999999E-2</v>
      </c>
      <c r="HC405">
        <v>4.6664666666666667E-2</v>
      </c>
      <c r="HD405">
        <v>7.7913999999999997E-2</v>
      </c>
      <c r="HE405">
        <v>6.036325E-2</v>
      </c>
    </row>
    <row r="406" spans="1:213" x14ac:dyDescent="0.3">
      <c r="A406">
        <v>2019</v>
      </c>
      <c r="B406" t="s">
        <v>8347</v>
      </c>
      <c r="C406" s="1" t="s">
        <v>8366</v>
      </c>
      <c r="D406">
        <v>0.27654600000000001</v>
      </c>
      <c r="E406">
        <v>0.291912</v>
      </c>
      <c r="J406">
        <v>0.25842199999999999</v>
      </c>
      <c r="L406">
        <v>0.140872</v>
      </c>
      <c r="M406">
        <v>8.4122000000000016E-2</v>
      </c>
      <c r="N406">
        <v>0.30021199999999998</v>
      </c>
      <c r="P406">
        <v>0.15700249999999999</v>
      </c>
      <c r="Q406">
        <v>0.140872</v>
      </c>
      <c r="R406">
        <v>5.6172E-2</v>
      </c>
      <c r="S406">
        <v>0.219946</v>
      </c>
      <c r="U406">
        <v>0.174372</v>
      </c>
      <c r="V406">
        <v>0.11107</v>
      </c>
      <c r="X406">
        <v>5.3805000000000013E-2</v>
      </c>
      <c r="Y406">
        <v>0.108858</v>
      </c>
      <c r="AB406">
        <v>0.22345999999999999</v>
      </c>
      <c r="AC406">
        <v>0.140872</v>
      </c>
      <c r="AD406">
        <v>0.31774200000000002</v>
      </c>
      <c r="AF406">
        <v>8.299200000000001E-2</v>
      </c>
      <c r="AI406">
        <v>0.159276</v>
      </c>
      <c r="AJ406">
        <v>0.282078</v>
      </c>
      <c r="AK406">
        <v>0.145954</v>
      </c>
      <c r="AL406">
        <v>4.8007500000000002E-2</v>
      </c>
      <c r="AO406">
        <v>0.26843600000000001</v>
      </c>
      <c r="AP406">
        <v>0.14777799999999999</v>
      </c>
      <c r="AS406">
        <v>0.149898</v>
      </c>
      <c r="AT406">
        <v>0.18624599999999999</v>
      </c>
      <c r="AU406">
        <v>0.27516800000000002</v>
      </c>
      <c r="AW406">
        <v>0.25</v>
      </c>
      <c r="AY406">
        <v>0.140872</v>
      </c>
      <c r="AZ406">
        <v>0.145954</v>
      </c>
      <c r="BF406">
        <v>0.137156</v>
      </c>
      <c r="BG406">
        <v>0.306118</v>
      </c>
      <c r="BJ406">
        <v>0.22894600000000001</v>
      </c>
      <c r="BL406">
        <v>0.30021199999999998</v>
      </c>
      <c r="BO406">
        <v>8.6584000000000008E-2</v>
      </c>
      <c r="BR406">
        <v>0.22489000000000001</v>
      </c>
      <c r="BS406">
        <v>0.168098</v>
      </c>
      <c r="BX406">
        <v>0.25466400000000011</v>
      </c>
      <c r="CB406">
        <v>0.18623000000000001</v>
      </c>
      <c r="CC406">
        <v>0.20047999999999999</v>
      </c>
      <c r="CE406">
        <v>0.145954</v>
      </c>
      <c r="CG406">
        <v>0.106768</v>
      </c>
      <c r="CI406">
        <v>8.0580000000000013E-2</v>
      </c>
      <c r="CJ406">
        <v>0.24246200000000001</v>
      </c>
      <c r="CN406">
        <v>0.15884400000000001</v>
      </c>
      <c r="CO406">
        <v>9.7980000000000012E-2</v>
      </c>
      <c r="CP406">
        <v>0.16406399999999999</v>
      </c>
      <c r="CQ406">
        <v>0.17030400000000001</v>
      </c>
      <c r="CU406">
        <v>0.13072</v>
      </c>
      <c r="CV406">
        <v>0.17622199999999999</v>
      </c>
      <c r="CY406">
        <v>0.20732200000000001</v>
      </c>
      <c r="CZ406">
        <v>0.170818</v>
      </c>
      <c r="DC406">
        <v>0.17568800000000001</v>
      </c>
      <c r="DD406">
        <v>4.2468000000000013E-2</v>
      </c>
      <c r="DG406">
        <v>0.1</v>
      </c>
      <c r="DH406">
        <v>0.14305000000000001</v>
      </c>
      <c r="DJ406">
        <v>5.9515000000000012E-2</v>
      </c>
      <c r="DL406">
        <v>0.14582400000000001</v>
      </c>
      <c r="DM406">
        <v>5.3946000000000008E-2</v>
      </c>
      <c r="DN406">
        <v>0.10378999999999999</v>
      </c>
      <c r="DP406">
        <v>0.18623000000000001</v>
      </c>
      <c r="DW406">
        <v>9.5770000000000008E-2</v>
      </c>
      <c r="DX406">
        <v>0.16278599999999999</v>
      </c>
      <c r="DZ406">
        <v>0.13261000000000001</v>
      </c>
      <c r="EE406">
        <v>9.2892000000000016E-2</v>
      </c>
      <c r="EF406">
        <v>0.18782199999999999</v>
      </c>
      <c r="EH406">
        <v>0.1237</v>
      </c>
      <c r="EM406">
        <v>3.5794000000000013E-2</v>
      </c>
      <c r="EN406">
        <v>0.18739600000000001</v>
      </c>
      <c r="EQ406">
        <v>0.13001750000000001</v>
      </c>
      <c r="ER406">
        <v>8.075800000000001E-2</v>
      </c>
      <c r="ES406">
        <v>0.33245999999999998</v>
      </c>
      <c r="EX406">
        <v>0.27715600000000001</v>
      </c>
      <c r="FA406">
        <v>0.144618</v>
      </c>
      <c r="FB406">
        <v>4.6698000000000003E-2</v>
      </c>
      <c r="FL406">
        <v>0.1</v>
      </c>
      <c r="FP406">
        <v>0.190058</v>
      </c>
      <c r="FR406">
        <v>0.18365200000000001</v>
      </c>
      <c r="FV406">
        <v>6.9668000000000008E-2</v>
      </c>
      <c r="FW406">
        <v>0.16159999999999999</v>
      </c>
      <c r="FX406">
        <v>3.3736000000000002E-2</v>
      </c>
      <c r="FZ406">
        <v>0.118702</v>
      </c>
      <c r="GD406">
        <v>0.43308800000000008</v>
      </c>
      <c r="GG406">
        <v>0.16748499999999999</v>
      </c>
      <c r="GH406">
        <v>0.108236</v>
      </c>
      <c r="GI406">
        <v>0.219638</v>
      </c>
      <c r="GJ406">
        <v>0.131022</v>
      </c>
      <c r="GL406">
        <v>0.33245999999999998</v>
      </c>
      <c r="GM406">
        <v>0.227164</v>
      </c>
      <c r="GN406">
        <v>0.24605750000000001</v>
      </c>
      <c r="GP406">
        <v>0.140872</v>
      </c>
      <c r="GS406">
        <v>0.15321000000000001</v>
      </c>
      <c r="GW406">
        <v>0.1</v>
      </c>
      <c r="GX406">
        <v>0.1</v>
      </c>
      <c r="GZ406">
        <v>0.28492600000000001</v>
      </c>
      <c r="HC406">
        <v>0.177676</v>
      </c>
      <c r="HD406">
        <v>0.17061399999999999</v>
      </c>
      <c r="HE406">
        <v>0.13902500000000001</v>
      </c>
    </row>
    <row r="407" spans="1:213" x14ac:dyDescent="0.3">
      <c r="A407">
        <v>2019</v>
      </c>
      <c r="B407" t="s">
        <v>8347</v>
      </c>
      <c r="C407" s="1" t="s">
        <v>279</v>
      </c>
      <c r="D407">
        <v>0.16827800000000001</v>
      </c>
      <c r="E407">
        <v>0.28786</v>
      </c>
      <c r="L407">
        <v>0.320828</v>
      </c>
      <c r="M407">
        <v>7.0136000000000004E-2</v>
      </c>
      <c r="N407">
        <v>0.278526</v>
      </c>
      <c r="O407">
        <v>8.3444000000000004E-2</v>
      </c>
      <c r="P407">
        <v>0.29901200000000011</v>
      </c>
      <c r="Q407">
        <v>0.320828</v>
      </c>
      <c r="T407">
        <v>0.18055399999999999</v>
      </c>
      <c r="U407">
        <v>0.17716599999999999</v>
      </c>
      <c r="V407">
        <v>7.9566000000000012E-2</v>
      </c>
      <c r="X407">
        <v>6.4743999999999996E-2</v>
      </c>
      <c r="Y407">
        <v>9.0746000000000007E-2</v>
      </c>
      <c r="AB407">
        <v>0.13315199999999999</v>
      </c>
      <c r="AC407">
        <v>0.320828</v>
      </c>
      <c r="AD407">
        <v>0.35293600000000003</v>
      </c>
      <c r="AF407">
        <v>0.13578000000000001</v>
      </c>
      <c r="AG407">
        <v>2.0355999999999999E-2</v>
      </c>
      <c r="AI407">
        <v>0.11021400000000001</v>
      </c>
      <c r="AK407">
        <v>0.22153249999999999</v>
      </c>
      <c r="AL407">
        <v>8.8503999999999999E-2</v>
      </c>
      <c r="AM407">
        <v>0.29762000000000011</v>
      </c>
      <c r="AN407">
        <v>5.4233999999999997E-2</v>
      </c>
      <c r="AP407">
        <v>0.144122</v>
      </c>
      <c r="AS407">
        <v>0.13162199999999999</v>
      </c>
      <c r="AT407">
        <v>0.37120399999999998</v>
      </c>
      <c r="AU407">
        <v>0.14543600000000001</v>
      </c>
      <c r="AV407">
        <v>0.1113</v>
      </c>
      <c r="AW407">
        <v>0.10402599999999999</v>
      </c>
      <c r="AX407">
        <v>6.702000000000001E-2</v>
      </c>
      <c r="AY407">
        <v>0.320828</v>
      </c>
      <c r="AZ407">
        <v>0.22153249999999999</v>
      </c>
      <c r="BD407">
        <v>0.13575200000000001</v>
      </c>
      <c r="BE407">
        <v>0.23116600000000001</v>
      </c>
      <c r="BF407">
        <v>0.140712</v>
      </c>
      <c r="BG407">
        <v>0.33327250000000003</v>
      </c>
      <c r="BH407">
        <v>8.0194000000000001E-2</v>
      </c>
      <c r="BI407">
        <v>7.4774000000000007E-2</v>
      </c>
      <c r="BJ407">
        <v>0.174536</v>
      </c>
      <c r="BK407">
        <v>8.3444000000000004E-2</v>
      </c>
      <c r="BL407">
        <v>0.278526</v>
      </c>
      <c r="BO407">
        <v>0.103412</v>
      </c>
      <c r="BR407">
        <v>9.4728000000000007E-2</v>
      </c>
      <c r="BS407">
        <v>0.14175399999999999</v>
      </c>
      <c r="BT407">
        <v>9.5296000000000006E-2</v>
      </c>
      <c r="BU407">
        <v>9.2548000000000005E-2</v>
      </c>
      <c r="BX407">
        <v>0.447992</v>
      </c>
      <c r="BY407">
        <v>8.3444000000000004E-2</v>
      </c>
      <c r="BZ407">
        <v>0.11759600000000001</v>
      </c>
      <c r="CA407">
        <v>1.4328700000000001</v>
      </c>
      <c r="CB407">
        <v>0.37080800000000008</v>
      </c>
      <c r="CC407">
        <v>5.4318000000000012E-2</v>
      </c>
      <c r="CD407">
        <v>4.8897999999999997E-2</v>
      </c>
      <c r="CE407">
        <v>0.22153249999999999</v>
      </c>
      <c r="CF407">
        <v>0.54436600000000002</v>
      </c>
      <c r="CG407">
        <v>0.151892</v>
      </c>
      <c r="CI407">
        <v>0.34642400000000012</v>
      </c>
      <c r="CJ407">
        <v>0.49890800000000007</v>
      </c>
      <c r="CL407">
        <v>0.11605</v>
      </c>
      <c r="CM407">
        <v>0.22839333333333331</v>
      </c>
      <c r="CN407">
        <v>0.22932749999999999</v>
      </c>
      <c r="CO407">
        <v>0.162414</v>
      </c>
      <c r="CP407">
        <v>0.188522</v>
      </c>
      <c r="CQ407">
        <v>0.15543199999999999</v>
      </c>
      <c r="CS407">
        <v>8.7150000000000005E-2</v>
      </c>
      <c r="CT407">
        <v>0.15154999999999999</v>
      </c>
      <c r="CV407">
        <v>0.26761600000000002</v>
      </c>
      <c r="CX407">
        <v>0.11605</v>
      </c>
      <c r="CY407">
        <v>8.727E-2</v>
      </c>
      <c r="CZ407">
        <v>0.25812600000000002</v>
      </c>
      <c r="DA407">
        <v>0.46561000000000002</v>
      </c>
      <c r="DC407">
        <v>0.16328200000000001</v>
      </c>
      <c r="DD407">
        <v>7.8904000000000002E-2</v>
      </c>
      <c r="DF407">
        <v>0.16425799999999999</v>
      </c>
      <c r="DG407">
        <v>0.24890599999999999</v>
      </c>
      <c r="DJ407">
        <v>7.9410000000000008E-2</v>
      </c>
      <c r="DM407">
        <v>9.3116000000000004E-2</v>
      </c>
      <c r="DN407">
        <v>0.15306800000000001</v>
      </c>
      <c r="DP407">
        <v>0.37080800000000008</v>
      </c>
      <c r="DQ407">
        <v>8.3444000000000004E-2</v>
      </c>
      <c r="DS407">
        <v>8.0194000000000001E-2</v>
      </c>
      <c r="DU407">
        <v>0.24186199999999999</v>
      </c>
      <c r="DW407">
        <v>8.407400000000001E-2</v>
      </c>
      <c r="DX407">
        <v>0.16943</v>
      </c>
      <c r="DY407">
        <v>0.32131199999999999</v>
      </c>
      <c r="DZ407">
        <v>2.7033999999999999E-2</v>
      </c>
      <c r="EA407">
        <v>3.5603999999999997E-2</v>
      </c>
      <c r="EC407">
        <v>5.8696000000000012E-2</v>
      </c>
      <c r="ED407">
        <v>8.3444000000000004E-2</v>
      </c>
      <c r="EE407">
        <v>0.12378599999999999</v>
      </c>
      <c r="EF407">
        <v>0.42102600000000001</v>
      </c>
      <c r="EN407">
        <v>0.158246</v>
      </c>
      <c r="EP407">
        <v>0.10394200000000001</v>
      </c>
      <c r="EQ407">
        <v>0.121336</v>
      </c>
      <c r="ER407">
        <v>9.133200000000001E-2</v>
      </c>
      <c r="ES407">
        <v>0.43801400000000013</v>
      </c>
      <c r="ET407">
        <v>8.3444000000000004E-2</v>
      </c>
      <c r="EV407">
        <v>0.49895600000000001</v>
      </c>
      <c r="EW407">
        <v>8.3444000000000004E-2</v>
      </c>
      <c r="EX407">
        <v>9.9650000000000002E-2</v>
      </c>
      <c r="EZ407">
        <v>9.9574285714285712E-2</v>
      </c>
      <c r="FB407">
        <v>4.5740000000000003E-2</v>
      </c>
      <c r="FC407">
        <v>0.40739199999999998</v>
      </c>
      <c r="FF407">
        <v>7.9407916666666675E-2</v>
      </c>
      <c r="FH407">
        <v>8.3444000000000004E-2</v>
      </c>
      <c r="FI407">
        <v>5.9702500000000013E-2</v>
      </c>
      <c r="FJ407">
        <v>0.109294</v>
      </c>
      <c r="FK407">
        <v>0.10756</v>
      </c>
      <c r="FL407">
        <v>0.141072</v>
      </c>
      <c r="FM407">
        <v>6.0856000000000007E-2</v>
      </c>
      <c r="FR407">
        <v>0.28103</v>
      </c>
      <c r="FS407">
        <v>4.4181999999999999E-2</v>
      </c>
      <c r="FU407">
        <v>0.11498999999999999</v>
      </c>
      <c r="FV407">
        <v>7.1726000000000012E-2</v>
      </c>
      <c r="FW407">
        <v>0.18018999999999999</v>
      </c>
      <c r="FX407">
        <v>0.34469400000000011</v>
      </c>
      <c r="FZ407">
        <v>0.115788</v>
      </c>
      <c r="GC407">
        <v>6.1370000000000008E-2</v>
      </c>
      <c r="GD407">
        <v>0.39338600000000001</v>
      </c>
      <c r="GG407">
        <v>0.32767400000000002</v>
      </c>
      <c r="GH407">
        <v>7.7028000000000013E-2</v>
      </c>
      <c r="GJ407">
        <v>6.7905000000000007E-2</v>
      </c>
      <c r="GL407">
        <v>0.43801400000000013</v>
      </c>
      <c r="GM407">
        <v>5.3783999999999998E-2</v>
      </c>
      <c r="GN407">
        <v>1.4700040000000001</v>
      </c>
      <c r="GO407">
        <v>0.33951199999999998</v>
      </c>
      <c r="GP407">
        <v>0.320828</v>
      </c>
      <c r="GS407">
        <v>0.238126</v>
      </c>
      <c r="GT407">
        <v>0.11612</v>
      </c>
      <c r="GU407">
        <v>8.3444000000000004E-2</v>
      </c>
      <c r="GW407">
        <v>0.24890599999999999</v>
      </c>
      <c r="GX407">
        <v>0.24890599999999999</v>
      </c>
      <c r="GY407">
        <v>0.54436600000000002</v>
      </c>
      <c r="HA407">
        <v>7.1834000000000009E-2</v>
      </c>
      <c r="HC407">
        <v>0.1174475</v>
      </c>
      <c r="HD407">
        <v>6.5874000000000002E-2</v>
      </c>
      <c r="HE407">
        <v>3.8608000000000003E-2</v>
      </c>
    </row>
    <row r="408" spans="1:213" x14ac:dyDescent="0.3">
      <c r="A408">
        <v>2019</v>
      </c>
      <c r="B408" t="s">
        <v>8347</v>
      </c>
      <c r="C408" s="1" t="s">
        <v>8367</v>
      </c>
      <c r="D408">
        <v>0.100024</v>
      </c>
      <c r="E408">
        <v>0.14536499999999999</v>
      </c>
      <c r="G408">
        <v>7.0497500000000005E-2</v>
      </c>
      <c r="K408">
        <v>0.13636400000000001</v>
      </c>
      <c r="N408">
        <v>0.120476</v>
      </c>
      <c r="P408">
        <v>9.4284000000000007E-2</v>
      </c>
      <c r="U408">
        <v>7.268200000000001E-2</v>
      </c>
      <c r="AB408">
        <v>2.4591999999999999E-2</v>
      </c>
      <c r="AD408">
        <v>9.3592000000000009E-2</v>
      </c>
      <c r="AH408">
        <v>3.4950000000000002E-2</v>
      </c>
      <c r="AJ408">
        <v>0.145764</v>
      </c>
      <c r="AO408">
        <v>0.223716</v>
      </c>
      <c r="AR408">
        <v>5.1450000000000003E-2</v>
      </c>
      <c r="AT408">
        <v>0.13092599999999999</v>
      </c>
      <c r="BF408">
        <v>3.3411999999999997E-2</v>
      </c>
      <c r="BG408">
        <v>0.15146999999999999</v>
      </c>
      <c r="BI408">
        <v>3.2266000000000003E-2</v>
      </c>
      <c r="BJ408">
        <v>0.11323</v>
      </c>
      <c r="BL408">
        <v>0.120476</v>
      </c>
      <c r="BP408">
        <v>0.180006</v>
      </c>
      <c r="CB408">
        <v>0.13092599999999999</v>
      </c>
      <c r="CG408">
        <v>5.2724E-2</v>
      </c>
      <c r="CI408">
        <v>4.4510000000000001E-2</v>
      </c>
      <c r="CJ408">
        <v>2.6186250000000001E-2</v>
      </c>
      <c r="CO408">
        <v>0.10022399999999999</v>
      </c>
      <c r="CP408">
        <v>0.213424</v>
      </c>
      <c r="CY408">
        <v>8.2952000000000012E-2</v>
      </c>
      <c r="DP408">
        <v>0.13092599999999999</v>
      </c>
      <c r="DX408">
        <v>7.1296666666666675E-2</v>
      </c>
      <c r="EH408">
        <v>7.5924000000000005E-2</v>
      </c>
      <c r="EK408">
        <v>0.13567000000000001</v>
      </c>
      <c r="EN408">
        <v>8.6896000000000015E-2</v>
      </c>
      <c r="ER408">
        <v>7.1996000000000004E-2</v>
      </c>
      <c r="ES408">
        <v>0.13050800000000001</v>
      </c>
      <c r="FA408">
        <v>8.8026000000000007E-2</v>
      </c>
      <c r="GB408">
        <v>0.28966799999999998</v>
      </c>
      <c r="GD408">
        <v>5.3403636363636361E-2</v>
      </c>
      <c r="GG408">
        <v>0.13092599999999999</v>
      </c>
      <c r="GI408">
        <v>0.102462</v>
      </c>
      <c r="GL408">
        <v>0.13050800000000001</v>
      </c>
      <c r="GM408">
        <v>0.122212</v>
      </c>
      <c r="GN408">
        <v>3.3330000000000012E-2</v>
      </c>
    </row>
    <row r="409" spans="1:213" x14ac:dyDescent="0.3">
      <c r="A409">
        <v>2019</v>
      </c>
      <c r="B409" t="s">
        <v>8347</v>
      </c>
      <c r="C409" s="1" t="s">
        <v>289</v>
      </c>
      <c r="D409">
        <v>0.207842</v>
      </c>
      <c r="E409">
        <v>0.30830999999999997</v>
      </c>
      <c r="N409">
        <v>0.19809599999999999</v>
      </c>
      <c r="P409">
        <v>0.13003600000000001</v>
      </c>
      <c r="S409">
        <v>0.25777</v>
      </c>
      <c r="U409">
        <v>0.11237</v>
      </c>
      <c r="AD409">
        <v>0.129888</v>
      </c>
      <c r="AH409">
        <v>0.15205399999999999</v>
      </c>
      <c r="AJ409">
        <v>0.22983600000000001</v>
      </c>
      <c r="AO409">
        <v>0.34653600000000001</v>
      </c>
      <c r="AR409">
        <v>0.39489400000000002</v>
      </c>
      <c r="AT409">
        <v>0.20050599999999999</v>
      </c>
      <c r="BE409">
        <v>0.19459799999999999</v>
      </c>
      <c r="BJ409">
        <v>0.18299000000000001</v>
      </c>
      <c r="BL409">
        <v>0.19809599999999999</v>
      </c>
      <c r="BP409">
        <v>0.35154200000000002</v>
      </c>
      <c r="CB409">
        <v>0.20050599999999999</v>
      </c>
      <c r="CG409">
        <v>0.12979199999999999</v>
      </c>
      <c r="CJ409">
        <v>0.20802200000000001</v>
      </c>
      <c r="CN409">
        <v>0.18868599999999999</v>
      </c>
      <c r="CP409">
        <v>0.13641</v>
      </c>
      <c r="CV409">
        <v>0.1</v>
      </c>
      <c r="CY409">
        <v>9.530000000000001E-2</v>
      </c>
      <c r="DG409">
        <v>0.13333333333333339</v>
      </c>
      <c r="DH409">
        <v>0.21562200000000001</v>
      </c>
      <c r="DL409">
        <v>0.261208</v>
      </c>
      <c r="DO409">
        <v>5.2098000000000012E-2</v>
      </c>
      <c r="DP409">
        <v>0.20050599999999999</v>
      </c>
      <c r="DX409">
        <v>7.6000000000000012E-2</v>
      </c>
      <c r="EG409">
        <v>0.26547333333333328</v>
      </c>
      <c r="EK409">
        <v>0.20213</v>
      </c>
      <c r="ER409">
        <v>0.105632</v>
      </c>
      <c r="ES409">
        <v>0.19447600000000001</v>
      </c>
      <c r="EX409">
        <v>0.129382</v>
      </c>
      <c r="FA409">
        <v>0.131386</v>
      </c>
      <c r="FX409">
        <v>6.5860000000000002E-2</v>
      </c>
      <c r="GB409">
        <v>7.0994000000000002E-2</v>
      </c>
      <c r="GD409">
        <v>0.34675800000000012</v>
      </c>
      <c r="GG409">
        <v>0.15662999999999999</v>
      </c>
      <c r="GI409">
        <v>0.26323600000000003</v>
      </c>
      <c r="GL409">
        <v>0.19447600000000001</v>
      </c>
      <c r="GM409">
        <v>0.13574800000000001</v>
      </c>
      <c r="GN409">
        <v>7.4583999999999998E-2</v>
      </c>
      <c r="GW409">
        <v>0.13333333333333339</v>
      </c>
      <c r="GX409">
        <v>0.13333333333333339</v>
      </c>
      <c r="GZ409">
        <v>0.27753</v>
      </c>
      <c r="HC409">
        <v>0.129608</v>
      </c>
    </row>
    <row r="410" spans="1:213" x14ac:dyDescent="0.3">
      <c r="A410">
        <v>2019</v>
      </c>
      <c r="B410" t="s">
        <v>8347</v>
      </c>
      <c r="C410" s="1" t="s">
        <v>8368</v>
      </c>
      <c r="D410">
        <v>0.18649399999999999</v>
      </c>
      <c r="E410">
        <v>0.225212</v>
      </c>
      <c r="G410">
        <v>0.13203500000000001</v>
      </c>
      <c r="J410">
        <v>0.25139400000000012</v>
      </c>
      <c r="L410">
        <v>6.5262000000000001E-2</v>
      </c>
      <c r="M410">
        <v>7.0793999999999996E-2</v>
      </c>
      <c r="N410">
        <v>0.208256</v>
      </c>
      <c r="P410">
        <v>9.7432000000000019E-2</v>
      </c>
      <c r="Q410">
        <v>6.5262000000000001E-2</v>
      </c>
      <c r="R410">
        <v>0.197604</v>
      </c>
      <c r="S410">
        <v>0.16293199999999999</v>
      </c>
      <c r="AB410">
        <v>9.9007999999999999E-2</v>
      </c>
      <c r="AC410">
        <v>6.5262000000000001E-2</v>
      </c>
      <c r="AD410">
        <v>0.15346399999999999</v>
      </c>
      <c r="AF410">
        <v>5.0296000000000007E-2</v>
      </c>
      <c r="AG410">
        <v>4.7368000000000007E-2</v>
      </c>
      <c r="AH410">
        <v>0.13207199999999999</v>
      </c>
      <c r="AJ410">
        <v>0.20607</v>
      </c>
      <c r="AO410">
        <v>0.27994000000000002</v>
      </c>
      <c r="AR410">
        <v>0.13277</v>
      </c>
      <c r="AT410">
        <v>0.27060600000000001</v>
      </c>
      <c r="AY410">
        <v>6.5262000000000001E-2</v>
      </c>
      <c r="BE410">
        <v>4.4574000000000003E-2</v>
      </c>
      <c r="BF410">
        <v>0.17666000000000001</v>
      </c>
      <c r="BG410">
        <v>0.29617399999999999</v>
      </c>
      <c r="BJ410">
        <v>0.11586200000000001</v>
      </c>
      <c r="BL410">
        <v>0.208256</v>
      </c>
      <c r="BR410">
        <v>8.3598000000000006E-2</v>
      </c>
      <c r="CB410">
        <v>0.27060600000000001</v>
      </c>
      <c r="CF410">
        <v>0.54702400000000007</v>
      </c>
      <c r="CG410">
        <v>6.8524000000000002E-2</v>
      </c>
      <c r="CI410">
        <v>0.20166000000000001</v>
      </c>
      <c r="CJ410">
        <v>9.9582000000000018E-2</v>
      </c>
      <c r="CO410">
        <v>9.4443333333333351E-2</v>
      </c>
      <c r="CP410">
        <v>0.12623799999999999</v>
      </c>
      <c r="CY410">
        <v>9.4908000000000006E-2</v>
      </c>
      <c r="DA410">
        <v>0.21192</v>
      </c>
      <c r="DG410">
        <v>0.13058</v>
      </c>
      <c r="DH410">
        <v>0.19775999999999999</v>
      </c>
      <c r="DL410">
        <v>0.15076600000000001</v>
      </c>
      <c r="DN410">
        <v>9.2166000000000012E-2</v>
      </c>
      <c r="DP410">
        <v>0.27060600000000001</v>
      </c>
      <c r="DW410">
        <v>0.10696</v>
      </c>
      <c r="DX410">
        <v>0.12875400000000001</v>
      </c>
      <c r="DZ410">
        <v>7.4577500000000005E-2</v>
      </c>
      <c r="EA410">
        <v>0.110696</v>
      </c>
      <c r="ER410">
        <v>0.122804</v>
      </c>
      <c r="ES410">
        <v>0.18493000000000001</v>
      </c>
      <c r="EV410">
        <v>0.100744</v>
      </c>
      <c r="EX410">
        <v>0.160164</v>
      </c>
      <c r="FA410">
        <v>0.1494675</v>
      </c>
      <c r="FF410">
        <v>8.4283250000000004E-2</v>
      </c>
      <c r="FM410">
        <v>0.172874</v>
      </c>
      <c r="FR410">
        <v>0.15751000000000001</v>
      </c>
      <c r="FW410">
        <v>8.0650000000000013E-2</v>
      </c>
      <c r="FX410">
        <v>0.24832000000000001</v>
      </c>
      <c r="GB410">
        <v>8.8216000000000017E-2</v>
      </c>
      <c r="GD410">
        <v>0.25495600000000002</v>
      </c>
      <c r="GG410">
        <v>0.27060600000000001</v>
      </c>
      <c r="GH410">
        <v>0.10274</v>
      </c>
      <c r="GI410">
        <v>0.225578</v>
      </c>
      <c r="GJ410">
        <v>9.7192000000000014E-2</v>
      </c>
      <c r="GL410">
        <v>0.18493000000000001</v>
      </c>
      <c r="GM410">
        <v>0.1</v>
      </c>
      <c r="GN410">
        <v>0.39668399999999998</v>
      </c>
      <c r="GP410">
        <v>6.5262000000000001E-2</v>
      </c>
      <c r="GW410">
        <v>0.13058</v>
      </c>
      <c r="GX410">
        <v>0.13058</v>
      </c>
      <c r="GY410">
        <v>0.54702400000000007</v>
      </c>
      <c r="GZ410">
        <v>0.29173199999999999</v>
      </c>
      <c r="HC410">
        <v>0.12650600000000001</v>
      </c>
      <c r="HD410">
        <v>5.277600000000001E-2</v>
      </c>
      <c r="HE410">
        <v>4.7526000000000013E-2</v>
      </c>
    </row>
    <row r="411" spans="1:213" x14ac:dyDescent="0.3">
      <c r="A411">
        <v>2019</v>
      </c>
      <c r="B411" t="s">
        <v>8347</v>
      </c>
      <c r="C411" s="1" t="s">
        <v>8369</v>
      </c>
      <c r="D411">
        <v>0.133962</v>
      </c>
      <c r="E411">
        <v>0.18225479999999999</v>
      </c>
      <c r="G411">
        <v>7.0152000000000006E-2</v>
      </c>
      <c r="H411">
        <v>1.0465199999999999E-2</v>
      </c>
      <c r="I411">
        <v>1.0465199999999999E-2</v>
      </c>
      <c r="J411">
        <v>6.6484799999999997E-2</v>
      </c>
      <c r="L411">
        <v>7.4881200000000009E-2</v>
      </c>
      <c r="M411">
        <v>6.2332800000000001E-2</v>
      </c>
      <c r="N411">
        <v>0.1336116</v>
      </c>
      <c r="P411">
        <v>0.27604800000000002</v>
      </c>
      <c r="Q411">
        <v>7.4881200000000009E-2</v>
      </c>
      <c r="R411">
        <v>0.118602</v>
      </c>
      <c r="U411">
        <v>0.21389520000000001</v>
      </c>
      <c r="V411">
        <v>6.9838799999999993E-2</v>
      </c>
      <c r="X411">
        <v>4.2768000000000007E-2</v>
      </c>
      <c r="Y411">
        <v>6.2496000000000003E-2</v>
      </c>
      <c r="Z411">
        <v>1.0465199999999999E-2</v>
      </c>
      <c r="AB411">
        <v>9.0119999999999992E-2</v>
      </c>
      <c r="AC411">
        <v>7.4881200000000009E-2</v>
      </c>
      <c r="AD411">
        <v>0.2405292</v>
      </c>
      <c r="AG411">
        <v>0.11871</v>
      </c>
      <c r="AK411">
        <v>7.9235999999999994E-3</v>
      </c>
      <c r="AL411">
        <v>2.54424E-2</v>
      </c>
      <c r="AM411">
        <v>2.7636000000000001E-2</v>
      </c>
      <c r="AP411">
        <v>6.2259600000000012E-2</v>
      </c>
      <c r="AS411">
        <v>0.1040388</v>
      </c>
      <c r="AT411">
        <v>0.27396749999999997</v>
      </c>
      <c r="AU411">
        <v>0.16954050000000001</v>
      </c>
      <c r="AV411">
        <v>4.75164E-2</v>
      </c>
      <c r="AY411">
        <v>7.4881200000000009E-2</v>
      </c>
      <c r="AZ411">
        <v>7.9235999999999994E-3</v>
      </c>
      <c r="BE411">
        <v>1.8208800000000001E-2</v>
      </c>
      <c r="BF411">
        <v>7.8777600000000017E-2</v>
      </c>
      <c r="BG411">
        <v>0.16903950000000001</v>
      </c>
      <c r="BJ411">
        <v>0.1043124</v>
      </c>
      <c r="BL411">
        <v>0.1336116</v>
      </c>
      <c r="BQ411">
        <v>1.9402800000000001E-2</v>
      </c>
      <c r="BS411">
        <v>5.60955E-2</v>
      </c>
      <c r="BT411">
        <v>2.0625600000000001E-2</v>
      </c>
      <c r="BU411">
        <v>5.7038400000000003E-2</v>
      </c>
      <c r="BX411">
        <v>0.1672476</v>
      </c>
      <c r="BZ411">
        <v>6.4932000000000004E-2</v>
      </c>
      <c r="CB411">
        <v>0.27396749999999997</v>
      </c>
      <c r="CC411">
        <v>0.10270559999999999</v>
      </c>
      <c r="CD411">
        <v>2.94384E-2</v>
      </c>
      <c r="CE411">
        <v>7.9235999999999994E-3</v>
      </c>
      <c r="CF411">
        <v>0.2550615</v>
      </c>
      <c r="CG411">
        <v>8.3746799999999996E-2</v>
      </c>
      <c r="CI411">
        <v>0.1035432</v>
      </c>
      <c r="CJ411">
        <v>0.15505559999999999</v>
      </c>
      <c r="CO411">
        <v>3.2180399999999998E-2</v>
      </c>
      <c r="CP411">
        <v>0.19130639999999999</v>
      </c>
      <c r="CQ411">
        <v>7.8342000000000009E-2</v>
      </c>
      <c r="CT411">
        <v>1.89216E-2</v>
      </c>
      <c r="CU411">
        <v>0.11744640000000001</v>
      </c>
      <c r="CV411">
        <v>5.8571000000000012E-2</v>
      </c>
      <c r="CY411">
        <v>0.15635879999999999</v>
      </c>
      <c r="CZ411">
        <v>0.18841079999999999</v>
      </c>
      <c r="DG411">
        <v>0.122934</v>
      </c>
      <c r="DJ411">
        <v>6.2994000000000008E-2</v>
      </c>
      <c r="DM411">
        <v>5.8424400000000001E-2</v>
      </c>
      <c r="DN411">
        <v>0.1174572</v>
      </c>
      <c r="DP411">
        <v>0.27396749999999997</v>
      </c>
      <c r="DT411">
        <v>1.0465199999999999E-2</v>
      </c>
      <c r="DW411">
        <v>3.8781000000000003E-2</v>
      </c>
      <c r="DX411">
        <v>0.27777360000000001</v>
      </c>
      <c r="DZ411">
        <v>3.4334400000000001E-2</v>
      </c>
      <c r="EA411">
        <v>7.1154000000000009E-2</v>
      </c>
      <c r="EC411">
        <v>5.9370000000000013E-2</v>
      </c>
      <c r="EE411">
        <v>3.6847199999999997E-2</v>
      </c>
      <c r="EF411">
        <v>0.1432185</v>
      </c>
      <c r="EH411">
        <v>5.9017200000000013E-2</v>
      </c>
      <c r="EN411">
        <v>0.16784399999999999</v>
      </c>
      <c r="EQ411">
        <v>0.2090496</v>
      </c>
      <c r="ER411">
        <v>0.1171908</v>
      </c>
      <c r="ES411">
        <v>0.15944639999999999</v>
      </c>
      <c r="EX411">
        <v>8.7074399999999996E-2</v>
      </c>
      <c r="FF411">
        <v>8.9733054545454549E-2</v>
      </c>
      <c r="FJ411">
        <v>5.6546399999999997E-2</v>
      </c>
      <c r="FK411">
        <v>2.4075599999999999E-2</v>
      </c>
      <c r="FP411">
        <v>0.112428</v>
      </c>
      <c r="FQ411">
        <v>1.0465199999999999E-2</v>
      </c>
      <c r="FR411">
        <v>0.15972</v>
      </c>
      <c r="FS411">
        <v>3.8504399999999987E-2</v>
      </c>
      <c r="FT411">
        <v>1.0465199999999999E-2</v>
      </c>
      <c r="FU411">
        <v>3.6985499999999998E-2</v>
      </c>
      <c r="FV411">
        <v>4.4173200000000003E-2</v>
      </c>
      <c r="FW411">
        <v>9.6000000000000002E-2</v>
      </c>
      <c r="FX411">
        <v>0.1134168</v>
      </c>
      <c r="GA411">
        <v>0.1132644</v>
      </c>
      <c r="GB411">
        <v>8.7812399999999999E-2</v>
      </c>
      <c r="GD411">
        <v>0.29060279999999999</v>
      </c>
      <c r="GG411">
        <v>0.27396749999999997</v>
      </c>
      <c r="GH411">
        <v>3.4888799999999998E-2</v>
      </c>
      <c r="GJ411">
        <v>7.2994799999999999E-2</v>
      </c>
      <c r="GL411">
        <v>0.15944639999999999</v>
      </c>
      <c r="GN411">
        <v>0.14309640000000001</v>
      </c>
      <c r="GP411">
        <v>7.4881200000000009E-2</v>
      </c>
      <c r="GQ411">
        <v>1.0465199999999999E-2</v>
      </c>
      <c r="GR411">
        <v>1.0465199999999999E-2</v>
      </c>
      <c r="GS411">
        <v>4.5935999999999998E-2</v>
      </c>
      <c r="GW411">
        <v>0.122934</v>
      </c>
      <c r="GX411">
        <v>0.122934</v>
      </c>
      <c r="GY411">
        <v>0.2550615</v>
      </c>
      <c r="HA411">
        <v>6.3790799999999995E-2</v>
      </c>
      <c r="HC411">
        <v>0.18313080000000001</v>
      </c>
      <c r="HD411">
        <v>5.0072400000000003E-2</v>
      </c>
      <c r="HE411">
        <v>5.6707200000000013E-2</v>
      </c>
    </row>
    <row r="412" spans="1:213" x14ac:dyDescent="0.3">
      <c r="A412">
        <v>2019</v>
      </c>
      <c r="B412" t="s">
        <v>8347</v>
      </c>
      <c r="C412" s="1" t="s">
        <v>8370</v>
      </c>
      <c r="D412">
        <v>0.12942600000000001</v>
      </c>
      <c r="M412">
        <v>2.564E-2</v>
      </c>
      <c r="U412">
        <v>7.0636000000000004E-2</v>
      </c>
      <c r="Y412">
        <v>6.9774000000000003E-2</v>
      </c>
      <c r="AD412">
        <v>4.5176000000000008E-2</v>
      </c>
      <c r="AK412">
        <v>4.2436000000000008E-2</v>
      </c>
      <c r="AT412">
        <v>0.166126</v>
      </c>
      <c r="AX412">
        <v>8.0070000000000002E-2</v>
      </c>
      <c r="AZ412">
        <v>4.2436000000000008E-2</v>
      </c>
      <c r="BF412">
        <v>0.15348000000000001</v>
      </c>
      <c r="BJ412">
        <v>0.160276</v>
      </c>
      <c r="CB412">
        <v>0.166126</v>
      </c>
      <c r="CD412">
        <v>5.8366000000000008E-2</v>
      </c>
      <c r="CE412">
        <v>4.2436000000000008E-2</v>
      </c>
      <c r="CG412">
        <v>0.162686</v>
      </c>
      <c r="CJ412">
        <v>0.16917599999999999</v>
      </c>
      <c r="CO412">
        <v>2.2255E-2</v>
      </c>
      <c r="CQ412">
        <v>8.8624000000000008E-2</v>
      </c>
      <c r="CV412">
        <v>0.10459400000000001</v>
      </c>
      <c r="DG412">
        <v>5.9774000000000001E-2</v>
      </c>
      <c r="DJ412">
        <v>3.5541999999999997E-2</v>
      </c>
      <c r="DN412">
        <v>7.9880000000000007E-2</v>
      </c>
      <c r="DP412">
        <v>0.166126</v>
      </c>
      <c r="DX412">
        <v>0.22977400000000001</v>
      </c>
      <c r="DZ412">
        <v>3.7359999999999997E-2</v>
      </c>
      <c r="EQ412">
        <v>6.3042000000000001E-2</v>
      </c>
      <c r="ER412">
        <v>0.105098</v>
      </c>
      <c r="EX412">
        <v>0.113334</v>
      </c>
      <c r="FA412">
        <v>6.8470000000000003E-2</v>
      </c>
      <c r="FF412">
        <v>5.0158333333333339E-2</v>
      </c>
      <c r="FR412">
        <v>0.22470000000000001</v>
      </c>
      <c r="FV412">
        <v>7.9460000000000017E-3</v>
      </c>
      <c r="FW412">
        <v>8.453200000000001E-2</v>
      </c>
      <c r="GG412">
        <v>0.166126</v>
      </c>
      <c r="GH412">
        <v>4.8571999999999997E-2</v>
      </c>
      <c r="GI412">
        <v>4.9076666666666671E-2</v>
      </c>
      <c r="GJ412">
        <v>3.3330000000000012E-2</v>
      </c>
      <c r="GS412">
        <v>8.7500000000000008E-2</v>
      </c>
      <c r="GW412">
        <v>5.9774000000000001E-2</v>
      </c>
      <c r="GX412">
        <v>5.9774000000000001E-2</v>
      </c>
      <c r="HC412">
        <v>7.3054000000000008E-2</v>
      </c>
    </row>
    <row r="413" spans="1:213" x14ac:dyDescent="0.3">
      <c r="A413">
        <v>2019</v>
      </c>
      <c r="B413" t="s">
        <v>8347</v>
      </c>
      <c r="C413" s="1" t="s">
        <v>8371</v>
      </c>
      <c r="D413">
        <v>5.372600000000001E-2</v>
      </c>
      <c r="E413">
        <v>0.11873</v>
      </c>
      <c r="G413">
        <v>0.17998800000000001</v>
      </c>
      <c r="L413">
        <v>3.7344000000000002E-2</v>
      </c>
      <c r="M413">
        <v>2.6006000000000001E-2</v>
      </c>
      <c r="Q413">
        <v>3.7344000000000002E-2</v>
      </c>
      <c r="U413">
        <v>9.220200000000002E-2</v>
      </c>
      <c r="V413">
        <v>5.8306000000000011E-2</v>
      </c>
      <c r="Y413">
        <v>8.6362000000000008E-2</v>
      </c>
      <c r="AB413">
        <v>5.9580000000000008E-2</v>
      </c>
      <c r="AC413">
        <v>3.7344000000000002E-2</v>
      </c>
      <c r="AD413">
        <v>7.1258000000000002E-2</v>
      </c>
      <c r="AL413">
        <v>4.3712000000000001E-2</v>
      </c>
      <c r="AM413">
        <v>0.48275200000000001</v>
      </c>
      <c r="AN413">
        <v>4.5699999999999998E-2</v>
      </c>
      <c r="AP413">
        <v>2.0444E-2</v>
      </c>
      <c r="AS413">
        <v>0.133634</v>
      </c>
      <c r="AT413">
        <v>0.146844</v>
      </c>
      <c r="AU413">
        <v>8.2366000000000009E-2</v>
      </c>
      <c r="AV413">
        <v>5.8872000000000001E-2</v>
      </c>
      <c r="AY413">
        <v>3.7344000000000002E-2</v>
      </c>
      <c r="BF413">
        <v>8.0526000000000014E-2</v>
      </c>
      <c r="BG413">
        <v>0.131884</v>
      </c>
      <c r="BI413">
        <v>1.8284000000000002E-2</v>
      </c>
      <c r="BJ413">
        <v>7.2938000000000003E-2</v>
      </c>
      <c r="BT413">
        <v>4.1318000000000007E-2</v>
      </c>
      <c r="BU413">
        <v>2.3848000000000001E-2</v>
      </c>
      <c r="BX413">
        <v>0.116412</v>
      </c>
      <c r="CB413">
        <v>0.146288</v>
      </c>
      <c r="CC413">
        <v>8.9144000000000001E-2</v>
      </c>
      <c r="CD413">
        <v>2.6714000000000002E-2</v>
      </c>
      <c r="CF413">
        <v>0.19884199999999999</v>
      </c>
      <c r="CG413">
        <v>4.4830000000000002E-2</v>
      </c>
      <c r="CI413">
        <v>8.8472000000000009E-2</v>
      </c>
      <c r="CJ413">
        <v>6.924000000000001E-2</v>
      </c>
      <c r="CM413">
        <v>0.11924999999999999</v>
      </c>
      <c r="CN413">
        <v>5.5085000000000002E-2</v>
      </c>
      <c r="CO413">
        <v>4.1682499999999997E-2</v>
      </c>
      <c r="CQ413">
        <v>7.8494000000000008E-2</v>
      </c>
      <c r="CV413">
        <v>4.9494000000000003E-2</v>
      </c>
      <c r="CZ413">
        <v>0.12575600000000001</v>
      </c>
      <c r="DA413">
        <v>0.33316666666666672</v>
      </c>
      <c r="DC413">
        <v>8.03175E-2</v>
      </c>
      <c r="DG413">
        <v>0.104284</v>
      </c>
      <c r="DL413">
        <v>0.106048</v>
      </c>
      <c r="DM413">
        <v>4.8278000000000008E-2</v>
      </c>
      <c r="DN413">
        <v>5.1659999999999998E-2</v>
      </c>
      <c r="DP413">
        <v>0.146288</v>
      </c>
      <c r="DW413">
        <v>3.0859999999999999E-2</v>
      </c>
      <c r="DX413">
        <v>6.9350000000000009E-2</v>
      </c>
      <c r="DZ413">
        <v>5.6456000000000013E-2</v>
      </c>
      <c r="EC413">
        <v>4.6458000000000013E-2</v>
      </c>
      <c r="EE413">
        <v>7.392E-2</v>
      </c>
      <c r="EF413">
        <v>5.7172000000000001E-2</v>
      </c>
      <c r="EM413">
        <v>6.0330000000000002E-2</v>
      </c>
      <c r="EN413">
        <v>8.3410000000000012E-2</v>
      </c>
      <c r="ER413">
        <v>4.2920000000000007E-2</v>
      </c>
      <c r="EV413">
        <v>7.4327500000000005E-2</v>
      </c>
      <c r="EX413">
        <v>5.6703999999999997E-2</v>
      </c>
      <c r="FC413">
        <v>0.17887249999999999</v>
      </c>
      <c r="FF413">
        <v>2.3645416666666669E-2</v>
      </c>
      <c r="FI413">
        <v>5.4739999999999997E-2</v>
      </c>
      <c r="FJ413">
        <v>5.3392000000000002E-2</v>
      </c>
      <c r="FK413">
        <v>4.5000000000000012E-2</v>
      </c>
      <c r="FM413">
        <v>2.9950000000000001E-2</v>
      </c>
      <c r="FP413">
        <v>7.0444000000000007E-2</v>
      </c>
      <c r="FR413">
        <v>7.7163999999999996E-2</v>
      </c>
      <c r="FU413">
        <v>5.3505999999999998E-2</v>
      </c>
      <c r="FV413">
        <v>3.2514000000000001E-2</v>
      </c>
      <c r="FW413">
        <v>6.8216000000000013E-2</v>
      </c>
      <c r="FX413">
        <v>0.1074475</v>
      </c>
      <c r="GD413">
        <v>6.6868000000000011E-2</v>
      </c>
      <c r="GG413">
        <v>0.116924</v>
      </c>
      <c r="GH413">
        <v>7.1628000000000011E-2</v>
      </c>
      <c r="GJ413">
        <v>6.8198000000000009E-2</v>
      </c>
      <c r="GN413">
        <v>0.12980800000000001</v>
      </c>
      <c r="GP413">
        <v>3.7344000000000002E-2</v>
      </c>
      <c r="GS413">
        <v>8.1558000000000005E-2</v>
      </c>
      <c r="GW413">
        <v>0.104284</v>
      </c>
      <c r="GX413">
        <v>0.104284</v>
      </c>
      <c r="GY413">
        <v>0.19884199999999999</v>
      </c>
      <c r="HA413">
        <v>0.100734</v>
      </c>
    </row>
    <row r="414" spans="1:213" x14ac:dyDescent="0.3">
      <c r="A414">
        <v>2019</v>
      </c>
      <c r="B414" t="s">
        <v>8347</v>
      </c>
      <c r="C414" s="1" t="s">
        <v>8372</v>
      </c>
      <c r="D414">
        <v>8.1778000000000003E-2</v>
      </c>
      <c r="E414">
        <v>0.1165166666666667</v>
      </c>
      <c r="G414">
        <v>0.10334500000000001</v>
      </c>
      <c r="AF414">
        <v>7.7678000000000011E-2</v>
      </c>
      <c r="AJ414">
        <v>9.3702000000000021E-2</v>
      </c>
      <c r="AT414">
        <v>7.8950000000000006E-2</v>
      </c>
      <c r="BJ414">
        <v>6.2366000000000012E-2</v>
      </c>
      <c r="CB414">
        <v>7.8950000000000006E-2</v>
      </c>
      <c r="CJ414">
        <v>7.0668000000000009E-2</v>
      </c>
      <c r="CP414">
        <v>5.7220000000000007E-2</v>
      </c>
      <c r="CY414">
        <v>4.8590000000000001E-2</v>
      </c>
      <c r="DC414">
        <v>0.12546750000000001</v>
      </c>
      <c r="DN414">
        <v>8.6792000000000008E-2</v>
      </c>
      <c r="DP414">
        <v>7.8950000000000006E-2</v>
      </c>
      <c r="DX414">
        <v>8.3335000000000006E-2</v>
      </c>
      <c r="DY414">
        <v>1.38226</v>
      </c>
      <c r="EH414">
        <v>9.9534000000000011E-2</v>
      </c>
      <c r="ES414">
        <v>8.3484000000000003E-2</v>
      </c>
      <c r="FA414">
        <v>5.5849999999999997E-2</v>
      </c>
      <c r="GG414">
        <v>7.8950000000000006E-2</v>
      </c>
      <c r="GI414">
        <v>7.5594000000000008E-2</v>
      </c>
      <c r="GL414">
        <v>8.3484000000000003E-2</v>
      </c>
      <c r="GZ414">
        <v>8.1780000000000005E-2</v>
      </c>
    </row>
    <row r="415" spans="1:213" x14ac:dyDescent="0.3">
      <c r="A415">
        <v>2019</v>
      </c>
      <c r="B415" t="s">
        <v>8347</v>
      </c>
      <c r="C415" s="1" t="s">
        <v>8373</v>
      </c>
      <c r="D415">
        <v>8.3745E-2</v>
      </c>
      <c r="E415">
        <v>7.8323333333333342E-2</v>
      </c>
      <c r="N415">
        <v>7.2288000000000005E-2</v>
      </c>
      <c r="P415">
        <v>5.8142000000000013E-2</v>
      </c>
      <c r="AJ415">
        <v>0.10972</v>
      </c>
      <c r="AT415">
        <v>0.144482</v>
      </c>
      <c r="BJ415">
        <v>0.1166</v>
      </c>
      <c r="BL415">
        <v>7.2288000000000005E-2</v>
      </c>
      <c r="CB415">
        <v>0.144482</v>
      </c>
      <c r="CF415">
        <v>8.0206000000000013E-2</v>
      </c>
      <c r="CG415">
        <v>5.4862000000000001E-2</v>
      </c>
      <c r="CJ415">
        <v>0.13127</v>
      </c>
      <c r="CP415">
        <v>9.2567999999999998E-2</v>
      </c>
      <c r="CY415">
        <v>7.3302000000000006E-2</v>
      </c>
      <c r="DP415">
        <v>0.144482</v>
      </c>
      <c r="DX415">
        <v>0.15643499999999999</v>
      </c>
      <c r="ER415">
        <v>0.10603</v>
      </c>
      <c r="ES415">
        <v>0.15188399999999999</v>
      </c>
      <c r="EV415">
        <v>1.0456E-2</v>
      </c>
      <c r="FA415">
        <v>6.3976000000000005E-2</v>
      </c>
      <c r="FX415">
        <v>0.105715</v>
      </c>
      <c r="GD415">
        <v>0.154666</v>
      </c>
      <c r="GG415">
        <v>0.144482</v>
      </c>
      <c r="GH415">
        <v>5.4886000000000011E-2</v>
      </c>
      <c r="GI415">
        <v>5.0850000000000013E-2</v>
      </c>
      <c r="GL415">
        <v>0.15188399999999999</v>
      </c>
      <c r="GN415">
        <v>6.3712000000000005E-2</v>
      </c>
      <c r="GY415">
        <v>8.0206000000000013E-2</v>
      </c>
    </row>
    <row r="416" spans="1:213" x14ac:dyDescent="0.3">
      <c r="A416">
        <v>2019</v>
      </c>
      <c r="B416" t="s">
        <v>8347</v>
      </c>
      <c r="C416" s="1" t="s">
        <v>299</v>
      </c>
      <c r="D416">
        <v>0.16225999999999999</v>
      </c>
      <c r="E416">
        <v>0.17799799999999999</v>
      </c>
      <c r="J416">
        <v>7.5620000000000007E-2</v>
      </c>
      <c r="N416">
        <v>0.122278</v>
      </c>
      <c r="P416">
        <v>0.23464399999999999</v>
      </c>
      <c r="AO416">
        <v>0.1597075</v>
      </c>
      <c r="AT416">
        <v>0.29548000000000002</v>
      </c>
      <c r="BJ416">
        <v>0.129944</v>
      </c>
      <c r="BL416">
        <v>0.122278</v>
      </c>
      <c r="BP416">
        <v>0.13314799999999999</v>
      </c>
      <c r="BR416">
        <v>5.0229999999999997E-2</v>
      </c>
      <c r="CB416">
        <v>0.29548000000000002</v>
      </c>
      <c r="CN416">
        <v>0.21102399999999999</v>
      </c>
      <c r="CU416">
        <v>4.2868000000000003E-2</v>
      </c>
      <c r="DP416">
        <v>0.29548000000000002</v>
      </c>
      <c r="EK416">
        <v>0.24765999999999999</v>
      </c>
      <c r="ES416">
        <v>0.21074399999999999</v>
      </c>
      <c r="FA416">
        <v>0.13877</v>
      </c>
      <c r="GG416">
        <v>0.29548000000000002</v>
      </c>
      <c r="GI416">
        <v>0.1305</v>
      </c>
      <c r="GL416">
        <v>0.21074399999999999</v>
      </c>
      <c r="GZ416">
        <v>0.13055600000000001</v>
      </c>
      <c r="HC416">
        <v>0.11531</v>
      </c>
    </row>
    <row r="417" spans="1:213" x14ac:dyDescent="0.3">
      <c r="A417">
        <v>2019</v>
      </c>
      <c r="B417" t="s">
        <v>8347</v>
      </c>
      <c r="C417" s="1" t="s">
        <v>8374</v>
      </c>
      <c r="D417">
        <v>5.9687940000000008</v>
      </c>
      <c r="E417">
        <v>7.4311580000000008</v>
      </c>
      <c r="G417">
        <v>1.0379674999999999</v>
      </c>
      <c r="J417">
        <v>3.3715060000000001</v>
      </c>
      <c r="K417">
        <v>1.5168459999999999</v>
      </c>
      <c r="L417">
        <v>2.025992</v>
      </c>
      <c r="Q417">
        <v>2.025992</v>
      </c>
      <c r="R417">
        <v>3.4861119999999999</v>
      </c>
      <c r="S417">
        <v>1.9140740000000001</v>
      </c>
      <c r="AC417">
        <v>2.025992</v>
      </c>
      <c r="AH417">
        <v>4.5462100000000003</v>
      </c>
      <c r="AJ417">
        <v>7.2558060000000006</v>
      </c>
      <c r="AO417">
        <v>7.3420980000000009</v>
      </c>
      <c r="AR417">
        <v>10.20922</v>
      </c>
      <c r="AT417">
        <v>5.411404000000001</v>
      </c>
      <c r="AU417">
        <v>2.56528</v>
      </c>
      <c r="AY417">
        <v>2.025992</v>
      </c>
      <c r="BF417">
        <v>0.62586400000000009</v>
      </c>
      <c r="BG417">
        <v>4.9345440000000007</v>
      </c>
      <c r="BP417">
        <v>7.0797720000000002</v>
      </c>
      <c r="BR417">
        <v>1.8</v>
      </c>
      <c r="CB417">
        <v>5.411404000000001</v>
      </c>
      <c r="CI417">
        <v>0.56862200000000007</v>
      </c>
      <c r="CJ417">
        <v>5.8155480000000006</v>
      </c>
      <c r="CN417">
        <v>6.4103060000000003</v>
      </c>
      <c r="CP417">
        <v>4.4119100000000007</v>
      </c>
      <c r="CY417">
        <v>2.8444060000000002</v>
      </c>
      <c r="DA417">
        <v>2.6439180000000002</v>
      </c>
      <c r="DG417">
        <v>6.6182860000000003</v>
      </c>
      <c r="DH417">
        <v>3.4468079999999999</v>
      </c>
      <c r="DL417">
        <v>2.9706760000000001</v>
      </c>
      <c r="DM417">
        <v>1.394706</v>
      </c>
      <c r="DP417">
        <v>5.411404000000001</v>
      </c>
      <c r="DX417">
        <v>1.2658860000000001</v>
      </c>
      <c r="ER417">
        <v>3.6730900000000002</v>
      </c>
      <c r="ES417">
        <v>6.9471660000000002</v>
      </c>
      <c r="EV417">
        <v>3.3333300000000001</v>
      </c>
      <c r="FA417">
        <v>4.3197279999999996</v>
      </c>
      <c r="FR417">
        <v>3.929468</v>
      </c>
      <c r="GA417">
        <v>1.2697179999999999</v>
      </c>
      <c r="GB417">
        <v>6.0483640000000003</v>
      </c>
      <c r="GD417">
        <v>6.0274080000000012</v>
      </c>
      <c r="GG417">
        <v>5.411404000000001</v>
      </c>
      <c r="GI417">
        <v>4.7226940000000006</v>
      </c>
      <c r="GL417">
        <v>6.9471660000000002</v>
      </c>
      <c r="GN417">
        <v>2.8820600000000001</v>
      </c>
      <c r="GP417">
        <v>2.025992</v>
      </c>
      <c r="GW417">
        <v>6.6182860000000003</v>
      </c>
      <c r="GX417">
        <v>6.6182860000000003</v>
      </c>
      <c r="GZ417">
        <v>5.1103759999999996</v>
      </c>
    </row>
    <row r="418" spans="1:213" x14ac:dyDescent="0.3">
      <c r="A418">
        <v>2019</v>
      </c>
      <c r="B418" t="s">
        <v>8347</v>
      </c>
      <c r="C418" s="1" t="s">
        <v>8375</v>
      </c>
      <c r="D418">
        <v>7.1613840000000009</v>
      </c>
      <c r="E418">
        <v>7.9895733333333343</v>
      </c>
      <c r="G418">
        <v>1.8690180000000001</v>
      </c>
      <c r="L418">
        <v>5.724145</v>
      </c>
      <c r="M418">
        <v>3.9036379999999999</v>
      </c>
      <c r="N418">
        <v>4.6238720000000004</v>
      </c>
      <c r="O418">
        <v>4.3375279999999998</v>
      </c>
      <c r="P418">
        <v>8.0234700000000014</v>
      </c>
      <c r="Q418">
        <v>5.724145</v>
      </c>
      <c r="T418">
        <v>4.5967450000000003</v>
      </c>
      <c r="U418">
        <v>4.127714000000001</v>
      </c>
      <c r="V418">
        <v>10.13827</v>
      </c>
      <c r="X418">
        <v>6.6071240000000007</v>
      </c>
      <c r="Y418">
        <v>3.4382579999999998</v>
      </c>
      <c r="AB418">
        <v>5.3492819999999996</v>
      </c>
      <c r="AC418">
        <v>5.724145</v>
      </c>
      <c r="AD418">
        <v>7.4613540000000009</v>
      </c>
      <c r="AE418">
        <v>2.4972400000000001</v>
      </c>
      <c r="AF418">
        <v>5.018866</v>
      </c>
      <c r="AI418">
        <v>4.2960280000000006</v>
      </c>
      <c r="AK418">
        <v>6.5978019999999997</v>
      </c>
      <c r="AL418">
        <v>4.4903620000000002</v>
      </c>
      <c r="AM418">
        <v>0.65016000000000007</v>
      </c>
      <c r="AN418">
        <v>3.6837819999999999</v>
      </c>
      <c r="AP418">
        <v>7.8264319999999996</v>
      </c>
      <c r="AS418">
        <v>4.3477950000000014</v>
      </c>
      <c r="AT418">
        <v>7.5567000000000002</v>
      </c>
      <c r="AU418">
        <v>8.2722366666666662</v>
      </c>
      <c r="AV418">
        <v>6.6414000000000009</v>
      </c>
      <c r="AW418">
        <v>4.2090480000000001</v>
      </c>
      <c r="AX418">
        <v>1.3137080000000001</v>
      </c>
      <c r="AY418">
        <v>5.724145</v>
      </c>
      <c r="AZ418">
        <v>6.5978019999999997</v>
      </c>
      <c r="BC418">
        <v>1.9712475</v>
      </c>
      <c r="BD418">
        <v>4.2462160000000004</v>
      </c>
      <c r="BF418">
        <v>7.9073200000000003</v>
      </c>
      <c r="BG418">
        <v>11.34155</v>
      </c>
      <c r="BJ418">
        <v>4.5310980000000001</v>
      </c>
      <c r="BK418">
        <v>4.3375279999999998</v>
      </c>
      <c r="BL418">
        <v>4.6238720000000004</v>
      </c>
      <c r="BO418">
        <v>6.2327859999999999</v>
      </c>
      <c r="BQ418">
        <v>4.4649440000000009</v>
      </c>
      <c r="BS418">
        <v>2.470704</v>
      </c>
      <c r="BU418">
        <v>5.3756640000000004</v>
      </c>
      <c r="BV418">
        <v>6.0474228571428572</v>
      </c>
      <c r="BX418">
        <v>11.0150475</v>
      </c>
      <c r="BY418">
        <v>4.3375279999999998</v>
      </c>
      <c r="BZ418">
        <v>2.6625380000000001</v>
      </c>
      <c r="CA418">
        <v>5.6416639999999996</v>
      </c>
      <c r="CB418">
        <v>7.5500140000000009</v>
      </c>
      <c r="CC418">
        <v>8.145664</v>
      </c>
      <c r="CD418">
        <v>6.5016060000000007</v>
      </c>
      <c r="CE418">
        <v>6.5978019999999997</v>
      </c>
      <c r="CG418">
        <v>7.4232780000000007</v>
      </c>
      <c r="CI418">
        <v>1.999453333333334</v>
      </c>
      <c r="CJ418">
        <v>8.5879159999999999</v>
      </c>
      <c r="CL418">
        <v>5.4589480000000012</v>
      </c>
      <c r="CN418">
        <v>5.6669619999999998</v>
      </c>
      <c r="CO418">
        <v>7.598706</v>
      </c>
      <c r="CQ418">
        <v>3.5180419999999999</v>
      </c>
      <c r="CT418">
        <v>5.5815750000000008</v>
      </c>
      <c r="CX418">
        <v>5.4589480000000012</v>
      </c>
      <c r="CZ418">
        <v>5.7797240000000007</v>
      </c>
      <c r="DA418">
        <v>2.4102600000000001</v>
      </c>
      <c r="DC418">
        <v>4.2524274999999996</v>
      </c>
      <c r="DD418">
        <v>1.0183040000000001</v>
      </c>
      <c r="DG418">
        <v>5.1204240000000008</v>
      </c>
      <c r="DJ418">
        <v>3.153182000000001</v>
      </c>
      <c r="DM418">
        <v>7.2681380000000013</v>
      </c>
      <c r="DN418">
        <v>6.3663700000000008</v>
      </c>
      <c r="DP418">
        <v>7.5500140000000009</v>
      </c>
      <c r="DQ418">
        <v>4.3375279999999998</v>
      </c>
      <c r="DR418">
        <v>6.4315857142857151</v>
      </c>
      <c r="DU418">
        <v>7.3274280000000012</v>
      </c>
      <c r="DW418">
        <v>10.759952</v>
      </c>
      <c r="DX418">
        <v>7.3187380000000006</v>
      </c>
      <c r="DY418">
        <v>1.7711079999999999</v>
      </c>
      <c r="DZ418">
        <v>6.5943319999999996</v>
      </c>
      <c r="EC418">
        <v>4.1091820000000006</v>
      </c>
      <c r="ED418">
        <v>4.3375279999999998</v>
      </c>
      <c r="EE418">
        <v>1.728604</v>
      </c>
      <c r="EF418">
        <v>9.1412780000000016</v>
      </c>
      <c r="EH418">
        <v>4.6548100000000003</v>
      </c>
      <c r="EL418">
        <v>1.03125</v>
      </c>
      <c r="EM418">
        <v>6.4487980000000009</v>
      </c>
      <c r="EN418">
        <v>12.0406</v>
      </c>
      <c r="EO418">
        <v>8.6647880000000015</v>
      </c>
      <c r="EP418">
        <v>3.0437759999999998</v>
      </c>
      <c r="EQ418">
        <v>5.7413959999999999</v>
      </c>
      <c r="ER418">
        <v>6.1355380000000013</v>
      </c>
      <c r="ES418">
        <v>8.1550440000000002</v>
      </c>
      <c r="ET418">
        <v>4.3375279999999998</v>
      </c>
      <c r="EU418">
        <v>2.1444433333333341</v>
      </c>
      <c r="EW418">
        <v>4.3375279999999998</v>
      </c>
      <c r="EX418">
        <v>5.6049060000000006</v>
      </c>
      <c r="EZ418">
        <v>7.3094614285714288</v>
      </c>
      <c r="FB418">
        <v>1.1981299999999999</v>
      </c>
      <c r="FF418">
        <v>9.1273963636363646</v>
      </c>
      <c r="FH418">
        <v>4.3375279999999998</v>
      </c>
      <c r="FI418">
        <v>6.9754740000000011</v>
      </c>
      <c r="FJ418">
        <v>11.405308</v>
      </c>
      <c r="FK418">
        <v>3.5430959999999998</v>
      </c>
      <c r="FL418">
        <v>4.0571580000000003</v>
      </c>
      <c r="FP418">
        <v>8.9944160000000011</v>
      </c>
      <c r="FS418">
        <v>9.6982860000000013</v>
      </c>
      <c r="FU418">
        <v>10.368976</v>
      </c>
      <c r="FW418">
        <v>6.9211539999999996</v>
      </c>
      <c r="GE418">
        <v>5.4015725000000003</v>
      </c>
      <c r="GG418">
        <v>7.0266980000000014</v>
      </c>
      <c r="GH418">
        <v>6.7311040000000011</v>
      </c>
      <c r="GJ418">
        <v>7.0040019999999998</v>
      </c>
      <c r="GL418">
        <v>8.1550440000000002</v>
      </c>
      <c r="GM418">
        <v>5.7699020000000001</v>
      </c>
      <c r="GP418">
        <v>5.724145</v>
      </c>
      <c r="GS418">
        <v>6.5201359999999999</v>
      </c>
      <c r="GU418">
        <v>4.3375279999999998</v>
      </c>
      <c r="GV418">
        <v>1.191452</v>
      </c>
      <c r="GW418">
        <v>5.1204240000000008</v>
      </c>
      <c r="GX418">
        <v>5.1204240000000008</v>
      </c>
      <c r="HC418">
        <v>6.5303280000000008</v>
      </c>
      <c r="HD418">
        <v>10.405977999999999</v>
      </c>
      <c r="HE418">
        <v>7.8090120000000001</v>
      </c>
    </row>
    <row r="419" spans="1:213" x14ac:dyDescent="0.3">
      <c r="A419">
        <v>2019</v>
      </c>
      <c r="B419" t="s">
        <v>8347</v>
      </c>
      <c r="C419" s="1" t="s">
        <v>8376</v>
      </c>
      <c r="D419">
        <v>1.492806888888889</v>
      </c>
      <c r="E419">
        <v>2.088343333333333</v>
      </c>
      <c r="S419">
        <v>2.4579059999999999</v>
      </c>
      <c r="U419">
        <v>2.2749980000000001</v>
      </c>
      <c r="AK419">
        <v>0.280196</v>
      </c>
      <c r="AZ419">
        <v>0.280196</v>
      </c>
      <c r="BE419">
        <v>0.43390499999999999</v>
      </c>
      <c r="CD419">
        <v>2.2223000000000002</v>
      </c>
      <c r="CE419">
        <v>0.280196</v>
      </c>
      <c r="CF419">
        <v>2.5305999999999999E-2</v>
      </c>
      <c r="CY419">
        <v>2.9490460000000001</v>
      </c>
      <c r="DA419">
        <v>1.0815159999999999</v>
      </c>
      <c r="DG419">
        <v>0.21168999999999999</v>
      </c>
      <c r="DN419">
        <v>1.391354</v>
      </c>
      <c r="DX419">
        <v>0.39487000000000011</v>
      </c>
      <c r="EQ419">
        <v>0.90022600000000008</v>
      </c>
      <c r="EU419">
        <v>1.963876</v>
      </c>
      <c r="EY419">
        <v>0.879722</v>
      </c>
      <c r="FA419">
        <v>0.74426500000000007</v>
      </c>
      <c r="GB419">
        <v>0.203098</v>
      </c>
      <c r="GD419">
        <v>1.29488</v>
      </c>
      <c r="GI419">
        <v>1.3970750000000001</v>
      </c>
      <c r="GW419">
        <v>0.21168999999999999</v>
      </c>
      <c r="GX419">
        <v>0.21168999999999999</v>
      </c>
      <c r="GY419">
        <v>2.5305999999999999E-2</v>
      </c>
      <c r="GZ419">
        <v>3.6551079999999998</v>
      </c>
      <c r="HC419">
        <v>0.55066599999999999</v>
      </c>
    </row>
    <row r="420" spans="1:213" x14ac:dyDescent="0.3">
      <c r="A420">
        <v>2019</v>
      </c>
      <c r="B420" t="s">
        <v>8347</v>
      </c>
      <c r="C420" s="1" t="s">
        <v>302</v>
      </c>
      <c r="D420">
        <v>0.1529045</v>
      </c>
      <c r="E420">
        <v>0.12701066666666669</v>
      </c>
      <c r="J420">
        <v>3.0120000000000001E-2</v>
      </c>
      <c r="N420">
        <v>0.15389</v>
      </c>
      <c r="P420">
        <v>7.0985500000000007E-2</v>
      </c>
      <c r="S420">
        <v>0.39953000000000011</v>
      </c>
      <c r="AH420">
        <v>0.20405000000000001</v>
      </c>
      <c r="AO420">
        <v>0.28590199999999999</v>
      </c>
      <c r="AR420">
        <v>0.20392199999999999</v>
      </c>
      <c r="BE420">
        <v>5.0237999999999998E-2</v>
      </c>
      <c r="BF420">
        <v>0.10301</v>
      </c>
      <c r="BG420">
        <v>0.24510799999999999</v>
      </c>
      <c r="BI420">
        <v>6.6701999999999997E-2</v>
      </c>
      <c r="BJ420">
        <v>0.202068</v>
      </c>
      <c r="BL420">
        <v>0.15389</v>
      </c>
      <c r="CI420">
        <v>6.8508000000000013E-2</v>
      </c>
      <c r="CM420">
        <v>4.8570000000000002E-2</v>
      </c>
      <c r="DA420">
        <v>0.18837000000000001</v>
      </c>
      <c r="DG420">
        <v>0.19702600000000001</v>
      </c>
      <c r="DH420">
        <v>0.13547999999999999</v>
      </c>
      <c r="DL420">
        <v>0.14591599999999999</v>
      </c>
      <c r="DX420">
        <v>1.23068</v>
      </c>
      <c r="EN420">
        <v>0.13414200000000001</v>
      </c>
      <c r="EV420">
        <v>0.20916599999999999</v>
      </c>
      <c r="FA420">
        <v>0.17954600000000001</v>
      </c>
      <c r="FR420">
        <v>0.11308699999999999</v>
      </c>
      <c r="GB420">
        <v>0.22811000000000001</v>
      </c>
      <c r="GD420">
        <v>0.11358</v>
      </c>
      <c r="GI420">
        <v>0.17594899999999999</v>
      </c>
      <c r="GW420">
        <v>0.19702600000000001</v>
      </c>
      <c r="GX420">
        <v>0.19702600000000001</v>
      </c>
      <c r="GZ420">
        <v>0.32538</v>
      </c>
      <c r="HC420">
        <v>0.102308</v>
      </c>
    </row>
    <row r="421" spans="1:213" x14ac:dyDescent="0.3">
      <c r="A421">
        <v>2019</v>
      </c>
      <c r="B421" t="s">
        <v>8347</v>
      </c>
      <c r="C421" s="1" t="s">
        <v>8377</v>
      </c>
      <c r="D421">
        <v>4.6204000000000002E-2</v>
      </c>
      <c r="L421">
        <v>3.4861999999999997E-2</v>
      </c>
      <c r="M421">
        <v>1.5814000000000002E-2</v>
      </c>
      <c r="O421">
        <v>0.13028999999999999</v>
      </c>
      <c r="Q421">
        <v>3.4861999999999997E-2</v>
      </c>
      <c r="AB421">
        <v>5.6964000000000001E-2</v>
      </c>
      <c r="AC421">
        <v>3.4861999999999997E-2</v>
      </c>
      <c r="AD421">
        <v>3.9052000000000003E-2</v>
      </c>
      <c r="AI421">
        <v>3.6890000000000013E-2</v>
      </c>
      <c r="AK421">
        <v>4.0728000000000007E-2</v>
      </c>
      <c r="AL421">
        <v>4.5734999999999998E-2</v>
      </c>
      <c r="AM421">
        <v>5.1200000000000004E-3</v>
      </c>
      <c r="AN421">
        <v>2.8137499999999999E-2</v>
      </c>
      <c r="AP421">
        <v>5.1662E-2</v>
      </c>
      <c r="AS421">
        <v>4.3777499999999997E-2</v>
      </c>
      <c r="AU421">
        <v>4.0150000000000012E-2</v>
      </c>
      <c r="AV421">
        <v>1.3656E-2</v>
      </c>
      <c r="AW421">
        <v>4.1917500000000003E-2</v>
      </c>
      <c r="AY421">
        <v>3.4861999999999997E-2</v>
      </c>
      <c r="AZ421">
        <v>4.0728000000000007E-2</v>
      </c>
      <c r="BC421">
        <v>9.3640000000000008E-3</v>
      </c>
      <c r="BD421">
        <v>5.3552000000000002E-2</v>
      </c>
      <c r="BF421">
        <v>4.5140000000000013E-2</v>
      </c>
      <c r="BK421">
        <v>0.13028999999999999</v>
      </c>
      <c r="BM421">
        <v>3.8997999999999998E-2</v>
      </c>
      <c r="BO421">
        <v>6.0220000000000013E-3</v>
      </c>
      <c r="BQ421">
        <v>6.3792000000000001E-2</v>
      </c>
      <c r="BS421">
        <v>5.1858000000000008E-2</v>
      </c>
      <c r="BU421">
        <v>4.8550000000000003E-2</v>
      </c>
      <c r="BW421">
        <v>1.0218E-2</v>
      </c>
      <c r="BX421">
        <v>0.26467800000000002</v>
      </c>
      <c r="BY421">
        <v>0.13028999999999999</v>
      </c>
      <c r="CA421">
        <v>4.1431999999999997E-2</v>
      </c>
      <c r="CC421">
        <v>2.9551999999999998E-2</v>
      </c>
      <c r="CD421">
        <v>4.8922E-2</v>
      </c>
      <c r="CE421">
        <v>4.0728000000000007E-2</v>
      </c>
      <c r="CG421">
        <v>2.2478000000000001E-2</v>
      </c>
      <c r="CL421">
        <v>2.9862E-2</v>
      </c>
      <c r="CS421">
        <v>3.3605999999999997E-2</v>
      </c>
      <c r="CX421">
        <v>2.9862E-2</v>
      </c>
      <c r="DB421">
        <v>0.18159400000000001</v>
      </c>
      <c r="DC421">
        <v>7.5362500000000013E-2</v>
      </c>
      <c r="DD421">
        <v>1.6308E-2</v>
      </c>
      <c r="DJ421">
        <v>8.9620000000000005E-2</v>
      </c>
      <c r="DQ421">
        <v>0.13028999999999999</v>
      </c>
      <c r="DX421">
        <v>4.7373999999999999E-2</v>
      </c>
      <c r="DY421">
        <v>9.6880000000000004E-3</v>
      </c>
      <c r="ED421">
        <v>0.13028999999999999</v>
      </c>
      <c r="EE421">
        <v>2.8348000000000009E-2</v>
      </c>
      <c r="EF421">
        <v>5.7951999999999997E-2</v>
      </c>
      <c r="EM421">
        <v>1.1022000000000001E-2</v>
      </c>
      <c r="EN421">
        <v>8.2580000000000001E-2</v>
      </c>
      <c r="EP421">
        <v>4.0287499999999997E-2</v>
      </c>
      <c r="EQ421">
        <v>3.8342500000000002E-2</v>
      </c>
      <c r="ET421">
        <v>0.13028999999999999</v>
      </c>
      <c r="EW421">
        <v>0.13028999999999999</v>
      </c>
      <c r="FD421">
        <v>3.9038000000000003E-2</v>
      </c>
      <c r="FH421">
        <v>0.13028999999999999</v>
      </c>
      <c r="FI421">
        <v>4.1360000000000001E-2</v>
      </c>
      <c r="FL421">
        <v>2.856E-3</v>
      </c>
      <c r="FN421">
        <v>1.0234E-2</v>
      </c>
      <c r="FP421">
        <v>4.2506000000000009E-2</v>
      </c>
      <c r="FV421">
        <v>9.8882000000000012E-2</v>
      </c>
      <c r="FW421">
        <v>0.292798</v>
      </c>
      <c r="FZ421">
        <v>1.0044000000000001E-2</v>
      </c>
      <c r="GE421">
        <v>8.2900000000000005E-3</v>
      </c>
      <c r="GH421">
        <v>7.1645E-2</v>
      </c>
      <c r="GJ421">
        <v>4.8168000000000002E-2</v>
      </c>
      <c r="GO421">
        <v>2.7910000000000001E-2</v>
      </c>
      <c r="GP421">
        <v>3.4861999999999997E-2</v>
      </c>
      <c r="GS421">
        <v>4.8390000000000002E-2</v>
      </c>
      <c r="GT421">
        <v>5.1374000000000003E-2</v>
      </c>
      <c r="GU421">
        <v>0.13028999999999999</v>
      </c>
      <c r="GV421">
        <v>1.881E-2</v>
      </c>
    </row>
    <row r="422" spans="1:213" x14ac:dyDescent="0.3">
      <c r="A422">
        <v>2019</v>
      </c>
      <c r="B422" t="s">
        <v>8347</v>
      </c>
      <c r="C422" s="1" t="s">
        <v>466</v>
      </c>
      <c r="D422">
        <v>0.11611399999999999</v>
      </c>
      <c r="U422">
        <v>1.001E-2</v>
      </c>
      <c r="AA422">
        <v>6.3240000000000006E-3</v>
      </c>
      <c r="AB422">
        <v>0.27394000000000002</v>
      </c>
      <c r="AD422">
        <v>0.13195399999999999</v>
      </c>
      <c r="AK422">
        <v>9.4174000000000008E-2</v>
      </c>
      <c r="AL422">
        <v>2.2776000000000001E-2</v>
      </c>
      <c r="AM422">
        <v>0.11688</v>
      </c>
      <c r="AN422">
        <v>9.0083999999999997E-2</v>
      </c>
      <c r="AP422">
        <v>0.16195000000000001</v>
      </c>
      <c r="AS422">
        <v>8.9880000000000002E-2</v>
      </c>
      <c r="AT422">
        <v>0.116854</v>
      </c>
      <c r="AU422">
        <v>0.125754</v>
      </c>
      <c r="AZ422">
        <v>9.4174000000000008E-2</v>
      </c>
      <c r="BD422">
        <v>0.12581800000000001</v>
      </c>
      <c r="BF422">
        <v>0.150778</v>
      </c>
      <c r="BO422">
        <v>0.148452</v>
      </c>
      <c r="BS422">
        <v>8.2954E-2</v>
      </c>
      <c r="BU422">
        <v>0.12662000000000001</v>
      </c>
      <c r="BX422">
        <v>0.22353200000000001</v>
      </c>
      <c r="CB422">
        <v>0.116854</v>
      </c>
      <c r="CE422">
        <v>9.4174000000000008E-2</v>
      </c>
      <c r="CG422">
        <v>0.21057000000000001</v>
      </c>
      <c r="CQ422">
        <v>0.11282200000000001</v>
      </c>
      <c r="CZ422">
        <v>0.10138</v>
      </c>
      <c r="DC422">
        <v>6.3214000000000006E-2</v>
      </c>
      <c r="DD422">
        <v>8.0940000000000012E-2</v>
      </c>
      <c r="DN422">
        <v>7.7662000000000009E-2</v>
      </c>
      <c r="DP422">
        <v>0.116854</v>
      </c>
      <c r="DX422">
        <v>0.28284399999999998</v>
      </c>
      <c r="DY422">
        <v>6.2260000000000003E-2</v>
      </c>
      <c r="EE422">
        <v>4.0772000000000003E-2</v>
      </c>
      <c r="EP422">
        <v>5.7388000000000008E-2</v>
      </c>
      <c r="EQ422">
        <v>0.17884</v>
      </c>
      <c r="FW422">
        <v>0.148364</v>
      </c>
      <c r="GG422">
        <v>0.116854</v>
      </c>
      <c r="GS422">
        <v>0.16672200000000001</v>
      </c>
    </row>
    <row r="423" spans="1:213" x14ac:dyDescent="0.3">
      <c r="A423">
        <v>2019</v>
      </c>
      <c r="B423" t="s">
        <v>8347</v>
      </c>
      <c r="C423" s="1" t="s">
        <v>595</v>
      </c>
      <c r="D423">
        <v>1.4999999999999999E-2</v>
      </c>
    </row>
    <row r="424" spans="1:213" x14ac:dyDescent="0.3">
      <c r="A424">
        <v>2019</v>
      </c>
      <c r="B424" t="s">
        <v>8347</v>
      </c>
      <c r="C424" s="1" t="s">
        <v>8378</v>
      </c>
      <c r="D424">
        <v>7.8144500000000006E-2</v>
      </c>
      <c r="E424">
        <v>0.1063153</v>
      </c>
      <c r="G424">
        <v>4.0922E-2</v>
      </c>
      <c r="H424">
        <v>6.1047000000000002E-3</v>
      </c>
      <c r="I424">
        <v>6.1047000000000002E-3</v>
      </c>
      <c r="J424">
        <v>3.8782799999999999E-2</v>
      </c>
      <c r="L424">
        <v>4.3680700000000003E-2</v>
      </c>
      <c r="M424">
        <v>3.6360799999999999E-2</v>
      </c>
      <c r="N424">
        <v>7.7940099999999998E-2</v>
      </c>
      <c r="P424">
        <v>0.161028</v>
      </c>
      <c r="Q424">
        <v>4.3680700000000003E-2</v>
      </c>
      <c r="R424">
        <v>6.9184499999999996E-2</v>
      </c>
      <c r="U424">
        <v>0.1247722</v>
      </c>
      <c r="V424">
        <v>4.0739299999999999E-2</v>
      </c>
      <c r="X424">
        <v>2.4948000000000001E-2</v>
      </c>
      <c r="Y424">
        <v>3.6456000000000002E-2</v>
      </c>
      <c r="Z424">
        <v>6.1047000000000002E-3</v>
      </c>
      <c r="AB424">
        <v>5.2569999999999999E-2</v>
      </c>
      <c r="AC424">
        <v>4.3680700000000003E-2</v>
      </c>
      <c r="AD424">
        <v>0.14030870000000001</v>
      </c>
      <c r="AG424">
        <v>6.9247500000000003E-2</v>
      </c>
      <c r="AK424">
        <v>4.6220999999999996E-3</v>
      </c>
      <c r="AL424">
        <v>1.4841399999999999E-2</v>
      </c>
      <c r="AM424">
        <v>1.6121E-2</v>
      </c>
      <c r="AP424">
        <v>3.6318099999999999E-2</v>
      </c>
      <c r="AS424">
        <v>6.0689299999999988E-2</v>
      </c>
      <c r="AT424">
        <v>0.15981437500000001</v>
      </c>
      <c r="AU424">
        <v>9.8898625000000004E-2</v>
      </c>
      <c r="AV424">
        <v>2.77179E-2</v>
      </c>
      <c r="AY424">
        <v>4.3680700000000003E-2</v>
      </c>
      <c r="AZ424">
        <v>4.6220999999999996E-3</v>
      </c>
      <c r="BE424">
        <v>1.0621800000000001E-2</v>
      </c>
      <c r="BF424">
        <v>4.5953599999999997E-2</v>
      </c>
      <c r="BG424">
        <v>9.8606374999999996E-2</v>
      </c>
      <c r="BJ424">
        <v>6.0848900000000011E-2</v>
      </c>
      <c r="BL424">
        <v>7.7940099999999998E-2</v>
      </c>
      <c r="BQ424">
        <v>1.13183E-2</v>
      </c>
      <c r="BS424">
        <v>3.2722374999999998E-2</v>
      </c>
      <c r="BT424">
        <v>1.20316E-2</v>
      </c>
      <c r="BU424">
        <v>3.3272400000000001E-2</v>
      </c>
      <c r="BX424">
        <v>9.7561099999999998E-2</v>
      </c>
      <c r="BZ424">
        <v>3.7877000000000001E-2</v>
      </c>
      <c r="CB424">
        <v>0.15981437500000001</v>
      </c>
      <c r="CC424">
        <v>5.9911600000000002E-2</v>
      </c>
      <c r="CD424">
        <v>1.7172400000000001E-2</v>
      </c>
      <c r="CE424">
        <v>4.6220999999999996E-3</v>
      </c>
      <c r="CF424">
        <v>0.14878587500000001</v>
      </c>
      <c r="CG424">
        <v>4.8852300000000001E-2</v>
      </c>
      <c r="CI424">
        <v>6.0400200000000008E-2</v>
      </c>
      <c r="CJ424">
        <v>9.0449099999999991E-2</v>
      </c>
      <c r="CO424">
        <v>1.8771900000000001E-2</v>
      </c>
      <c r="CP424">
        <v>0.1115954</v>
      </c>
      <c r="CQ424">
        <v>4.5699499999999997E-2</v>
      </c>
      <c r="CT424">
        <v>1.10376E-2</v>
      </c>
      <c r="CU424">
        <v>6.8510399999999999E-2</v>
      </c>
      <c r="CV424">
        <v>3.4166416666666671E-2</v>
      </c>
      <c r="CY424">
        <v>9.1209299999999993E-2</v>
      </c>
      <c r="CZ424">
        <v>0.1099063</v>
      </c>
      <c r="DG424">
        <v>7.1711499999999997E-2</v>
      </c>
      <c r="DJ424">
        <v>3.6746500000000001E-2</v>
      </c>
      <c r="DM424">
        <v>3.4080899999999997E-2</v>
      </c>
      <c r="DN424">
        <v>6.85167E-2</v>
      </c>
      <c r="DP424">
        <v>0.15981437500000001</v>
      </c>
      <c r="DT424">
        <v>6.1047000000000002E-3</v>
      </c>
      <c r="DW424">
        <v>2.262225E-2</v>
      </c>
      <c r="DX424">
        <v>0.1620346</v>
      </c>
      <c r="DZ424">
        <v>2.0028399999999998E-2</v>
      </c>
      <c r="EA424">
        <v>4.1506500000000002E-2</v>
      </c>
      <c r="EC424">
        <v>3.4632499999999997E-2</v>
      </c>
      <c r="EE424">
        <v>2.1494200000000001E-2</v>
      </c>
      <c r="EF424">
        <v>8.3544124999999997E-2</v>
      </c>
      <c r="EH424">
        <v>3.4426699999999998E-2</v>
      </c>
      <c r="EN424">
        <v>9.790900000000001E-2</v>
      </c>
      <c r="EQ424">
        <v>0.1219456</v>
      </c>
      <c r="ER424">
        <v>6.83613E-2</v>
      </c>
      <c r="ES424">
        <v>9.3010400000000007E-2</v>
      </c>
      <c r="EX424">
        <v>5.0793400000000002E-2</v>
      </c>
      <c r="FF424">
        <v>5.234428181818182E-2</v>
      </c>
      <c r="FJ424">
        <v>3.2985399999999998E-2</v>
      </c>
      <c r="FK424">
        <v>1.40441E-2</v>
      </c>
      <c r="FP424">
        <v>6.5583000000000002E-2</v>
      </c>
      <c r="FQ424">
        <v>6.1047000000000002E-3</v>
      </c>
      <c r="FR424">
        <v>9.3170000000000017E-2</v>
      </c>
      <c r="FS424">
        <v>2.2460899999999999E-2</v>
      </c>
      <c r="FT424">
        <v>6.1047000000000002E-3</v>
      </c>
      <c r="FU424">
        <v>2.1574875E-2</v>
      </c>
      <c r="FV424">
        <v>2.5767700000000001E-2</v>
      </c>
      <c r="FW424">
        <v>5.5999999999999987E-2</v>
      </c>
      <c r="FX424">
        <v>6.6159799999999991E-2</v>
      </c>
      <c r="GA424">
        <v>6.6070900000000002E-2</v>
      </c>
      <c r="GB424">
        <v>5.1223900000000003E-2</v>
      </c>
      <c r="GD424">
        <v>0.16951830000000001</v>
      </c>
      <c r="GG424">
        <v>0.15981437500000001</v>
      </c>
      <c r="GH424">
        <v>2.03518E-2</v>
      </c>
      <c r="GJ424">
        <v>4.2580300000000001E-2</v>
      </c>
      <c r="GL424">
        <v>9.3010400000000007E-2</v>
      </c>
      <c r="GN424">
        <v>8.3472900000000003E-2</v>
      </c>
      <c r="GP424">
        <v>4.3680700000000003E-2</v>
      </c>
      <c r="GQ424">
        <v>6.1047000000000002E-3</v>
      </c>
      <c r="GR424">
        <v>6.1047000000000002E-3</v>
      </c>
      <c r="GS424">
        <v>2.6796E-2</v>
      </c>
      <c r="GW424">
        <v>7.1711499999999997E-2</v>
      </c>
      <c r="GX424">
        <v>7.1711499999999997E-2</v>
      </c>
      <c r="GY424">
        <v>0.14878587500000001</v>
      </c>
      <c r="HA424">
        <v>3.7211300000000003E-2</v>
      </c>
      <c r="HC424">
        <v>0.1068263</v>
      </c>
      <c r="HD424">
        <v>2.9208899999999999E-2</v>
      </c>
      <c r="HE424">
        <v>3.3079200000000003E-2</v>
      </c>
    </row>
    <row r="425" spans="1:213" x14ac:dyDescent="0.3">
      <c r="A425">
        <v>2019</v>
      </c>
      <c r="B425" t="s">
        <v>8347</v>
      </c>
      <c r="C425" s="1" t="s">
        <v>844</v>
      </c>
      <c r="D425">
        <v>0.1213482872727273</v>
      </c>
      <c r="N425">
        <v>8.6701799999999996E-2</v>
      </c>
      <c r="AH425">
        <v>9.3444880000000022E-2</v>
      </c>
      <c r="AR425">
        <v>0.1104507</v>
      </c>
      <c r="AT425">
        <v>0.42972473999999999</v>
      </c>
      <c r="BG425">
        <v>8.9473700000000003E-2</v>
      </c>
      <c r="BL425">
        <v>8.6701799999999996E-2</v>
      </c>
      <c r="BP425">
        <v>0.1468178</v>
      </c>
      <c r="FA425">
        <v>9.0138160000000009E-2</v>
      </c>
      <c r="GD425">
        <v>6.4993320000000007E-2</v>
      </c>
      <c r="GG425">
        <v>5.5131880000000008E-2</v>
      </c>
      <c r="GI425">
        <v>8.1252380000000013E-2</v>
      </c>
    </row>
    <row r="426" spans="1:213" x14ac:dyDescent="0.3">
      <c r="A426">
        <v>2019</v>
      </c>
      <c r="B426" t="s">
        <v>8347</v>
      </c>
      <c r="C426" s="1" t="s">
        <v>848</v>
      </c>
      <c r="D426">
        <v>0.217256</v>
      </c>
      <c r="E426">
        <v>0.20319799999999999</v>
      </c>
      <c r="AR426">
        <v>9.4762000000000013E-2</v>
      </c>
      <c r="AT426">
        <v>0.53335600000000005</v>
      </c>
      <c r="CB426">
        <v>0.53335600000000005</v>
      </c>
      <c r="CN426">
        <v>0.1012525</v>
      </c>
      <c r="CU426">
        <v>6.9912000000000002E-2</v>
      </c>
      <c r="CV426">
        <v>0.1445225</v>
      </c>
      <c r="DP426">
        <v>0.53335600000000005</v>
      </c>
      <c r="ES426">
        <v>0.29369000000000001</v>
      </c>
      <c r="FA426">
        <v>3.8134000000000001E-2</v>
      </c>
      <c r="GD426">
        <v>0.1</v>
      </c>
      <c r="GG426">
        <v>0.53335600000000005</v>
      </c>
      <c r="GI426">
        <v>4.9349999999999998E-2</v>
      </c>
      <c r="GL426">
        <v>0.29369000000000001</v>
      </c>
    </row>
    <row r="427" spans="1:213" x14ac:dyDescent="0.3">
      <c r="A427">
        <v>2019</v>
      </c>
      <c r="B427" t="s">
        <v>8347</v>
      </c>
      <c r="C427" s="1" t="s">
        <v>852</v>
      </c>
      <c r="D427">
        <v>0.18453800000000001</v>
      </c>
      <c r="M427">
        <v>6.9409999999999999E-2</v>
      </c>
      <c r="U427">
        <v>0.32300400000000012</v>
      </c>
      <c r="AD427">
        <v>0.1248466666666667</v>
      </c>
      <c r="AF427">
        <v>0.39892800000000012</v>
      </c>
      <c r="AK427">
        <v>8.3444000000000004E-2</v>
      </c>
      <c r="AL427">
        <v>7.9822000000000004E-2</v>
      </c>
      <c r="AM427">
        <v>2.1299999999999999E-2</v>
      </c>
      <c r="AR427">
        <v>8.5777999999999993E-2</v>
      </c>
      <c r="AS427">
        <v>3.6491999999999997E-2</v>
      </c>
      <c r="AT427">
        <v>0.47170200000000012</v>
      </c>
      <c r="AW427">
        <v>0.65986</v>
      </c>
      <c r="AZ427">
        <v>8.3444000000000004E-2</v>
      </c>
      <c r="BG427">
        <v>0.25011</v>
      </c>
      <c r="BJ427">
        <v>2.6882E-2</v>
      </c>
      <c r="BX427">
        <v>6.4710000000000004E-2</v>
      </c>
      <c r="CB427">
        <v>0.47170200000000012</v>
      </c>
      <c r="CE427">
        <v>8.3444000000000004E-2</v>
      </c>
      <c r="CG427">
        <v>0.184835</v>
      </c>
      <c r="CQ427">
        <v>8.2680000000000003E-2</v>
      </c>
      <c r="DJ427">
        <v>4.1228000000000008E-2</v>
      </c>
      <c r="DM427">
        <v>5.6894E-2</v>
      </c>
      <c r="DN427">
        <v>8.3016666666666683E-2</v>
      </c>
      <c r="DP427">
        <v>0.47170200000000012</v>
      </c>
      <c r="DY427">
        <v>0.41143999999999997</v>
      </c>
      <c r="DZ427">
        <v>5.3719999999999997E-2</v>
      </c>
      <c r="EE427">
        <v>0.14863000000000001</v>
      </c>
      <c r="EH427">
        <v>0.146234</v>
      </c>
      <c r="EN427">
        <v>0.14835799999999999</v>
      </c>
      <c r="ER427">
        <v>8.6293000000000009E-2</v>
      </c>
      <c r="FA427">
        <v>0.38872200000000001</v>
      </c>
      <c r="FM427">
        <v>0.23735200000000001</v>
      </c>
      <c r="FP427">
        <v>0.10931100000000001</v>
      </c>
      <c r="FW427">
        <v>0.16861599999999999</v>
      </c>
      <c r="GG427">
        <v>0.47170200000000012</v>
      </c>
      <c r="GN427">
        <v>1.0723940000000001</v>
      </c>
      <c r="GS427">
        <v>0.41243249999999998</v>
      </c>
      <c r="HC427">
        <v>7.0704000000000003E-2</v>
      </c>
      <c r="HE427">
        <v>6.0934000000000002E-2</v>
      </c>
    </row>
    <row r="428" spans="1:213" x14ac:dyDescent="0.3">
      <c r="A428">
        <v>2020</v>
      </c>
      <c r="B428" t="s">
        <v>8345</v>
      </c>
      <c r="C428" s="1">
        <v>254</v>
      </c>
      <c r="D428">
        <v>1.4689019999999999</v>
      </c>
      <c r="L428">
        <v>1.1223879999999999</v>
      </c>
      <c r="M428">
        <v>1.2108399999999999</v>
      </c>
      <c r="Q428">
        <v>1.1223879999999999</v>
      </c>
      <c r="X428">
        <v>0.97090200000000004</v>
      </c>
      <c r="Y428">
        <v>1.7210160000000001</v>
      </c>
      <c r="AC428">
        <v>1.1223879999999999</v>
      </c>
      <c r="AD428">
        <v>1.386304</v>
      </c>
      <c r="AK428">
        <v>1.730796</v>
      </c>
      <c r="AL428">
        <v>0.6580180000000001</v>
      </c>
      <c r="AM428">
        <v>0.91555200000000003</v>
      </c>
      <c r="AN428">
        <v>1.248588</v>
      </c>
      <c r="AP428">
        <v>0.63240200000000002</v>
      </c>
      <c r="AS428">
        <v>1.295474</v>
      </c>
      <c r="AT428">
        <v>1.336878</v>
      </c>
      <c r="AU428">
        <v>1.7266925</v>
      </c>
      <c r="AV428">
        <v>1.4857359999999999</v>
      </c>
      <c r="AY428">
        <v>1.1223879999999999</v>
      </c>
      <c r="AZ428">
        <v>1.730796</v>
      </c>
      <c r="BD428">
        <v>1.394782</v>
      </c>
      <c r="BF428">
        <v>1.2234659999999999</v>
      </c>
      <c r="BO428">
        <v>0.40830800000000012</v>
      </c>
      <c r="BS428">
        <v>0.69262800000000013</v>
      </c>
      <c r="BT428">
        <v>0.99898000000000009</v>
      </c>
      <c r="BU428">
        <v>0.26800499999999999</v>
      </c>
      <c r="BW428">
        <v>1.0180199999999999</v>
      </c>
      <c r="BX428">
        <v>1.5481199999999999</v>
      </c>
      <c r="BZ428">
        <v>0.84534000000000009</v>
      </c>
      <c r="CB428">
        <v>1.336878</v>
      </c>
      <c r="CC428">
        <v>1.2223919999999999</v>
      </c>
      <c r="CE428">
        <v>1.730796</v>
      </c>
      <c r="CQ428">
        <v>1.089296</v>
      </c>
      <c r="DD428">
        <v>0.99691600000000014</v>
      </c>
      <c r="DJ428">
        <v>1.164496</v>
      </c>
      <c r="DP428">
        <v>1.336878</v>
      </c>
      <c r="DX428">
        <v>1.345942</v>
      </c>
      <c r="DY428">
        <v>1.8731519999999999</v>
      </c>
      <c r="EE428">
        <v>0.25697599999999998</v>
      </c>
      <c r="EF428">
        <v>1.3276939999999999</v>
      </c>
      <c r="EM428">
        <v>1.015126</v>
      </c>
      <c r="EN428">
        <v>1.377802</v>
      </c>
      <c r="EP428">
        <v>1.3155559999999999</v>
      </c>
      <c r="EQ428">
        <v>0.77730800000000011</v>
      </c>
      <c r="EX428">
        <v>0.94490800000000008</v>
      </c>
      <c r="FD428">
        <v>1.44313</v>
      </c>
      <c r="FI428">
        <v>0.77577800000000008</v>
      </c>
      <c r="FJ428">
        <v>1.1005579999999999</v>
      </c>
      <c r="FL428">
        <v>0.199855</v>
      </c>
      <c r="FN428">
        <v>0.950932</v>
      </c>
      <c r="FV428">
        <v>0.89894399999999997</v>
      </c>
      <c r="FW428">
        <v>1.7943359999999999</v>
      </c>
      <c r="GG428">
        <v>1.336878</v>
      </c>
      <c r="GH428">
        <v>1.4006419999999999</v>
      </c>
      <c r="GP428">
        <v>1.1223879999999999</v>
      </c>
    </row>
    <row r="429" spans="1:213" x14ac:dyDescent="0.3">
      <c r="A429">
        <v>2020</v>
      </c>
      <c r="B429" t="s">
        <v>8345</v>
      </c>
      <c r="C429" s="1">
        <v>260</v>
      </c>
      <c r="D429">
        <v>0.20699000000000001</v>
      </c>
      <c r="E429">
        <v>0.26880799999999999</v>
      </c>
      <c r="G429">
        <v>0.35043400000000002</v>
      </c>
      <c r="J429">
        <v>0.24571599999999999</v>
      </c>
      <c r="N429">
        <v>0.280808</v>
      </c>
      <c r="P429">
        <v>0.23594599999999999</v>
      </c>
      <c r="R429">
        <v>4.2465999999999997E-2</v>
      </c>
      <c r="S429">
        <v>0.190856</v>
      </c>
      <c r="AD429">
        <v>0.14120199999999999</v>
      </c>
      <c r="AR429">
        <v>0.5777000000000001</v>
      </c>
      <c r="BE429">
        <v>0.1808775</v>
      </c>
      <c r="BG429">
        <v>1.0831839999999999</v>
      </c>
      <c r="BL429">
        <v>0.280808</v>
      </c>
      <c r="CB429">
        <v>0.83061000000000007</v>
      </c>
      <c r="CF429">
        <v>0.25133400000000011</v>
      </c>
      <c r="CI429">
        <v>0.39703400000000011</v>
      </c>
      <c r="CJ429">
        <v>0.309035</v>
      </c>
      <c r="CM429">
        <v>0.23935000000000001</v>
      </c>
      <c r="CW429">
        <v>0.49258333333333337</v>
      </c>
      <c r="DA429">
        <v>0.23490800000000001</v>
      </c>
      <c r="DF429">
        <v>7.0726000000000011E-2</v>
      </c>
      <c r="DG429">
        <v>0.14032600000000001</v>
      </c>
      <c r="DI429">
        <v>0.25029000000000001</v>
      </c>
      <c r="DL429">
        <v>0.22306999999999999</v>
      </c>
      <c r="DP429">
        <v>0.83061000000000007</v>
      </c>
      <c r="DX429">
        <v>0.38612000000000002</v>
      </c>
      <c r="EN429">
        <v>0.65076000000000001</v>
      </c>
      <c r="ES429">
        <v>0.76394399999999996</v>
      </c>
      <c r="EV429">
        <v>0.149204</v>
      </c>
      <c r="FC429">
        <v>1.2156849999999999</v>
      </c>
      <c r="FP429">
        <v>0.20193800000000001</v>
      </c>
      <c r="FR429">
        <v>0.10985200000000001</v>
      </c>
      <c r="GB429">
        <v>5.678600000000001E-2</v>
      </c>
      <c r="GD429">
        <v>0.18965399999999999</v>
      </c>
      <c r="GG429">
        <v>0.83061000000000007</v>
      </c>
      <c r="GL429">
        <v>0.76394399999999996</v>
      </c>
      <c r="GM429">
        <v>0.1434925</v>
      </c>
      <c r="GN429">
        <v>8.5624000000000006E-2</v>
      </c>
      <c r="GW429">
        <v>0.14032600000000001</v>
      </c>
      <c r="GX429">
        <v>0.14032600000000001</v>
      </c>
      <c r="GY429">
        <v>0.25133400000000011</v>
      </c>
    </row>
    <row r="430" spans="1:213" x14ac:dyDescent="0.3">
      <c r="A430">
        <v>2020</v>
      </c>
      <c r="B430" t="s">
        <v>8345</v>
      </c>
      <c r="C430" s="1">
        <v>27</v>
      </c>
      <c r="D430">
        <v>0.46449200000000002</v>
      </c>
      <c r="E430">
        <v>0.6828780000000001</v>
      </c>
      <c r="G430">
        <v>0.44952599999999998</v>
      </c>
      <c r="L430">
        <v>0.37367000000000011</v>
      </c>
      <c r="M430">
        <v>0.11952400000000001</v>
      </c>
      <c r="N430">
        <v>0.66532000000000002</v>
      </c>
      <c r="O430">
        <v>0.32423800000000003</v>
      </c>
      <c r="P430">
        <v>0.9859500000000001</v>
      </c>
      <c r="Q430">
        <v>0.37367000000000011</v>
      </c>
      <c r="R430">
        <v>0.28267599999999998</v>
      </c>
      <c r="U430">
        <v>0.47045799999999999</v>
      </c>
      <c r="V430">
        <v>0.21543599999999999</v>
      </c>
      <c r="X430">
        <v>0.25197199999999997</v>
      </c>
      <c r="Y430">
        <v>0.3649</v>
      </c>
      <c r="AA430">
        <v>0.18936</v>
      </c>
      <c r="AB430">
        <v>0.28810000000000002</v>
      </c>
      <c r="AC430">
        <v>0.37367000000000011</v>
      </c>
      <c r="AD430">
        <v>0.61317800000000011</v>
      </c>
      <c r="AF430">
        <v>0.41049000000000002</v>
      </c>
      <c r="AI430">
        <v>0.49386000000000002</v>
      </c>
      <c r="AK430">
        <v>0.51222000000000001</v>
      </c>
      <c r="AL430">
        <v>8.8145000000000001E-2</v>
      </c>
      <c r="AM430">
        <v>0.1400025</v>
      </c>
      <c r="AN430">
        <v>5.848600000000001E-2</v>
      </c>
      <c r="AP430">
        <v>0.27309800000000001</v>
      </c>
      <c r="AR430">
        <v>0.64577600000000002</v>
      </c>
      <c r="AS430">
        <v>0.22264999999999999</v>
      </c>
      <c r="AT430">
        <v>0.69825000000000004</v>
      </c>
      <c r="AU430">
        <v>0.43805800000000011</v>
      </c>
      <c r="AV430">
        <v>0.42108400000000012</v>
      </c>
      <c r="AW430">
        <v>0.3528</v>
      </c>
      <c r="AY430">
        <v>0.37367000000000011</v>
      </c>
      <c r="AZ430">
        <v>0.51222000000000001</v>
      </c>
      <c r="BD430">
        <v>0.56490600000000002</v>
      </c>
      <c r="BE430">
        <v>0.17893200000000001</v>
      </c>
      <c r="BF430">
        <v>0.35132400000000003</v>
      </c>
      <c r="BG430">
        <v>0.91845750000000004</v>
      </c>
      <c r="BH430">
        <v>0.48387249999999998</v>
      </c>
      <c r="BJ430">
        <v>0.28720800000000002</v>
      </c>
      <c r="BK430">
        <v>0.32423800000000003</v>
      </c>
      <c r="BL430">
        <v>0.66532000000000002</v>
      </c>
      <c r="BM430">
        <v>0.18335000000000001</v>
      </c>
      <c r="BO430">
        <v>0.280806</v>
      </c>
      <c r="BS430">
        <v>0.30635250000000003</v>
      </c>
      <c r="BT430">
        <v>5.9392E-2</v>
      </c>
      <c r="BU430">
        <v>0.13122</v>
      </c>
      <c r="BX430">
        <v>0.29002400000000012</v>
      </c>
      <c r="BY430">
        <v>0.32423800000000003</v>
      </c>
      <c r="BZ430">
        <v>0.157334</v>
      </c>
      <c r="CA430">
        <v>0.56893000000000005</v>
      </c>
      <c r="CB430">
        <v>0.45387800000000011</v>
      </c>
      <c r="CC430">
        <v>0.36468600000000001</v>
      </c>
      <c r="CD430">
        <v>0.28985749999999999</v>
      </c>
      <c r="CE430">
        <v>0.51222000000000001</v>
      </c>
      <c r="CG430">
        <v>0.39438600000000001</v>
      </c>
      <c r="CI430">
        <v>0.44257800000000008</v>
      </c>
      <c r="CJ430">
        <v>0.45485599999999998</v>
      </c>
      <c r="CL430">
        <v>0.2177766666666667</v>
      </c>
      <c r="CN430">
        <v>0.70863399999999999</v>
      </c>
      <c r="CO430">
        <v>0.46582600000000002</v>
      </c>
      <c r="CP430">
        <v>0.36110199999999998</v>
      </c>
      <c r="CQ430">
        <v>0.33082800000000012</v>
      </c>
      <c r="CS430">
        <v>2.9856000000000001E-2</v>
      </c>
      <c r="CU430">
        <v>0.48370999999999997</v>
      </c>
      <c r="CV430">
        <v>0.69260800000000011</v>
      </c>
      <c r="CX430">
        <v>0.2177766666666667</v>
      </c>
      <c r="CY430">
        <v>0.50266400000000011</v>
      </c>
      <c r="CZ430">
        <v>0.41373800000000011</v>
      </c>
      <c r="DC430">
        <v>0.35527666666666669</v>
      </c>
      <c r="DD430">
        <v>0.10985200000000001</v>
      </c>
      <c r="DG430">
        <v>0.75454250000000012</v>
      </c>
      <c r="DJ430">
        <v>0.27191799999999999</v>
      </c>
      <c r="DL430">
        <v>0.570322</v>
      </c>
      <c r="DM430">
        <v>0.33866800000000008</v>
      </c>
      <c r="DN430">
        <v>0.38759199999999999</v>
      </c>
      <c r="DP430">
        <v>0.69785800000000009</v>
      </c>
      <c r="DQ430">
        <v>0.32423800000000003</v>
      </c>
      <c r="DS430">
        <v>0.48387249999999998</v>
      </c>
      <c r="DU430">
        <v>0.25012250000000003</v>
      </c>
      <c r="DW430">
        <v>0.18123800000000001</v>
      </c>
      <c r="DX430">
        <v>0.62772600000000001</v>
      </c>
      <c r="DY430">
        <v>0.37304399999999999</v>
      </c>
      <c r="DZ430">
        <v>0.117868</v>
      </c>
      <c r="EC430">
        <v>0.43391600000000002</v>
      </c>
      <c r="ED430">
        <v>0.32423800000000003</v>
      </c>
      <c r="EE430">
        <v>0.22512750000000001</v>
      </c>
      <c r="EF430">
        <v>0.63065000000000004</v>
      </c>
      <c r="EH430">
        <v>0.36511199999999999</v>
      </c>
      <c r="EM430">
        <v>0.36756800000000012</v>
      </c>
      <c r="EN430">
        <v>0.78142000000000011</v>
      </c>
      <c r="EP430">
        <v>0.210064</v>
      </c>
      <c r="EQ430">
        <v>0.39961200000000002</v>
      </c>
      <c r="ER430">
        <v>0.37836999999999998</v>
      </c>
      <c r="ES430">
        <v>0.84128200000000009</v>
      </c>
      <c r="ET430">
        <v>0.32423800000000003</v>
      </c>
      <c r="EU430">
        <v>0.283248</v>
      </c>
      <c r="EW430">
        <v>0.32423800000000003</v>
      </c>
      <c r="EX430">
        <v>0.65397400000000006</v>
      </c>
      <c r="EZ430">
        <v>0.32149571428571427</v>
      </c>
      <c r="FA430">
        <v>0.55937400000000004</v>
      </c>
      <c r="FB430">
        <v>0.36337199999999997</v>
      </c>
      <c r="FC430">
        <v>0.1078225</v>
      </c>
      <c r="FD430">
        <v>0.19026799999999999</v>
      </c>
      <c r="FF430">
        <v>0.38208766666666671</v>
      </c>
      <c r="FH430">
        <v>0.32423800000000003</v>
      </c>
      <c r="FI430">
        <v>0.12779799999999999</v>
      </c>
      <c r="FJ430">
        <v>0.34149600000000002</v>
      </c>
      <c r="FK430">
        <v>0.17705000000000001</v>
      </c>
      <c r="FL430">
        <v>0.46122000000000002</v>
      </c>
      <c r="FM430">
        <v>8.7636000000000006E-2</v>
      </c>
      <c r="FP430">
        <v>0.70504000000000011</v>
      </c>
      <c r="FS430">
        <v>0.31600400000000012</v>
      </c>
      <c r="FU430">
        <v>0.143396</v>
      </c>
      <c r="FV430">
        <v>0.166378</v>
      </c>
      <c r="FW430">
        <v>0.29794199999999998</v>
      </c>
      <c r="FX430">
        <v>0.77538399999999996</v>
      </c>
      <c r="FZ430">
        <v>0.2792</v>
      </c>
      <c r="GA430">
        <v>0.41682000000000002</v>
      </c>
      <c r="GD430">
        <v>0.79391400000000001</v>
      </c>
      <c r="GE430">
        <v>9.9136000000000016E-2</v>
      </c>
      <c r="GG430">
        <v>0.66773400000000005</v>
      </c>
      <c r="GH430">
        <v>0.29832199999999998</v>
      </c>
      <c r="GI430">
        <v>0.53068400000000004</v>
      </c>
      <c r="GJ430">
        <v>0.26669399999999999</v>
      </c>
      <c r="GL430">
        <v>0.84128200000000009</v>
      </c>
      <c r="GM430">
        <v>0.82473200000000002</v>
      </c>
      <c r="GN430">
        <v>0.56246000000000007</v>
      </c>
      <c r="GP430">
        <v>0.37367000000000011</v>
      </c>
      <c r="GS430">
        <v>0.57395400000000008</v>
      </c>
      <c r="GU430">
        <v>0.32423800000000003</v>
      </c>
      <c r="GW430">
        <v>0.75454250000000012</v>
      </c>
      <c r="GX430">
        <v>0.75454250000000012</v>
      </c>
      <c r="HC430">
        <v>0.27905999999999997</v>
      </c>
      <c r="HD430">
        <v>0.13062000000000001</v>
      </c>
      <c r="HE430">
        <v>4.3591999999999999E-2</v>
      </c>
    </row>
    <row r="431" spans="1:213" x14ac:dyDescent="0.3">
      <c r="A431">
        <v>2020</v>
      </c>
      <c r="B431" t="s">
        <v>8345</v>
      </c>
      <c r="C431" s="1" t="s">
        <v>8346</v>
      </c>
      <c r="D431">
        <v>42.189709999999998</v>
      </c>
    </row>
    <row r="432" spans="1:213" x14ac:dyDescent="0.3">
      <c r="A432">
        <v>2020</v>
      </c>
      <c r="B432" t="s">
        <v>8345</v>
      </c>
      <c r="C432" s="1">
        <v>689</v>
      </c>
      <c r="D432">
        <v>0.25093399999999999</v>
      </c>
      <c r="E432">
        <v>0.129995</v>
      </c>
      <c r="N432">
        <v>0.113982</v>
      </c>
      <c r="S432">
        <v>0.87338199999999999</v>
      </c>
      <c r="U432">
        <v>0.143376</v>
      </c>
      <c r="Y432">
        <v>0.31846249999999998</v>
      </c>
      <c r="AF432">
        <v>8.9120000000000005E-2</v>
      </c>
      <c r="AL432">
        <v>0.34831000000000001</v>
      </c>
      <c r="AM432">
        <v>0.14967800000000001</v>
      </c>
      <c r="AP432">
        <v>0.50457200000000002</v>
      </c>
      <c r="AS432">
        <v>0.27334999999999998</v>
      </c>
      <c r="AT432">
        <v>0.66103000000000001</v>
      </c>
      <c r="AX432">
        <v>1.2680640000000001</v>
      </c>
      <c r="BB432">
        <v>0.18105599999999999</v>
      </c>
      <c r="BE432">
        <v>0.36564999999999998</v>
      </c>
      <c r="BG432">
        <v>0.36575200000000002</v>
      </c>
      <c r="BJ432">
        <v>0.17794199999999999</v>
      </c>
      <c r="BL432">
        <v>0.113982</v>
      </c>
      <c r="BQ432">
        <v>0.60099800000000003</v>
      </c>
      <c r="BS432">
        <v>0.73612600000000017</v>
      </c>
      <c r="CB432">
        <v>0.66103000000000001</v>
      </c>
      <c r="CG432">
        <v>0.23654749999999999</v>
      </c>
      <c r="CH432">
        <v>0.101052</v>
      </c>
      <c r="CJ432">
        <v>0.25040600000000002</v>
      </c>
      <c r="CL432">
        <v>1.4466159999999999</v>
      </c>
      <c r="CO432">
        <v>0.120384</v>
      </c>
      <c r="CP432">
        <v>0.24567600000000001</v>
      </c>
      <c r="CQ432">
        <v>9.259400000000001E-2</v>
      </c>
      <c r="CX432">
        <v>1.4466159999999999</v>
      </c>
      <c r="CY432">
        <v>0.21484800000000001</v>
      </c>
      <c r="CZ432">
        <v>0.38239800000000013</v>
      </c>
      <c r="DG432">
        <v>1.8972580000000001</v>
      </c>
      <c r="DJ432">
        <v>0.10598399999999999</v>
      </c>
      <c r="DL432">
        <v>0.47572399999999998</v>
      </c>
      <c r="DM432">
        <v>8.2877999999999993E-2</v>
      </c>
      <c r="DN432">
        <v>0.122098</v>
      </c>
      <c r="DP432">
        <v>0.66103000000000001</v>
      </c>
      <c r="DR432">
        <v>0.51889571428571435</v>
      </c>
      <c r="DV432">
        <v>0.101052</v>
      </c>
      <c r="DW432">
        <v>5.8426000000000013E-2</v>
      </c>
      <c r="DX432">
        <v>0.19143399999999999</v>
      </c>
      <c r="DY432">
        <v>7.6572000000000001E-2</v>
      </c>
      <c r="EC432">
        <v>0.99395600000000017</v>
      </c>
      <c r="EE432">
        <v>0.17269599999999999</v>
      </c>
      <c r="EH432">
        <v>0.56326000000000009</v>
      </c>
      <c r="EN432">
        <v>0.57262400000000002</v>
      </c>
      <c r="EP432">
        <v>0.30435000000000001</v>
      </c>
      <c r="ER432">
        <v>0.22364600000000001</v>
      </c>
      <c r="EZ432">
        <v>1.219368571428572</v>
      </c>
      <c r="FF432">
        <v>0.21442941666666671</v>
      </c>
      <c r="FI432">
        <v>0.42378399999999999</v>
      </c>
      <c r="FJ432">
        <v>0.73377600000000009</v>
      </c>
      <c r="FM432">
        <v>0.166404</v>
      </c>
      <c r="FR432">
        <v>0.12263</v>
      </c>
      <c r="FV432">
        <v>4.1641999999999998E-2</v>
      </c>
      <c r="FW432">
        <v>0.37558200000000003</v>
      </c>
      <c r="GB432">
        <v>0.25244200000000011</v>
      </c>
      <c r="GD432">
        <v>0.23629600000000001</v>
      </c>
      <c r="GG432">
        <v>0.66103000000000001</v>
      </c>
      <c r="GH432">
        <v>0.223686</v>
      </c>
      <c r="GJ432">
        <v>9.8684000000000008E-2</v>
      </c>
      <c r="GN432">
        <v>0.41634399999999999</v>
      </c>
      <c r="GS432">
        <v>0.14535400000000001</v>
      </c>
      <c r="GW432">
        <v>1.8972580000000001</v>
      </c>
      <c r="GX432">
        <v>1.8972580000000001</v>
      </c>
      <c r="GZ432">
        <v>0.23282600000000001</v>
      </c>
      <c r="HC432">
        <v>0.19996</v>
      </c>
      <c r="HD432">
        <v>0.10585</v>
      </c>
      <c r="HE432">
        <v>5.0288000000000013E-2</v>
      </c>
    </row>
    <row r="433" spans="1:213" x14ac:dyDescent="0.3">
      <c r="A433">
        <v>2020</v>
      </c>
      <c r="B433" t="s">
        <v>8345</v>
      </c>
      <c r="C433" s="1">
        <v>826</v>
      </c>
      <c r="D433">
        <v>0.18310499999999999</v>
      </c>
      <c r="E433">
        <v>0.2258975</v>
      </c>
      <c r="F433">
        <v>1.551936666666667</v>
      </c>
      <c r="J433">
        <v>0.18193599999999999</v>
      </c>
      <c r="K433">
        <v>0.242866</v>
      </c>
      <c r="L433">
        <v>0.17241600000000001</v>
      </c>
      <c r="M433">
        <v>0.102854</v>
      </c>
      <c r="N433">
        <v>0.19828000000000001</v>
      </c>
      <c r="O433">
        <v>7.4128000000000013E-2</v>
      </c>
      <c r="P433">
        <v>0.28098000000000001</v>
      </c>
      <c r="Q433">
        <v>0.17241600000000001</v>
      </c>
      <c r="R433">
        <v>0.19229250000000001</v>
      </c>
      <c r="S433">
        <v>0.14199400000000001</v>
      </c>
      <c r="U433">
        <v>0.20524200000000001</v>
      </c>
      <c r="V433">
        <v>7.9530000000000003E-2</v>
      </c>
      <c r="X433">
        <v>8.4906000000000009E-2</v>
      </c>
      <c r="Y433">
        <v>6.2118000000000007E-2</v>
      </c>
      <c r="AB433">
        <v>0.10105</v>
      </c>
      <c r="AC433">
        <v>0.17241600000000001</v>
      </c>
      <c r="AD433">
        <v>0.20499600000000001</v>
      </c>
      <c r="AF433">
        <v>0.14974199999999999</v>
      </c>
      <c r="AJ433">
        <v>0.28330400000000011</v>
      </c>
      <c r="AK433">
        <v>9.9884000000000001E-2</v>
      </c>
      <c r="AL433">
        <v>4.7634999999999997E-2</v>
      </c>
      <c r="AM433">
        <v>8.726600000000001E-2</v>
      </c>
      <c r="AN433">
        <v>4.3350000000000007E-2</v>
      </c>
      <c r="AO433">
        <v>0.20963000000000001</v>
      </c>
      <c r="AP433">
        <v>5.1246000000000007E-2</v>
      </c>
      <c r="AR433">
        <v>0.30524400000000002</v>
      </c>
      <c r="AS433">
        <v>0.15318399999999999</v>
      </c>
      <c r="AT433">
        <v>0.2195675</v>
      </c>
      <c r="AU433">
        <v>0.18591250000000001</v>
      </c>
      <c r="AV433">
        <v>0.185334</v>
      </c>
      <c r="AW433">
        <v>0.165218</v>
      </c>
      <c r="AY433">
        <v>0.17241600000000001</v>
      </c>
      <c r="AZ433">
        <v>9.9884000000000001E-2</v>
      </c>
      <c r="BD433">
        <v>0.13388600000000001</v>
      </c>
      <c r="BE433">
        <v>0.21157999999999999</v>
      </c>
      <c r="BF433">
        <v>0.13889750000000001</v>
      </c>
      <c r="BJ433">
        <v>6.7412E-2</v>
      </c>
      <c r="BK433">
        <v>7.4128000000000013E-2</v>
      </c>
      <c r="BL433">
        <v>0.19828000000000001</v>
      </c>
      <c r="BR433">
        <v>1.7649999999999999E-2</v>
      </c>
      <c r="BS433">
        <v>4.0526E-2</v>
      </c>
      <c r="BU433">
        <v>0.12450799999999999</v>
      </c>
      <c r="BX433">
        <v>0.211256</v>
      </c>
      <c r="BY433">
        <v>7.4128000000000013E-2</v>
      </c>
      <c r="CA433">
        <v>7.9820000000000002E-2</v>
      </c>
      <c r="CB433">
        <v>0.2195725</v>
      </c>
      <c r="CC433">
        <v>0.17464399999999999</v>
      </c>
      <c r="CD433">
        <v>0.12249</v>
      </c>
      <c r="CE433">
        <v>9.9884000000000001E-2</v>
      </c>
      <c r="CF433">
        <v>3.6564000000000013E-2</v>
      </c>
      <c r="CG433">
        <v>0.17450199999999999</v>
      </c>
      <c r="CI433">
        <v>8.9112000000000011E-2</v>
      </c>
      <c r="CJ433">
        <v>0.20124600000000001</v>
      </c>
      <c r="CL433">
        <v>0.20908399999999999</v>
      </c>
      <c r="CM433">
        <v>0.25229666666666672</v>
      </c>
      <c r="CN433">
        <v>0.23991399999999999</v>
      </c>
      <c r="CO433">
        <v>7.0278000000000007E-2</v>
      </c>
      <c r="CP433">
        <v>0.25090600000000002</v>
      </c>
      <c r="CQ433">
        <v>0.12409000000000001</v>
      </c>
      <c r="CU433">
        <v>0.14799399999999999</v>
      </c>
      <c r="CV433">
        <v>0.241262</v>
      </c>
      <c r="CX433">
        <v>0.20908399999999999</v>
      </c>
      <c r="CY433">
        <v>0.32212200000000002</v>
      </c>
      <c r="CZ433">
        <v>0.8024380000000001</v>
      </c>
      <c r="DA433">
        <v>0.12998599999999999</v>
      </c>
      <c r="DC433">
        <v>0.43565333333333339</v>
      </c>
      <c r="DF433">
        <v>0.206098</v>
      </c>
      <c r="DG433">
        <v>0.27404400000000001</v>
      </c>
      <c r="DH433">
        <v>0.15402199999999999</v>
      </c>
      <c r="DI433">
        <v>0.19897200000000001</v>
      </c>
      <c r="DJ433">
        <v>5.9928000000000009E-2</v>
      </c>
      <c r="DL433">
        <v>0.153502</v>
      </c>
      <c r="DM433">
        <v>0.321876</v>
      </c>
      <c r="DN433">
        <v>0.18920600000000001</v>
      </c>
      <c r="DP433">
        <v>0.2195725</v>
      </c>
      <c r="DQ433">
        <v>7.4128000000000013E-2</v>
      </c>
      <c r="DU433">
        <v>0.162575</v>
      </c>
      <c r="DW433">
        <v>0.105574</v>
      </c>
      <c r="DX433">
        <v>0.22395499999999999</v>
      </c>
      <c r="DY433">
        <v>0.13408333333333339</v>
      </c>
      <c r="DZ433">
        <v>0.11693000000000001</v>
      </c>
      <c r="EC433">
        <v>0.233374</v>
      </c>
      <c r="ED433">
        <v>7.4128000000000013E-2</v>
      </c>
      <c r="EE433">
        <v>5.8383999999999998E-2</v>
      </c>
      <c r="EF433">
        <v>0.166656</v>
      </c>
      <c r="EH433">
        <v>0.11488</v>
      </c>
      <c r="EL433">
        <v>0.45203749999999998</v>
      </c>
      <c r="EM433">
        <v>0.184114</v>
      </c>
      <c r="EN433">
        <v>0.93740000000000012</v>
      </c>
      <c r="EQ433">
        <v>0.176284</v>
      </c>
      <c r="ER433">
        <v>0.2311</v>
      </c>
      <c r="ES433">
        <v>0.22941500000000001</v>
      </c>
      <c r="ET433">
        <v>7.4128000000000013E-2</v>
      </c>
      <c r="EU433">
        <v>9.9360000000000004E-2</v>
      </c>
      <c r="EV433">
        <v>6.9204000000000002E-2</v>
      </c>
      <c r="EW433">
        <v>7.4128000000000013E-2</v>
      </c>
      <c r="EX433">
        <v>0.20324600000000001</v>
      </c>
      <c r="EZ433">
        <v>0.1</v>
      </c>
      <c r="FA433">
        <v>9.5862000000000017E-2</v>
      </c>
      <c r="FB433">
        <v>0.116296</v>
      </c>
      <c r="FD433">
        <v>8.8624000000000008E-2</v>
      </c>
      <c r="FH433">
        <v>7.4128000000000013E-2</v>
      </c>
      <c r="FI433">
        <v>4.8343999999999998E-2</v>
      </c>
      <c r="FK433">
        <v>4.0952000000000002E-2</v>
      </c>
      <c r="FP433">
        <v>0.20416000000000001</v>
      </c>
      <c r="FR433">
        <v>0.15196000000000001</v>
      </c>
      <c r="FS433">
        <v>4.5938000000000007E-2</v>
      </c>
      <c r="FU433">
        <v>0.122464</v>
      </c>
      <c r="FV433">
        <v>4.4370000000000007E-2</v>
      </c>
      <c r="FW433">
        <v>0.32497599999999999</v>
      </c>
      <c r="FX433">
        <v>0.164878</v>
      </c>
      <c r="GA433">
        <v>0.21059800000000001</v>
      </c>
      <c r="GB433">
        <v>0.14175399999999999</v>
      </c>
      <c r="GD433">
        <v>8.5312500000000013E-2</v>
      </c>
      <c r="GE433">
        <v>0.167382</v>
      </c>
      <c r="GG433">
        <v>0.21962224999999999</v>
      </c>
      <c r="GH433">
        <v>7.3234000000000007E-2</v>
      </c>
      <c r="GI433">
        <v>0.25979999999999998</v>
      </c>
      <c r="GJ433">
        <v>0.14393600000000001</v>
      </c>
      <c r="GL433">
        <v>0.22941500000000001</v>
      </c>
      <c r="GM433">
        <v>0.39597399999999999</v>
      </c>
      <c r="GN433">
        <v>0.20987800000000001</v>
      </c>
      <c r="GO433">
        <v>0.16153799999999999</v>
      </c>
      <c r="GP433">
        <v>0.17241600000000001</v>
      </c>
      <c r="GS433">
        <v>0.22537199999999999</v>
      </c>
      <c r="GU433">
        <v>7.4128000000000013E-2</v>
      </c>
      <c r="GV433">
        <v>0.50852600000000003</v>
      </c>
      <c r="GW433">
        <v>0.27404400000000001</v>
      </c>
      <c r="GX433">
        <v>0.27404400000000001</v>
      </c>
      <c r="GY433">
        <v>3.6564000000000013E-2</v>
      </c>
      <c r="GZ433">
        <v>0.13212399999999999</v>
      </c>
      <c r="HA433">
        <v>0.23894199999999999</v>
      </c>
      <c r="HC433">
        <v>0.30960399999999999</v>
      </c>
      <c r="HD433">
        <v>0.17673800000000001</v>
      </c>
      <c r="HE433">
        <v>0.16361400000000001</v>
      </c>
    </row>
    <row r="434" spans="1:213" x14ac:dyDescent="0.3">
      <c r="A434">
        <v>2020</v>
      </c>
      <c r="B434" t="s">
        <v>8347</v>
      </c>
      <c r="C434" s="1" t="s">
        <v>120</v>
      </c>
      <c r="D434">
        <v>2.1413139999999999</v>
      </c>
      <c r="E434">
        <v>3.3050359999999999</v>
      </c>
      <c r="F434">
        <v>2.4554225000000001</v>
      </c>
      <c r="G434">
        <v>1.58094</v>
      </c>
      <c r="J434">
        <v>2.5558299999999998</v>
      </c>
      <c r="K434">
        <v>2.056934</v>
      </c>
      <c r="L434">
        <v>1.9472125</v>
      </c>
      <c r="M434">
        <v>0.69938400000000001</v>
      </c>
      <c r="N434">
        <v>3.3136700000000001</v>
      </c>
      <c r="O434">
        <v>1.2</v>
      </c>
      <c r="P434">
        <v>3.9386100000000002</v>
      </c>
      <c r="Q434">
        <v>1.9472125</v>
      </c>
      <c r="R434">
        <v>1.6185400000000001</v>
      </c>
      <c r="S434">
        <v>1.10528</v>
      </c>
      <c r="U434">
        <v>2.0442680000000002</v>
      </c>
      <c r="V434">
        <v>0.19408400000000001</v>
      </c>
      <c r="W434">
        <v>3.1718500000000001</v>
      </c>
      <c r="X434">
        <v>0.91103000000000012</v>
      </c>
      <c r="Y434">
        <v>1.003754</v>
      </c>
      <c r="AB434">
        <v>0.60660000000000003</v>
      </c>
      <c r="AC434">
        <v>1.9472125</v>
      </c>
      <c r="AD434">
        <v>3.1110660000000001</v>
      </c>
      <c r="AF434">
        <v>1.040856</v>
      </c>
      <c r="AG434">
        <v>0.97142000000000006</v>
      </c>
      <c r="AH434">
        <v>2.1886960000000002</v>
      </c>
      <c r="AI434">
        <v>1.202054</v>
      </c>
      <c r="AJ434">
        <v>3.8518680000000001</v>
      </c>
      <c r="AK434">
        <v>1.8236619999999999</v>
      </c>
      <c r="AL434">
        <v>0.45751800000000009</v>
      </c>
      <c r="AM434">
        <v>0.10430200000000001</v>
      </c>
      <c r="AN434">
        <v>0.86149000000000009</v>
      </c>
      <c r="AO434">
        <v>3.948286</v>
      </c>
      <c r="AR434">
        <v>2.6767500000000002</v>
      </c>
      <c r="AS434">
        <v>1.1175280000000001</v>
      </c>
      <c r="AT434">
        <v>1.8679874999999999</v>
      </c>
      <c r="AU434">
        <v>2.1668440000000002</v>
      </c>
      <c r="AV434">
        <v>2.1075124999999999</v>
      </c>
      <c r="AW434">
        <v>2.1320619999999999</v>
      </c>
      <c r="AX434">
        <v>1.7335</v>
      </c>
      <c r="AY434">
        <v>1.9472125</v>
      </c>
      <c r="AZ434">
        <v>1.8236619999999999</v>
      </c>
      <c r="BC434">
        <v>1.4516420000000001</v>
      </c>
      <c r="BD434">
        <v>2.6718579999999998</v>
      </c>
      <c r="BE434">
        <v>3.1094020000000002</v>
      </c>
      <c r="BF434">
        <v>1.3302525000000001</v>
      </c>
      <c r="BG434">
        <v>2.7320419999999999</v>
      </c>
      <c r="BH434">
        <v>0.59011199999999997</v>
      </c>
      <c r="BI434">
        <v>6.2958E-2</v>
      </c>
      <c r="BJ434">
        <v>1.362204</v>
      </c>
      <c r="BK434">
        <v>1.2</v>
      </c>
      <c r="BL434">
        <v>3.3136700000000001</v>
      </c>
      <c r="BN434">
        <v>1.4976320000000001</v>
      </c>
      <c r="BP434">
        <v>3.8621799999999999</v>
      </c>
      <c r="BR434">
        <v>1.18913</v>
      </c>
      <c r="BU434">
        <v>1.3570475</v>
      </c>
      <c r="BX434">
        <v>2.5687700000000002</v>
      </c>
      <c r="BY434">
        <v>1.2</v>
      </c>
      <c r="CB434">
        <v>1.8681525000000001</v>
      </c>
      <c r="CC434">
        <v>1.4798100000000001</v>
      </c>
      <c r="CD434">
        <v>1.269868</v>
      </c>
      <c r="CE434">
        <v>1.8236619999999999</v>
      </c>
      <c r="CF434">
        <v>3.5268280000000001</v>
      </c>
      <c r="CG434">
        <v>2.2708659999999998</v>
      </c>
      <c r="CI434">
        <v>2.7040060000000001</v>
      </c>
      <c r="CJ434">
        <v>3.1949619999999999</v>
      </c>
      <c r="CK434">
        <v>1.4739500000000001</v>
      </c>
      <c r="CL434">
        <v>1.5653379999999999</v>
      </c>
      <c r="CM434">
        <v>3.905646</v>
      </c>
      <c r="CN434">
        <v>3.03925</v>
      </c>
      <c r="CO434">
        <v>0.93576400000000004</v>
      </c>
      <c r="CP434">
        <v>1.7164459999999999</v>
      </c>
      <c r="CS434">
        <v>1.4983340000000001</v>
      </c>
      <c r="CT434">
        <v>1.837063333333333</v>
      </c>
      <c r="CU434">
        <v>0.38018200000000002</v>
      </c>
      <c r="CV434">
        <v>2.460464</v>
      </c>
      <c r="CW434">
        <v>4.4035260000000003</v>
      </c>
      <c r="CX434">
        <v>1.5653379999999999</v>
      </c>
      <c r="CY434">
        <v>1.985274</v>
      </c>
      <c r="CZ434">
        <v>2.7223280000000001</v>
      </c>
      <c r="DA434">
        <v>2.8078400000000001</v>
      </c>
      <c r="DC434">
        <v>1.6924824999999999</v>
      </c>
      <c r="DE434">
        <v>1.7745580000000001</v>
      </c>
      <c r="DF434">
        <v>1.9815879999999999</v>
      </c>
      <c r="DG434">
        <v>3.0080879999999999</v>
      </c>
      <c r="DH434">
        <v>0.94093800000000005</v>
      </c>
      <c r="DI434">
        <v>1.7058819999999999</v>
      </c>
      <c r="DJ434">
        <v>0.59888600000000003</v>
      </c>
      <c r="DL434">
        <v>1.432836</v>
      </c>
      <c r="DM434">
        <v>2.2036880000000001</v>
      </c>
      <c r="DN434">
        <v>1.535202</v>
      </c>
      <c r="DO434">
        <v>1.1744520000000001</v>
      </c>
      <c r="DP434">
        <v>1.8681525000000001</v>
      </c>
      <c r="DQ434">
        <v>1.2</v>
      </c>
      <c r="DS434">
        <v>0.59011199999999997</v>
      </c>
      <c r="DU434">
        <v>2.1503380000000001</v>
      </c>
      <c r="DW434">
        <v>1.7070920000000001</v>
      </c>
      <c r="DX434">
        <v>2.984722000000001</v>
      </c>
      <c r="DZ434">
        <v>0.79936000000000007</v>
      </c>
      <c r="EA434">
        <v>1.2069639999999999</v>
      </c>
      <c r="EB434">
        <v>0.79998600000000009</v>
      </c>
      <c r="EC434">
        <v>2.9817960000000001</v>
      </c>
      <c r="ED434">
        <v>1.2</v>
      </c>
      <c r="EE434">
        <v>0.37687999999999999</v>
      </c>
      <c r="EF434">
        <v>1.86626</v>
      </c>
      <c r="EG434">
        <v>2.8819460000000001</v>
      </c>
      <c r="EH434">
        <v>1.5280720000000001</v>
      </c>
      <c r="EK434">
        <v>5.0177940000000003</v>
      </c>
      <c r="EL434">
        <v>2.6323539999999999</v>
      </c>
      <c r="EM434">
        <v>2.5482119999999999</v>
      </c>
      <c r="EN434">
        <v>1.607796</v>
      </c>
      <c r="EO434">
        <v>0.94948800000000011</v>
      </c>
      <c r="EP434">
        <v>0.59197600000000006</v>
      </c>
      <c r="EQ434">
        <v>1.5375259999999999</v>
      </c>
      <c r="ER434">
        <v>2.340068</v>
      </c>
      <c r="ES434">
        <v>4.9829120000000007</v>
      </c>
      <c r="ET434">
        <v>1.2</v>
      </c>
      <c r="EV434">
        <v>3.4792774999999998</v>
      </c>
      <c r="EW434">
        <v>1.2</v>
      </c>
      <c r="EX434">
        <v>1.442804</v>
      </c>
      <c r="EY434">
        <v>0.97420000000000007</v>
      </c>
      <c r="EZ434">
        <v>1.953162857142857</v>
      </c>
      <c r="FA434">
        <v>1.6705399999999999</v>
      </c>
      <c r="FB434">
        <v>0.82043600000000017</v>
      </c>
      <c r="FC434">
        <v>2.5901260000000002</v>
      </c>
      <c r="FF434">
        <v>1.4982531818181819</v>
      </c>
      <c r="FH434">
        <v>1.2</v>
      </c>
      <c r="FJ434">
        <v>2.2559499999999999</v>
      </c>
      <c r="FP434">
        <v>2.7564220000000001</v>
      </c>
      <c r="FR434">
        <v>2.3100966666666669</v>
      </c>
      <c r="FS434">
        <v>0.20951400000000001</v>
      </c>
      <c r="FU434">
        <v>0.95835200000000009</v>
      </c>
      <c r="FW434">
        <v>1.7889679999999999</v>
      </c>
      <c r="FX434">
        <v>1.96041</v>
      </c>
      <c r="FZ434">
        <v>0.10617</v>
      </c>
      <c r="GA434">
        <v>1.474702</v>
      </c>
      <c r="GB434">
        <v>1.720472</v>
      </c>
      <c r="GD434">
        <v>3.4085220000000001</v>
      </c>
      <c r="GG434">
        <v>2.0470022499999998</v>
      </c>
      <c r="GH434">
        <v>0.93357750000000006</v>
      </c>
      <c r="GI434">
        <v>1.6325559999999999</v>
      </c>
      <c r="GJ434">
        <v>0.67506200000000005</v>
      </c>
      <c r="GL434">
        <v>4.9829120000000007</v>
      </c>
      <c r="GM434">
        <v>2.086084</v>
      </c>
      <c r="GN434">
        <v>3.4193419999999999</v>
      </c>
      <c r="GP434">
        <v>1.9472125</v>
      </c>
      <c r="GS434">
        <v>1.5087140000000001</v>
      </c>
      <c r="GU434">
        <v>1.2</v>
      </c>
      <c r="GW434">
        <v>3.0080879999999999</v>
      </c>
      <c r="GX434">
        <v>3.0080879999999999</v>
      </c>
      <c r="GY434">
        <v>3.5268280000000001</v>
      </c>
      <c r="GZ434">
        <v>1.867964</v>
      </c>
      <c r="HA434">
        <v>1.50485</v>
      </c>
      <c r="HC434">
        <v>3.654852</v>
      </c>
      <c r="HD434">
        <v>1.7637974999999999</v>
      </c>
      <c r="HE434">
        <v>0.68707200000000002</v>
      </c>
    </row>
    <row r="435" spans="1:213" x14ac:dyDescent="0.3">
      <c r="A435">
        <v>2020</v>
      </c>
      <c r="B435" t="s">
        <v>8347</v>
      </c>
      <c r="C435" s="1" t="s">
        <v>8348</v>
      </c>
      <c r="D435">
        <v>3.6708699999999999</v>
      </c>
      <c r="E435">
        <v>6.9495380000000013</v>
      </c>
      <c r="F435">
        <v>6.7635380000000014</v>
      </c>
      <c r="H435">
        <v>0.66864750000000006</v>
      </c>
      <c r="I435">
        <v>0.66864750000000006</v>
      </c>
      <c r="J435">
        <v>4.4565460000000003</v>
      </c>
      <c r="K435">
        <v>3.6914920000000002</v>
      </c>
      <c r="L435">
        <v>2.085934</v>
      </c>
      <c r="M435">
        <v>1.0240800000000001</v>
      </c>
      <c r="N435">
        <v>6.398542</v>
      </c>
      <c r="O435">
        <v>1.1621619999999999</v>
      </c>
      <c r="P435">
        <v>7.7163700000000004</v>
      </c>
      <c r="Q435">
        <v>2.085934</v>
      </c>
      <c r="R435">
        <v>2.9197825000000002</v>
      </c>
      <c r="S435">
        <v>1.215085</v>
      </c>
      <c r="T435">
        <v>1.858832</v>
      </c>
      <c r="U435">
        <v>1.3903540000000001</v>
      </c>
      <c r="V435">
        <v>1.710434</v>
      </c>
      <c r="W435">
        <v>7.3377420000000004</v>
      </c>
      <c r="Y435">
        <v>0.74993750000000003</v>
      </c>
      <c r="Z435">
        <v>0.66864750000000006</v>
      </c>
      <c r="AA435">
        <v>1.2251240000000001</v>
      </c>
      <c r="AB435">
        <v>1.4140839999999999</v>
      </c>
      <c r="AC435">
        <v>2.085934</v>
      </c>
      <c r="AD435">
        <v>6.9981540000000004</v>
      </c>
      <c r="AE435">
        <v>5.6575819999999997</v>
      </c>
      <c r="AF435">
        <v>0.31142999999999998</v>
      </c>
      <c r="AG435">
        <v>2.5898940000000001</v>
      </c>
      <c r="AH435">
        <v>4.1648759999999996</v>
      </c>
      <c r="AI435">
        <v>2.2217340000000001</v>
      </c>
      <c r="AJ435">
        <v>7.9369260000000006</v>
      </c>
      <c r="AK435">
        <v>1.7643740000000001</v>
      </c>
      <c r="AL435">
        <v>0.75547600000000015</v>
      </c>
      <c r="AN435">
        <v>0.47506999999999999</v>
      </c>
      <c r="AO435">
        <v>22.320474000000001</v>
      </c>
      <c r="AP435">
        <v>1.034108</v>
      </c>
      <c r="AQ435">
        <v>2.819474</v>
      </c>
      <c r="AR435">
        <v>6.853428000000001</v>
      </c>
      <c r="AS435">
        <v>1.6863699999999999</v>
      </c>
      <c r="AT435">
        <v>5.6835780000000007</v>
      </c>
      <c r="AU435">
        <v>4.7009625000000002</v>
      </c>
      <c r="AV435">
        <v>4.9111120000000001</v>
      </c>
      <c r="AW435">
        <v>1.1975199999999999</v>
      </c>
      <c r="AX435">
        <v>1.7652350000000001</v>
      </c>
      <c r="AY435">
        <v>2.085934</v>
      </c>
      <c r="AZ435">
        <v>1.7643740000000001</v>
      </c>
      <c r="BB435">
        <v>0.54201200000000005</v>
      </c>
      <c r="BC435">
        <v>1.182922</v>
      </c>
      <c r="BD435">
        <v>3.3265899999999999</v>
      </c>
      <c r="BE435">
        <v>5.8076359999999996</v>
      </c>
      <c r="BF435">
        <v>2.4314559999999998</v>
      </c>
      <c r="BG435">
        <v>3.9701759999999999</v>
      </c>
      <c r="BJ435">
        <v>0.55194200000000004</v>
      </c>
      <c r="BK435">
        <v>1.1621619999999999</v>
      </c>
      <c r="BL435">
        <v>6.398542</v>
      </c>
      <c r="BO435">
        <v>0.85036000000000012</v>
      </c>
      <c r="BP435">
        <v>36.913193999999997</v>
      </c>
      <c r="BQ435">
        <v>0.74632399999999999</v>
      </c>
      <c r="BR435">
        <v>1.435432</v>
      </c>
      <c r="BS435">
        <v>0.78659200000000007</v>
      </c>
      <c r="BV435">
        <v>1.5528714285714289</v>
      </c>
      <c r="BX435">
        <v>3.880062000000001</v>
      </c>
      <c r="BY435">
        <v>1.1621619999999999</v>
      </c>
      <c r="CA435">
        <v>8.8972680000000004</v>
      </c>
      <c r="CB435">
        <v>3.7164459999999999</v>
      </c>
      <c r="CC435">
        <v>6.9366899999999996</v>
      </c>
      <c r="CD435">
        <v>1.531644</v>
      </c>
      <c r="CE435">
        <v>1.7643740000000001</v>
      </c>
      <c r="CF435">
        <v>6.8169340000000007</v>
      </c>
      <c r="CG435">
        <v>2.4937200000000002</v>
      </c>
      <c r="CH435">
        <v>1.6131720000000001</v>
      </c>
      <c r="CI435">
        <v>1.9861249999999999</v>
      </c>
      <c r="CJ435">
        <v>4.3892920000000002</v>
      </c>
      <c r="CK435">
        <v>31.645</v>
      </c>
      <c r="CL435">
        <v>1.9053199999999999</v>
      </c>
      <c r="CM435">
        <v>6.3960039999999996</v>
      </c>
      <c r="CN435">
        <v>6.1655640000000007</v>
      </c>
      <c r="CO435">
        <v>2.186976</v>
      </c>
      <c r="CP435">
        <v>2.0027180000000002</v>
      </c>
      <c r="CS435">
        <v>0.89349600000000018</v>
      </c>
      <c r="CT435">
        <v>1.226548</v>
      </c>
      <c r="CU435">
        <v>0.77985400000000005</v>
      </c>
      <c r="CV435">
        <v>6.236028000000001</v>
      </c>
      <c r="CW435">
        <v>12.3545525</v>
      </c>
      <c r="CX435">
        <v>1.9053199999999999</v>
      </c>
      <c r="CY435">
        <v>2.5335779999999999</v>
      </c>
      <c r="DA435">
        <v>4.3645320000000014</v>
      </c>
      <c r="DB435">
        <v>2.8084500000000001</v>
      </c>
      <c r="DC435">
        <v>1.4448000000000001</v>
      </c>
      <c r="DD435">
        <v>1.3540179999999999</v>
      </c>
      <c r="DF435">
        <v>2.078106</v>
      </c>
      <c r="DG435">
        <v>8.7168419999999998</v>
      </c>
      <c r="DH435">
        <v>1.2490125000000001</v>
      </c>
      <c r="DI435">
        <v>3.3975780000000002</v>
      </c>
      <c r="DJ435">
        <v>0.84296199999999999</v>
      </c>
      <c r="DL435">
        <v>2.8524219999999998</v>
      </c>
      <c r="DM435">
        <v>1.6737919999999999</v>
      </c>
      <c r="DO435">
        <v>0.95601500000000006</v>
      </c>
      <c r="DP435">
        <v>5.6701940000000004</v>
      </c>
      <c r="DQ435">
        <v>1.1621619999999999</v>
      </c>
      <c r="DR435">
        <v>2.1315816666666669</v>
      </c>
      <c r="DT435">
        <v>0.66864750000000006</v>
      </c>
      <c r="DU435">
        <v>1.378792</v>
      </c>
      <c r="DV435">
        <v>1.6131720000000001</v>
      </c>
      <c r="DW435">
        <v>2.112752</v>
      </c>
      <c r="DX435">
        <v>4.7351260000000002</v>
      </c>
      <c r="DY435">
        <v>9.2215620000000005</v>
      </c>
      <c r="DZ435">
        <v>2.44442</v>
      </c>
      <c r="EA435">
        <v>0.60754800000000009</v>
      </c>
      <c r="EC435">
        <v>2.4795400000000001</v>
      </c>
      <c r="ED435">
        <v>1.1621619999999999</v>
      </c>
      <c r="EE435">
        <v>0.42547600000000002</v>
      </c>
      <c r="EF435">
        <v>4.5644240000000007</v>
      </c>
      <c r="EG435">
        <v>33.251544000000003</v>
      </c>
      <c r="EI435">
        <v>1.176215</v>
      </c>
      <c r="EK435">
        <v>11.692708</v>
      </c>
      <c r="EL435">
        <v>7.1905275000000008</v>
      </c>
      <c r="EM435">
        <v>3.2122299999999999</v>
      </c>
      <c r="EN435">
        <v>4.1542720000000006</v>
      </c>
      <c r="EO435">
        <v>1.568486</v>
      </c>
      <c r="EP435">
        <v>0.40822000000000003</v>
      </c>
      <c r="EQ435">
        <v>1.336214</v>
      </c>
      <c r="ER435">
        <v>0.97299800000000014</v>
      </c>
      <c r="ES435">
        <v>9.4739819999999995</v>
      </c>
      <c r="ET435">
        <v>1.1621619999999999</v>
      </c>
      <c r="EU435">
        <v>5.5442600000000004</v>
      </c>
      <c r="EV435">
        <v>11.2027625</v>
      </c>
      <c r="EW435">
        <v>1.1621619999999999</v>
      </c>
      <c r="EX435">
        <v>3.8770880000000001</v>
      </c>
      <c r="EY435">
        <v>5.3533119999999998</v>
      </c>
      <c r="EZ435">
        <v>2.700602857142858</v>
      </c>
      <c r="FA435">
        <v>3.3525740000000011</v>
      </c>
      <c r="FB435">
        <v>1.0137799999999999</v>
      </c>
      <c r="FC435">
        <v>2.6908059999999998</v>
      </c>
      <c r="FE435">
        <v>0.66635200000000006</v>
      </c>
      <c r="FF435">
        <v>1.3812090909090911</v>
      </c>
      <c r="FG435">
        <v>0.99449600000000016</v>
      </c>
      <c r="FH435">
        <v>1.1621619999999999</v>
      </c>
      <c r="FI435">
        <v>0.89102000000000003</v>
      </c>
      <c r="FJ435">
        <v>2.09518</v>
      </c>
      <c r="FK435">
        <v>0.14552999999999999</v>
      </c>
      <c r="FL435">
        <v>1.223322</v>
      </c>
      <c r="FP435">
        <v>3.810406</v>
      </c>
      <c r="FQ435">
        <v>0.66864750000000006</v>
      </c>
      <c r="FR435">
        <v>6.5145700000000009</v>
      </c>
      <c r="FS435">
        <v>1.3082720000000001</v>
      </c>
      <c r="FT435">
        <v>0.66864750000000006</v>
      </c>
      <c r="FV435">
        <v>0.42306800000000011</v>
      </c>
      <c r="FW435">
        <v>2.0226959999999998</v>
      </c>
      <c r="FX435">
        <v>2.913996</v>
      </c>
      <c r="FZ435">
        <v>0.522976</v>
      </c>
      <c r="GA435">
        <v>3.424512</v>
      </c>
      <c r="GB435">
        <v>5.8507720000000001</v>
      </c>
      <c r="GC435">
        <v>3.2136179999999999</v>
      </c>
      <c r="GD435">
        <v>7.1524200000000002</v>
      </c>
      <c r="GE435">
        <v>1.24417</v>
      </c>
      <c r="GG435">
        <v>4.0532859999999999</v>
      </c>
      <c r="GH435">
        <v>1.2688219999999999</v>
      </c>
      <c r="GI435">
        <v>3.0567319999999998</v>
      </c>
      <c r="GJ435">
        <v>0.572716</v>
      </c>
      <c r="GL435">
        <v>9.4739819999999995</v>
      </c>
      <c r="GM435">
        <v>7.6207980000000024</v>
      </c>
      <c r="GN435">
        <v>3.8286099999999998</v>
      </c>
      <c r="GP435">
        <v>2.085934</v>
      </c>
      <c r="GQ435">
        <v>0.66864750000000006</v>
      </c>
      <c r="GR435">
        <v>0.66864750000000006</v>
      </c>
      <c r="GU435">
        <v>1.1621619999999999</v>
      </c>
      <c r="GW435">
        <v>8.7168419999999998</v>
      </c>
      <c r="GX435">
        <v>8.7168419999999998</v>
      </c>
      <c r="GY435">
        <v>6.8169340000000007</v>
      </c>
      <c r="GZ435">
        <v>1.501522</v>
      </c>
      <c r="HA435">
        <v>1.4253560000000001</v>
      </c>
      <c r="HC435">
        <v>6.7344780000000011</v>
      </c>
      <c r="HD435">
        <v>0.97294800000000015</v>
      </c>
      <c r="HE435">
        <v>0.72381200000000001</v>
      </c>
    </row>
    <row r="436" spans="1:213" x14ac:dyDescent="0.3">
      <c r="A436">
        <v>2020</v>
      </c>
      <c r="B436" t="s">
        <v>8347</v>
      </c>
      <c r="C436" s="1" t="s">
        <v>126</v>
      </c>
      <c r="D436">
        <v>1.8527359999999999</v>
      </c>
      <c r="E436">
        <v>2.4916100000000001</v>
      </c>
      <c r="F436">
        <v>2.52475</v>
      </c>
      <c r="G436">
        <v>1.4745466666666669</v>
      </c>
      <c r="H436">
        <v>0.75146250000000003</v>
      </c>
      <c r="I436">
        <v>0.75146250000000003</v>
      </c>
      <c r="J436">
        <v>1.9940015</v>
      </c>
      <c r="K436">
        <v>1.82844425</v>
      </c>
      <c r="L436">
        <v>1.6288106666666671</v>
      </c>
      <c r="M436">
        <v>1.753795</v>
      </c>
      <c r="N436">
        <v>1.9803040000000001</v>
      </c>
      <c r="P436">
        <v>5.5443939999999996</v>
      </c>
      <c r="Q436">
        <v>1.6288106666666671</v>
      </c>
      <c r="R436">
        <v>1.3796580000000001</v>
      </c>
      <c r="S436">
        <v>0.58290399999999998</v>
      </c>
      <c r="T436">
        <v>2.3687719999999999</v>
      </c>
      <c r="U436">
        <v>0.8283370000000001</v>
      </c>
      <c r="V436">
        <v>1.6723520000000001</v>
      </c>
      <c r="W436">
        <v>2.9236260000000001</v>
      </c>
      <c r="Y436">
        <v>1.4950680000000001</v>
      </c>
      <c r="Z436">
        <v>0.75146250000000003</v>
      </c>
      <c r="AA436">
        <v>0.82255200000000006</v>
      </c>
      <c r="AB436">
        <v>0.81428200000000006</v>
      </c>
      <c r="AC436">
        <v>1.6288106666666671</v>
      </c>
      <c r="AD436">
        <v>2.1523279999999998</v>
      </c>
      <c r="AE436">
        <v>0.75276699999999996</v>
      </c>
      <c r="AF436">
        <v>0.212312</v>
      </c>
      <c r="AG436">
        <v>4.3885720000000008</v>
      </c>
      <c r="AH436">
        <v>1.587785</v>
      </c>
      <c r="AI436">
        <v>1.9239660000000001</v>
      </c>
      <c r="AJ436">
        <v>2.1545973333333341</v>
      </c>
      <c r="AK436">
        <v>0.87957833333333335</v>
      </c>
      <c r="AL436">
        <v>0.53193199999999996</v>
      </c>
      <c r="AN436">
        <v>0.75586600000000004</v>
      </c>
      <c r="AO436">
        <v>2.1287145000000001</v>
      </c>
      <c r="AP436">
        <v>0.94927000000000006</v>
      </c>
      <c r="AR436">
        <v>3.06772</v>
      </c>
      <c r="AS436">
        <v>1.0484260000000001</v>
      </c>
      <c r="AT436">
        <v>2.7675619999999999</v>
      </c>
      <c r="AU436">
        <v>1.830551</v>
      </c>
      <c r="AV436">
        <v>1.409286444444444</v>
      </c>
      <c r="AW436">
        <v>0.99829000000000012</v>
      </c>
      <c r="AX436">
        <v>1.5417209999999999</v>
      </c>
      <c r="AY436">
        <v>1.6288106666666671</v>
      </c>
      <c r="AZ436">
        <v>0.87957833333333335</v>
      </c>
      <c r="BB436">
        <v>2.2050679999999998</v>
      </c>
      <c r="BD436">
        <v>0.95487600000000006</v>
      </c>
      <c r="BE436">
        <v>1.865439333333333</v>
      </c>
      <c r="BF436">
        <v>0.48368933333333342</v>
      </c>
      <c r="BG436">
        <v>2.847016</v>
      </c>
      <c r="BJ436">
        <v>0.8986075</v>
      </c>
      <c r="BL436">
        <v>1.9803040000000001</v>
      </c>
      <c r="BP436">
        <v>2.4443625</v>
      </c>
      <c r="BR436">
        <v>0.541906</v>
      </c>
      <c r="BS436">
        <v>1.7541979999999999</v>
      </c>
      <c r="BV436">
        <v>0.6190485714285715</v>
      </c>
      <c r="BX436">
        <v>1.970556</v>
      </c>
      <c r="CA436">
        <v>5.1308700000000007</v>
      </c>
      <c r="CB436">
        <v>2.8247667999999999</v>
      </c>
      <c r="CC436">
        <v>1.3284579999999999</v>
      </c>
      <c r="CD436">
        <v>1.5706180000000001</v>
      </c>
      <c r="CE436">
        <v>0.87957833333333335</v>
      </c>
      <c r="CF436">
        <v>1.010847166666667</v>
      </c>
      <c r="CG436">
        <v>1.149194333333333</v>
      </c>
      <c r="CH436">
        <v>0.39800999999999997</v>
      </c>
      <c r="CI436">
        <v>0.72317966666666678</v>
      </c>
      <c r="CJ436">
        <v>2.7903760000000002</v>
      </c>
      <c r="CL436">
        <v>1.3271329999999999</v>
      </c>
      <c r="CM436">
        <v>2.3704273333333341</v>
      </c>
      <c r="CN436">
        <v>2.6170853333333342</v>
      </c>
      <c r="CO436">
        <v>0.9445553333333333</v>
      </c>
      <c r="CP436">
        <v>1.599681333333334</v>
      </c>
      <c r="CS436">
        <v>0.25409999999999999</v>
      </c>
      <c r="CT436">
        <v>1.13839</v>
      </c>
      <c r="CU436">
        <v>1.088089333333333</v>
      </c>
      <c r="CV436">
        <v>3.8196410000000012</v>
      </c>
      <c r="CW436">
        <v>3.2624131250000001</v>
      </c>
      <c r="CX436">
        <v>1.3271329999999999</v>
      </c>
      <c r="CY436">
        <v>2.2571734999999999</v>
      </c>
      <c r="DA436">
        <v>2.5107460000000001</v>
      </c>
      <c r="DC436">
        <v>1.755852</v>
      </c>
      <c r="DF436">
        <v>1.8411653333333331</v>
      </c>
      <c r="DG436">
        <v>2.484918</v>
      </c>
      <c r="DH436">
        <v>0.52278800000000014</v>
      </c>
      <c r="DI436">
        <v>1.0555330000000001</v>
      </c>
      <c r="DJ436">
        <v>0.46715266666666672</v>
      </c>
      <c r="DL436">
        <v>1.779083</v>
      </c>
      <c r="DM436">
        <v>1.920112</v>
      </c>
      <c r="DN436">
        <v>1.1097889999999999</v>
      </c>
      <c r="DO436">
        <v>0.87491000000000008</v>
      </c>
      <c r="DP436">
        <v>2.7193005000000001</v>
      </c>
      <c r="DT436">
        <v>0.75146250000000003</v>
      </c>
      <c r="DU436">
        <v>0.9704560000000001</v>
      </c>
      <c r="DV436">
        <v>0.39800999999999997</v>
      </c>
      <c r="DW436">
        <v>1.3138479999999999</v>
      </c>
      <c r="DX436">
        <v>1.8002275000000001</v>
      </c>
      <c r="DZ436">
        <v>2.0218319999999999</v>
      </c>
      <c r="EA436">
        <v>1.7524360000000001</v>
      </c>
      <c r="EC436">
        <v>1.8102039999999999</v>
      </c>
      <c r="EE436">
        <v>1.086097333333333</v>
      </c>
      <c r="EF436">
        <v>1.9547559999999999</v>
      </c>
      <c r="EG436">
        <v>2.3486962500000002</v>
      </c>
      <c r="EH436">
        <v>0.70052400000000004</v>
      </c>
      <c r="EK436">
        <v>3.0794346666666659</v>
      </c>
      <c r="EL436">
        <v>1.5966137499999999</v>
      </c>
      <c r="EM436">
        <v>2.1551279999999999</v>
      </c>
      <c r="EN436">
        <v>2.3073653333333342</v>
      </c>
      <c r="EO436">
        <v>0.78848000000000007</v>
      </c>
      <c r="EQ436">
        <v>0.60217083333333343</v>
      </c>
      <c r="ER436">
        <v>1.1434470000000001</v>
      </c>
      <c r="ES436">
        <v>3.9570335000000001</v>
      </c>
      <c r="EU436">
        <v>2.5549499999999998</v>
      </c>
      <c r="EV436">
        <v>1.435191333333333</v>
      </c>
      <c r="EX436">
        <v>0.56548266666666669</v>
      </c>
      <c r="EY436">
        <v>2.362632000000001</v>
      </c>
      <c r="EZ436">
        <v>1.0290187301587299</v>
      </c>
      <c r="FA436">
        <v>1.8705799999999999</v>
      </c>
      <c r="FB436">
        <v>0.32290449999999998</v>
      </c>
      <c r="FC436">
        <v>2.3914575</v>
      </c>
      <c r="FF436">
        <v>1.3872328181818181</v>
      </c>
      <c r="FJ436">
        <v>3.0141019999999998</v>
      </c>
      <c r="FK436">
        <v>0.15504599999999999</v>
      </c>
      <c r="FN436">
        <v>1.0141899999999999</v>
      </c>
      <c r="FP436">
        <v>1.3943525000000001</v>
      </c>
      <c r="FQ436">
        <v>0.75146250000000003</v>
      </c>
      <c r="FR436">
        <v>1.183554</v>
      </c>
      <c r="FT436">
        <v>0.75146250000000003</v>
      </c>
      <c r="FU436">
        <v>1.321396</v>
      </c>
      <c r="FW436">
        <v>1.543442</v>
      </c>
      <c r="FX436">
        <v>2.2500939999999998</v>
      </c>
      <c r="FZ436">
        <v>0.20099400000000001</v>
      </c>
      <c r="GA436">
        <v>1.8620220000000001</v>
      </c>
      <c r="GB436">
        <v>2.2786286666666671</v>
      </c>
      <c r="GD436">
        <v>2.2902775000000002</v>
      </c>
      <c r="GE436">
        <v>1.6983725000000001</v>
      </c>
      <c r="GG436">
        <v>2.7562817499999999</v>
      </c>
      <c r="GH436">
        <v>0.71911500000000006</v>
      </c>
      <c r="GI436">
        <v>1.305904</v>
      </c>
      <c r="GJ436">
        <v>0.39496799999999999</v>
      </c>
      <c r="GL436">
        <v>3.9570335000000001</v>
      </c>
      <c r="GM436">
        <v>1.390228</v>
      </c>
      <c r="GN436">
        <v>2.5906613333333341</v>
      </c>
      <c r="GP436">
        <v>1.6288106666666671</v>
      </c>
      <c r="GQ436">
        <v>0.75146250000000003</v>
      </c>
      <c r="GR436">
        <v>0.75146250000000003</v>
      </c>
      <c r="GS436">
        <v>0.35763800000000012</v>
      </c>
      <c r="GW436">
        <v>2.484918</v>
      </c>
      <c r="GX436">
        <v>2.484918</v>
      </c>
      <c r="GY436">
        <v>1.010847166666667</v>
      </c>
      <c r="GZ436">
        <v>0.542292</v>
      </c>
      <c r="HA436">
        <v>1.092843</v>
      </c>
      <c r="HC436">
        <v>2.4322659999999998</v>
      </c>
      <c r="HD436">
        <v>1.5805925000000001</v>
      </c>
      <c r="HE436">
        <v>0.87898600000000016</v>
      </c>
    </row>
    <row r="437" spans="1:213" x14ac:dyDescent="0.3">
      <c r="A437">
        <v>2020</v>
      </c>
      <c r="B437" t="s">
        <v>8347</v>
      </c>
      <c r="C437" s="1" t="s">
        <v>129</v>
      </c>
      <c r="D437">
        <v>2.4808430000000001</v>
      </c>
      <c r="E437">
        <v>2.461106</v>
      </c>
      <c r="F437">
        <v>3.4328083333333339</v>
      </c>
      <c r="H437">
        <v>0.35049750000000002</v>
      </c>
      <c r="I437">
        <v>0.35049750000000002</v>
      </c>
      <c r="J437">
        <v>2.6825299999999999</v>
      </c>
      <c r="K437">
        <v>3.468992000000001</v>
      </c>
      <c r="L437">
        <v>2.6627939999999999</v>
      </c>
      <c r="M437">
        <v>2.9417840000000011</v>
      </c>
      <c r="O437">
        <v>1.5049239999999999</v>
      </c>
      <c r="P437">
        <v>2.3354270000000001</v>
      </c>
      <c r="Q437">
        <v>2.6627939999999999</v>
      </c>
      <c r="R437">
        <v>2.1615099999999998</v>
      </c>
      <c r="S437">
        <v>1.5079739999999999</v>
      </c>
      <c r="T437">
        <v>2.2480519999999999</v>
      </c>
      <c r="U437">
        <v>1.5231140000000001</v>
      </c>
      <c r="W437">
        <v>3.278594</v>
      </c>
      <c r="Z437">
        <v>0.35049750000000002</v>
      </c>
      <c r="AB437">
        <v>0.69180900000000012</v>
      </c>
      <c r="AC437">
        <v>2.6627939999999999</v>
      </c>
      <c r="AE437">
        <v>2.6915879999999999</v>
      </c>
      <c r="AF437">
        <v>0.5576350000000001</v>
      </c>
      <c r="AG437">
        <v>3.8673380000000002</v>
      </c>
      <c r="AH437">
        <v>3.8846639999999999</v>
      </c>
      <c r="AI437">
        <v>2.4010750000000001</v>
      </c>
      <c r="AJ437">
        <v>2.0917970000000001</v>
      </c>
      <c r="AK437">
        <v>1.68062175</v>
      </c>
      <c r="AL437">
        <v>1.709808</v>
      </c>
      <c r="AN437">
        <v>1.4959640000000001</v>
      </c>
      <c r="AO437">
        <v>2.0040529999999999</v>
      </c>
      <c r="AR437">
        <v>2.0590860000000002</v>
      </c>
      <c r="AS437">
        <v>2.489662</v>
      </c>
      <c r="AT437">
        <v>2.7458052500000001</v>
      </c>
      <c r="AU437">
        <v>2.6060325</v>
      </c>
      <c r="AV437">
        <v>2.0675089999999998</v>
      </c>
      <c r="AW437">
        <v>2.4472040000000002</v>
      </c>
      <c r="AX437">
        <v>1.283358666666667</v>
      </c>
      <c r="AY437">
        <v>2.6627939999999999</v>
      </c>
      <c r="AZ437">
        <v>1.68062175</v>
      </c>
      <c r="BB437">
        <v>0.78815200000000007</v>
      </c>
      <c r="BC437">
        <v>0.99891399999999997</v>
      </c>
      <c r="BD437">
        <v>4.6880640000000007</v>
      </c>
      <c r="BE437">
        <v>2.582471</v>
      </c>
      <c r="BF437">
        <v>1.1193299999999999</v>
      </c>
      <c r="BG437">
        <v>2.8901180000000002</v>
      </c>
      <c r="BJ437">
        <v>0.97842000000000007</v>
      </c>
      <c r="BK437">
        <v>1.5049239999999999</v>
      </c>
      <c r="BP437">
        <v>1.701624</v>
      </c>
      <c r="BQ437">
        <v>0.78327100000000005</v>
      </c>
      <c r="BR437">
        <v>2.6677075000000001</v>
      </c>
      <c r="BV437">
        <v>0.71253714285714298</v>
      </c>
      <c r="BX437">
        <v>2.460588</v>
      </c>
      <c r="BY437">
        <v>1.5049239999999999</v>
      </c>
      <c r="CA437">
        <v>5.4649140000000003</v>
      </c>
      <c r="CB437">
        <v>2.6383359999999998</v>
      </c>
      <c r="CC437">
        <v>2.041376000000001</v>
      </c>
      <c r="CD437">
        <v>0.63451000000000002</v>
      </c>
      <c r="CE437">
        <v>1.68062175</v>
      </c>
      <c r="CF437">
        <v>1.2608619999999999</v>
      </c>
      <c r="CG437">
        <v>2.0888749999999998</v>
      </c>
      <c r="CI437">
        <v>0.94864333333333339</v>
      </c>
      <c r="CJ437">
        <v>3.743722</v>
      </c>
      <c r="CK437">
        <v>0.906717</v>
      </c>
      <c r="CL437">
        <v>1.424755</v>
      </c>
      <c r="CM437">
        <v>4.8538500000000004</v>
      </c>
      <c r="CN437">
        <v>2.630061</v>
      </c>
      <c r="CO437">
        <v>2.1495947499999999</v>
      </c>
      <c r="CP437">
        <v>1.367974</v>
      </c>
      <c r="CT437">
        <v>0.68385800000000008</v>
      </c>
      <c r="CU437">
        <v>2.355918</v>
      </c>
      <c r="CV437">
        <v>3.928839</v>
      </c>
      <c r="CW437">
        <v>4.9309622500000003</v>
      </c>
      <c r="CX437">
        <v>1.424755</v>
      </c>
      <c r="CY437">
        <v>2.40618</v>
      </c>
      <c r="DA437">
        <v>2.9779529999999999</v>
      </c>
      <c r="DB437">
        <v>2.1205980000000002</v>
      </c>
      <c r="DC437">
        <v>2.668882</v>
      </c>
      <c r="DF437">
        <v>1.173942</v>
      </c>
      <c r="DG437">
        <v>2.44502</v>
      </c>
      <c r="DH437">
        <v>1.1993659999999999</v>
      </c>
      <c r="DI437">
        <v>3.2768120000000009</v>
      </c>
      <c r="DJ437">
        <v>1.4915700000000001</v>
      </c>
      <c r="DL437">
        <v>2.0920380000000001</v>
      </c>
      <c r="DM437">
        <v>1.873426</v>
      </c>
      <c r="DO437">
        <v>1.698272</v>
      </c>
      <c r="DP437">
        <v>2.7484950000000001</v>
      </c>
      <c r="DQ437">
        <v>1.5049239999999999</v>
      </c>
      <c r="DR437">
        <v>1.195515714285714</v>
      </c>
      <c r="DT437">
        <v>0.35049750000000002</v>
      </c>
      <c r="DU437">
        <v>1.5823672499999999</v>
      </c>
      <c r="DW437">
        <v>2.0996440000000001</v>
      </c>
      <c r="DX437">
        <v>2.57863</v>
      </c>
      <c r="DY437">
        <v>2.491276</v>
      </c>
      <c r="EA437">
        <v>3.3114219999999999</v>
      </c>
      <c r="EC437">
        <v>2.7753320000000001</v>
      </c>
      <c r="ED437">
        <v>1.5049239999999999</v>
      </c>
      <c r="EF437">
        <v>5.6648700000000014</v>
      </c>
      <c r="EG437">
        <v>1.885038</v>
      </c>
      <c r="EH437">
        <v>2.3032119999999998</v>
      </c>
      <c r="EI437">
        <v>1.54350375</v>
      </c>
      <c r="EK437">
        <v>4.2686210000000004</v>
      </c>
      <c r="EL437">
        <v>2.4848015000000001</v>
      </c>
      <c r="EM437">
        <v>1.662617</v>
      </c>
      <c r="EN437">
        <v>1.4143222499999999</v>
      </c>
      <c r="EO437">
        <v>1.4329019999999999</v>
      </c>
      <c r="EQ437">
        <v>1.3267739999999999</v>
      </c>
      <c r="ER437">
        <v>1.660226</v>
      </c>
      <c r="ES437">
        <v>3.1164040000000002</v>
      </c>
      <c r="ET437">
        <v>1.5049239999999999</v>
      </c>
      <c r="EU437">
        <v>1.9673419999999999</v>
      </c>
      <c r="EV437">
        <v>2.863937</v>
      </c>
      <c r="EW437">
        <v>1.5049239999999999</v>
      </c>
      <c r="EY437">
        <v>1.350975</v>
      </c>
      <c r="EZ437">
        <v>1.5834385714285719</v>
      </c>
      <c r="FA437">
        <v>2.2809675</v>
      </c>
      <c r="FB437">
        <v>1.4092475</v>
      </c>
      <c r="FC437">
        <v>1.62935875</v>
      </c>
      <c r="FF437">
        <v>1.6538175416666669</v>
      </c>
      <c r="FG437">
        <v>1.972294</v>
      </c>
      <c r="FH437">
        <v>1.5049239999999999</v>
      </c>
      <c r="FJ437">
        <v>1.8060320000000001</v>
      </c>
      <c r="FL437">
        <v>2.3155600000000001</v>
      </c>
      <c r="FN437">
        <v>1.5091060000000001</v>
      </c>
      <c r="FP437">
        <v>0.88361200000000006</v>
      </c>
      <c r="FQ437">
        <v>0.35049750000000002</v>
      </c>
      <c r="FR437">
        <v>1.9535800000000001</v>
      </c>
      <c r="FT437">
        <v>0.35049750000000002</v>
      </c>
      <c r="FV437">
        <v>1.1238300000000001</v>
      </c>
      <c r="FW437">
        <v>1.8385899999999999</v>
      </c>
      <c r="FX437">
        <v>3.9844179999999998</v>
      </c>
      <c r="FZ437">
        <v>1.1362460000000001</v>
      </c>
      <c r="GA437">
        <v>1.60009</v>
      </c>
      <c r="GB437">
        <v>1.133229</v>
      </c>
      <c r="GD437">
        <v>2.70822925</v>
      </c>
      <c r="GE437">
        <v>0.88233500000000009</v>
      </c>
      <c r="GG437">
        <v>2.8748749999999998</v>
      </c>
      <c r="GH437">
        <v>1.1558919999999999</v>
      </c>
      <c r="GI437">
        <v>2.0146734999999998</v>
      </c>
      <c r="GL437">
        <v>3.1164040000000002</v>
      </c>
      <c r="GM437">
        <v>0.95131600000000016</v>
      </c>
      <c r="GN437">
        <v>6.0957700000000008</v>
      </c>
      <c r="GP437">
        <v>2.6627939999999999</v>
      </c>
      <c r="GQ437">
        <v>0.35049750000000002</v>
      </c>
      <c r="GR437">
        <v>0.35049750000000002</v>
      </c>
      <c r="GS437">
        <v>2.2414480000000001</v>
      </c>
      <c r="GU437">
        <v>1.5049239999999999</v>
      </c>
      <c r="GW437">
        <v>2.44502</v>
      </c>
      <c r="GX437">
        <v>2.44502</v>
      </c>
      <c r="GY437">
        <v>1.2608619999999999</v>
      </c>
      <c r="GZ437">
        <v>2.4819779999999998</v>
      </c>
      <c r="HA437">
        <v>1.3081499999999999</v>
      </c>
      <c r="HC437">
        <v>3.5616539999999999</v>
      </c>
      <c r="HE437">
        <v>1.3899159999999999</v>
      </c>
    </row>
    <row r="438" spans="1:213" x14ac:dyDescent="0.3">
      <c r="A438">
        <v>2020</v>
      </c>
      <c r="B438" t="s">
        <v>8347</v>
      </c>
      <c r="C438" s="1" t="s">
        <v>132</v>
      </c>
      <c r="D438">
        <v>2.1927175000000001</v>
      </c>
      <c r="E438">
        <v>2.5927625000000001</v>
      </c>
      <c r="F438">
        <v>1.7704850000000001</v>
      </c>
      <c r="H438">
        <v>1.34118</v>
      </c>
      <c r="I438">
        <v>1.34118</v>
      </c>
      <c r="J438">
        <v>1.455786</v>
      </c>
      <c r="L438">
        <v>1.9304025</v>
      </c>
      <c r="P438">
        <v>1.8392379999999999</v>
      </c>
      <c r="Q438">
        <v>1.9304025</v>
      </c>
      <c r="S438">
        <v>0.66201399999999999</v>
      </c>
      <c r="T438">
        <v>1.744942</v>
      </c>
      <c r="U438">
        <v>0.54825500000000005</v>
      </c>
      <c r="W438">
        <v>3.91282</v>
      </c>
      <c r="Z438">
        <v>1.34118</v>
      </c>
      <c r="AA438">
        <v>0.19834599999999999</v>
      </c>
      <c r="AB438">
        <v>0.6491340000000001</v>
      </c>
      <c r="AC438">
        <v>1.9304025</v>
      </c>
      <c r="AE438">
        <v>1.3580859999999999</v>
      </c>
      <c r="AJ438">
        <v>2.2219099999999998</v>
      </c>
      <c r="AL438">
        <v>4.0805360000000004</v>
      </c>
      <c r="AN438">
        <v>3.9564659999999998</v>
      </c>
      <c r="AO438">
        <v>1.9427680000000001</v>
      </c>
      <c r="AR438">
        <v>1.372244</v>
      </c>
      <c r="AT438">
        <v>2.3783300000000001</v>
      </c>
      <c r="AU438">
        <v>2.4636174999999998</v>
      </c>
      <c r="AV438">
        <v>0.27877000000000002</v>
      </c>
      <c r="AX438">
        <v>1.7088479999999999</v>
      </c>
      <c r="AY438">
        <v>1.9304025</v>
      </c>
      <c r="BB438">
        <v>0.116312</v>
      </c>
      <c r="BC438">
        <v>0.99956500000000004</v>
      </c>
      <c r="BD438">
        <v>0.39917000000000002</v>
      </c>
      <c r="BF438">
        <v>0.73476000000000008</v>
      </c>
      <c r="BG438">
        <v>2.0714920000000001</v>
      </c>
      <c r="BJ438">
        <v>0.103644</v>
      </c>
      <c r="BP438">
        <v>2.2673399999999999</v>
      </c>
      <c r="BQ438">
        <v>0.77354400000000001</v>
      </c>
      <c r="BV438">
        <v>1.8766928571428569</v>
      </c>
      <c r="BX438">
        <v>3.022882000000001</v>
      </c>
      <c r="CB438">
        <v>2.1393430000000002</v>
      </c>
      <c r="CC438">
        <v>1.433468</v>
      </c>
      <c r="CD438">
        <v>0.27710400000000002</v>
      </c>
      <c r="CF438">
        <v>1.0126980000000001</v>
      </c>
      <c r="CG438">
        <v>0.63301000000000007</v>
      </c>
      <c r="CI438">
        <v>0.74558400000000002</v>
      </c>
      <c r="CJ438">
        <v>3.005242</v>
      </c>
      <c r="CL438">
        <v>1.416652</v>
      </c>
      <c r="CM438">
        <v>4.6803020000000002</v>
      </c>
      <c r="CN438">
        <v>2.7072919999999998</v>
      </c>
      <c r="CO438">
        <v>2.0380799999999999</v>
      </c>
      <c r="CP438">
        <v>0.89158000000000004</v>
      </c>
      <c r="CV438">
        <v>2.55375</v>
      </c>
      <c r="CW438">
        <v>4.9107720000000006</v>
      </c>
      <c r="CX438">
        <v>1.416652</v>
      </c>
      <c r="DA438">
        <v>2.1266400000000001</v>
      </c>
      <c r="DB438">
        <v>1.4138474999999999</v>
      </c>
      <c r="DG438">
        <v>2.0001875</v>
      </c>
      <c r="DJ438">
        <v>5.4691999999999998E-2</v>
      </c>
      <c r="DL438">
        <v>1.8268120000000001</v>
      </c>
      <c r="DM438">
        <v>1.107092</v>
      </c>
      <c r="DP438">
        <v>2.3781460000000001</v>
      </c>
      <c r="DR438">
        <v>2.219128571428572</v>
      </c>
      <c r="DT438">
        <v>1.34118</v>
      </c>
      <c r="DU438">
        <v>1.0018499999999999</v>
      </c>
      <c r="DX438">
        <v>2.3202425</v>
      </c>
      <c r="DY438">
        <v>1.80938</v>
      </c>
      <c r="EC438">
        <v>2.300576</v>
      </c>
      <c r="EG438">
        <v>2.5925425</v>
      </c>
      <c r="EH438">
        <v>0.60702600000000007</v>
      </c>
      <c r="EI438">
        <v>0.50951000000000002</v>
      </c>
      <c r="EK438">
        <v>2.6621199999999998</v>
      </c>
      <c r="EM438">
        <v>1.9309320000000001</v>
      </c>
      <c r="EN438">
        <v>1.10592</v>
      </c>
      <c r="EO438">
        <v>0.70244399999999996</v>
      </c>
      <c r="EQ438">
        <v>0.83257800000000015</v>
      </c>
      <c r="ER438">
        <v>0.110512</v>
      </c>
      <c r="ES438">
        <v>3.5534349999999999</v>
      </c>
      <c r="EU438">
        <v>10.136842</v>
      </c>
      <c r="EV438">
        <v>1.3172539999999999</v>
      </c>
      <c r="EY438">
        <v>1.3072539999999999</v>
      </c>
      <c r="EZ438">
        <v>1.7619400000000001</v>
      </c>
      <c r="FC438">
        <v>2.3821699999999999</v>
      </c>
      <c r="FG438">
        <v>2.446682</v>
      </c>
      <c r="FN438">
        <v>2.6376580000000001</v>
      </c>
      <c r="FQ438">
        <v>1.34118</v>
      </c>
      <c r="FR438">
        <v>1.9200680000000001</v>
      </c>
      <c r="FT438">
        <v>1.34118</v>
      </c>
      <c r="FW438">
        <v>0.86037200000000003</v>
      </c>
      <c r="GB438">
        <v>2.0998559999999999</v>
      </c>
      <c r="GD438">
        <v>2.252926</v>
      </c>
      <c r="GE438">
        <v>1.174466</v>
      </c>
      <c r="GG438">
        <v>2.3781460000000001</v>
      </c>
      <c r="GI438">
        <v>1.8259840000000001</v>
      </c>
      <c r="GL438">
        <v>3.5534349999999999</v>
      </c>
      <c r="GN438">
        <v>1.4770859999999999</v>
      </c>
      <c r="GP438">
        <v>1.9304025</v>
      </c>
      <c r="GQ438">
        <v>1.34118</v>
      </c>
      <c r="GR438">
        <v>1.34118</v>
      </c>
      <c r="GW438">
        <v>2.0001875</v>
      </c>
      <c r="GX438">
        <v>2.0001875</v>
      </c>
      <c r="GY438">
        <v>1.0126980000000001</v>
      </c>
      <c r="HA438">
        <v>0.47524800000000011</v>
      </c>
      <c r="HC438">
        <v>1.5341739999999999</v>
      </c>
      <c r="HE438">
        <v>0.64138800000000007</v>
      </c>
    </row>
    <row r="439" spans="1:213" x14ac:dyDescent="0.3">
      <c r="A439">
        <v>2020</v>
      </c>
      <c r="B439" t="s">
        <v>8347</v>
      </c>
      <c r="C439" s="1" t="s">
        <v>136</v>
      </c>
      <c r="D439">
        <v>3.580282</v>
      </c>
      <c r="E439">
        <v>4.2815460000000014</v>
      </c>
      <c r="F439">
        <v>1.7550275</v>
      </c>
      <c r="H439">
        <v>0.8223100000000001</v>
      </c>
      <c r="I439">
        <v>0.8223100000000001</v>
      </c>
      <c r="J439">
        <v>3.137112000000001</v>
      </c>
      <c r="K439">
        <v>2.0565880000000001</v>
      </c>
      <c r="L439">
        <v>2.662712</v>
      </c>
      <c r="M439">
        <v>1.840392</v>
      </c>
      <c r="N439">
        <v>3.1870599999999998</v>
      </c>
      <c r="P439">
        <v>5.5159760000000002</v>
      </c>
      <c r="Q439">
        <v>2.662712</v>
      </c>
      <c r="R439">
        <v>2.3531399999999998</v>
      </c>
      <c r="S439">
        <v>0.8116580000000001</v>
      </c>
      <c r="T439">
        <v>1.7239960000000001</v>
      </c>
      <c r="U439">
        <v>0.91526750000000012</v>
      </c>
      <c r="W439">
        <v>1.78921</v>
      </c>
      <c r="Z439">
        <v>0.8223100000000001</v>
      </c>
      <c r="AB439">
        <v>1.2504299999999999</v>
      </c>
      <c r="AC439">
        <v>2.662712</v>
      </c>
      <c r="AF439">
        <v>1.2756879999999999</v>
      </c>
      <c r="AG439">
        <v>2.7162324999999998</v>
      </c>
      <c r="AH439">
        <v>3.405612000000001</v>
      </c>
      <c r="AI439">
        <v>1.1745300000000001</v>
      </c>
      <c r="AJ439">
        <v>4.3862640000000006</v>
      </c>
      <c r="AK439">
        <v>1.66533</v>
      </c>
      <c r="AL439">
        <v>0.86988200000000004</v>
      </c>
      <c r="AN439">
        <v>0.63599000000000006</v>
      </c>
      <c r="AO439">
        <v>3.3443399999999999</v>
      </c>
      <c r="AR439">
        <v>4.6487860000000003</v>
      </c>
      <c r="AT439">
        <v>4.4459879999999998</v>
      </c>
      <c r="AU439">
        <v>2.5745200000000001</v>
      </c>
      <c r="AV439">
        <v>3.177915</v>
      </c>
      <c r="AX439">
        <v>2.1850320000000001</v>
      </c>
      <c r="AY439">
        <v>2.662712</v>
      </c>
      <c r="AZ439">
        <v>1.66533</v>
      </c>
      <c r="BB439">
        <v>5.0032020000000008</v>
      </c>
      <c r="BC439">
        <v>0.99428000000000005</v>
      </c>
      <c r="BD439">
        <v>2.374552</v>
      </c>
      <c r="BE439">
        <v>2.421246</v>
      </c>
      <c r="BF439">
        <v>0.62763600000000008</v>
      </c>
      <c r="BG439">
        <v>2.8894666666666668</v>
      </c>
      <c r="BJ439">
        <v>0.41540400000000011</v>
      </c>
      <c r="BL439">
        <v>3.1870599999999998</v>
      </c>
      <c r="BP439">
        <v>6.2192420000000004</v>
      </c>
      <c r="BQ439">
        <v>0.61554000000000009</v>
      </c>
      <c r="BR439">
        <v>0.53636400000000006</v>
      </c>
      <c r="BV439">
        <v>1.1024428571428571</v>
      </c>
      <c r="BX439">
        <v>3.0004719999999998</v>
      </c>
      <c r="CB439">
        <v>4.4472480000000001</v>
      </c>
      <c r="CC439">
        <v>1.162666</v>
      </c>
      <c r="CE439">
        <v>1.66533</v>
      </c>
      <c r="CF439">
        <v>7.2255760000000002</v>
      </c>
      <c r="CG439">
        <v>1.5381400000000001</v>
      </c>
      <c r="CI439">
        <v>0.78025800000000012</v>
      </c>
      <c r="CJ439">
        <v>2.655663333333333</v>
      </c>
      <c r="CK439">
        <v>13.988666</v>
      </c>
      <c r="CL439">
        <v>1.5557939999999999</v>
      </c>
      <c r="CM439">
        <v>4.3047259999999996</v>
      </c>
      <c r="CN439">
        <v>3.3689719999999999</v>
      </c>
      <c r="CO439">
        <v>2.8829039999999999</v>
      </c>
      <c r="CP439">
        <v>2.2937880000000002</v>
      </c>
      <c r="CT439">
        <v>0.80829800000000007</v>
      </c>
      <c r="CV439">
        <v>3.3390179999999998</v>
      </c>
      <c r="CW439">
        <v>2.987358</v>
      </c>
      <c r="CX439">
        <v>1.5557939999999999</v>
      </c>
      <c r="CY439">
        <v>2.8284280000000002</v>
      </c>
      <c r="DA439">
        <v>2.0237240000000001</v>
      </c>
      <c r="DB439">
        <v>4.6324075000000002</v>
      </c>
      <c r="DC439">
        <v>2.1088580000000001</v>
      </c>
      <c r="DF439">
        <v>0.42790600000000001</v>
      </c>
      <c r="DG439">
        <v>2.8215219999999999</v>
      </c>
      <c r="DH439">
        <v>1.0060579999999999</v>
      </c>
      <c r="DJ439">
        <v>0.35022999999999999</v>
      </c>
      <c r="DL439">
        <v>0.99054500000000012</v>
      </c>
      <c r="DM439">
        <v>1.5389740000000001</v>
      </c>
      <c r="DO439">
        <v>0.93630000000000002</v>
      </c>
      <c r="DP439">
        <v>4.4472480000000001</v>
      </c>
      <c r="DR439">
        <v>0.46016000000000001</v>
      </c>
      <c r="DT439">
        <v>0.8223100000000001</v>
      </c>
      <c r="DU439">
        <v>1.4764660000000001</v>
      </c>
      <c r="DW439">
        <v>2.0002024999999999</v>
      </c>
      <c r="DX439">
        <v>2.944592000000001</v>
      </c>
      <c r="EA439">
        <v>3.0217299999999998</v>
      </c>
      <c r="EC439">
        <v>2.2610039999999998</v>
      </c>
      <c r="EE439">
        <v>0.883324</v>
      </c>
      <c r="EF439">
        <v>2.5762200000000002</v>
      </c>
      <c r="EG439">
        <v>3.1534300000000002</v>
      </c>
      <c r="EK439">
        <v>4.4139900000000001</v>
      </c>
      <c r="EL439">
        <v>2.7330874999999999</v>
      </c>
      <c r="EM439">
        <v>1.0525720000000001</v>
      </c>
      <c r="EN439">
        <v>2.3832439999999999</v>
      </c>
      <c r="EO439">
        <v>1.5231539999999999</v>
      </c>
      <c r="EQ439">
        <v>1.3491379999999999</v>
      </c>
      <c r="ER439">
        <v>1.7103139999999999</v>
      </c>
      <c r="ES439">
        <v>4.6969225000000003</v>
      </c>
      <c r="EV439">
        <v>2.539164</v>
      </c>
      <c r="EX439">
        <v>1.1816774999999999</v>
      </c>
      <c r="EY439">
        <v>1.192906</v>
      </c>
      <c r="EZ439">
        <v>1.60541</v>
      </c>
      <c r="FA439">
        <v>2.9762339999999998</v>
      </c>
      <c r="FB439">
        <v>0.98593000000000008</v>
      </c>
      <c r="FC439">
        <v>1.7561599999999999</v>
      </c>
      <c r="FF439">
        <v>0.77730125000000005</v>
      </c>
      <c r="FJ439">
        <v>0.79713000000000012</v>
      </c>
      <c r="FN439">
        <v>0.74975500000000006</v>
      </c>
      <c r="FQ439">
        <v>0.8223100000000001</v>
      </c>
      <c r="FR439">
        <v>2.3751880000000001</v>
      </c>
      <c r="FT439">
        <v>0.8223100000000001</v>
      </c>
      <c r="FX439">
        <v>4.1517680000000006</v>
      </c>
      <c r="GA439">
        <v>3.3589380000000002</v>
      </c>
      <c r="GB439">
        <v>1.7547779999999999</v>
      </c>
      <c r="GD439">
        <v>5.3920899999999996</v>
      </c>
      <c r="GG439">
        <v>4.5642800000000001</v>
      </c>
      <c r="GI439">
        <v>1.9914780000000001</v>
      </c>
      <c r="GL439">
        <v>4.6969225000000003</v>
      </c>
      <c r="GM439">
        <v>2.1734</v>
      </c>
      <c r="GN439">
        <v>7.0421680000000011</v>
      </c>
      <c r="GO439">
        <v>0.89428000000000007</v>
      </c>
      <c r="GP439">
        <v>2.662712</v>
      </c>
      <c r="GQ439">
        <v>0.8223100000000001</v>
      </c>
      <c r="GR439">
        <v>0.8223100000000001</v>
      </c>
      <c r="GW439">
        <v>2.8215219999999999</v>
      </c>
      <c r="GX439">
        <v>2.8215219999999999</v>
      </c>
      <c r="GY439">
        <v>7.2255760000000002</v>
      </c>
      <c r="GZ439">
        <v>1.8484020000000001</v>
      </c>
      <c r="HA439">
        <v>0.92568600000000012</v>
      </c>
      <c r="HC439">
        <v>2.937246</v>
      </c>
      <c r="HE439">
        <v>1.0021359999999999</v>
      </c>
    </row>
    <row r="440" spans="1:213" x14ac:dyDescent="0.3">
      <c r="A440">
        <v>2020</v>
      </c>
      <c r="B440" t="s">
        <v>8347</v>
      </c>
      <c r="C440" s="1" t="s">
        <v>8349</v>
      </c>
      <c r="D440">
        <v>3.9703979999999999</v>
      </c>
      <c r="E440">
        <v>5.6997200000000001</v>
      </c>
      <c r="F440">
        <v>8.3581150000000015</v>
      </c>
      <c r="H440">
        <v>0.56232599999999999</v>
      </c>
      <c r="I440">
        <v>0.56232599999999999</v>
      </c>
      <c r="J440">
        <v>4.5320900000000002</v>
      </c>
      <c r="K440">
        <v>2.912642</v>
      </c>
      <c r="L440">
        <v>1.554765</v>
      </c>
      <c r="O440">
        <v>1.438124</v>
      </c>
      <c r="P440">
        <v>3.3048060000000001</v>
      </c>
      <c r="Q440">
        <v>1.554765</v>
      </c>
      <c r="R440">
        <v>1.8835074999999999</v>
      </c>
      <c r="S440">
        <v>1.2587440000000001</v>
      </c>
      <c r="T440">
        <v>2.4536159999999998</v>
      </c>
      <c r="U440">
        <v>0.78018399999999999</v>
      </c>
      <c r="W440">
        <v>10.123332</v>
      </c>
      <c r="Z440">
        <v>0.56232599999999999</v>
      </c>
      <c r="AA440">
        <v>1.034664</v>
      </c>
      <c r="AB440">
        <v>0.85415399999999997</v>
      </c>
      <c r="AC440">
        <v>1.554765</v>
      </c>
      <c r="AF440">
        <v>1.63364</v>
      </c>
      <c r="AH440">
        <v>4.010726</v>
      </c>
      <c r="AI440">
        <v>0.73894199999999999</v>
      </c>
      <c r="AJ440">
        <v>2.5144419999999998</v>
      </c>
      <c r="AK440">
        <v>1.073194</v>
      </c>
      <c r="AL440">
        <v>0.40810400000000002</v>
      </c>
      <c r="AO440">
        <v>14.081227500000001</v>
      </c>
      <c r="AP440">
        <v>0.46924800000000011</v>
      </c>
      <c r="AR440">
        <v>2.2539660000000001</v>
      </c>
      <c r="AS440">
        <v>9.4098000000000001E-2</v>
      </c>
      <c r="AT440">
        <v>5.4493260000000001</v>
      </c>
      <c r="AU440">
        <v>1.6607339999999999</v>
      </c>
      <c r="AV440">
        <v>0.90603400000000001</v>
      </c>
      <c r="AW440">
        <v>1.252548</v>
      </c>
      <c r="AX440">
        <v>2.8510049999999998</v>
      </c>
      <c r="AY440">
        <v>1.554765</v>
      </c>
      <c r="AZ440">
        <v>1.073194</v>
      </c>
      <c r="BB440">
        <v>0.89537800000000012</v>
      </c>
      <c r="BC440">
        <v>0.64706800000000009</v>
      </c>
      <c r="BD440">
        <v>1.7894479999999999</v>
      </c>
      <c r="BE440">
        <v>3.9610859999999999</v>
      </c>
      <c r="BF440">
        <v>0.81036000000000008</v>
      </c>
      <c r="BG440">
        <v>2.1826080000000001</v>
      </c>
      <c r="BJ440">
        <v>2.1812320000000009</v>
      </c>
      <c r="BK440">
        <v>1.438124</v>
      </c>
      <c r="BO440">
        <v>0.12575600000000001</v>
      </c>
      <c r="BP440">
        <v>53.220605999999997</v>
      </c>
      <c r="BQ440">
        <v>0.96614600000000017</v>
      </c>
      <c r="BR440">
        <v>2.0675819999999998</v>
      </c>
      <c r="BS440">
        <v>1.3443620000000001</v>
      </c>
      <c r="BV440">
        <v>2.8357228571428581</v>
      </c>
      <c r="BY440">
        <v>1.438124</v>
      </c>
      <c r="CA440">
        <v>7.0548240000000009</v>
      </c>
      <c r="CB440">
        <v>3.7559529999999999</v>
      </c>
      <c r="CC440">
        <v>5.3457180000000006</v>
      </c>
      <c r="CE440">
        <v>1.073194</v>
      </c>
      <c r="CF440">
        <v>8.7848120000000005</v>
      </c>
      <c r="CG440">
        <v>0.63433600000000001</v>
      </c>
      <c r="CI440">
        <v>0.86762800000000007</v>
      </c>
      <c r="CJ440">
        <v>2.645168</v>
      </c>
      <c r="CK440">
        <v>57.796184000000011</v>
      </c>
      <c r="CL440">
        <v>1.6630199999999999</v>
      </c>
      <c r="CM440">
        <v>10.418032</v>
      </c>
      <c r="CN440">
        <v>5.2155659999999999</v>
      </c>
      <c r="CO440">
        <v>0.90907800000000005</v>
      </c>
      <c r="CP440">
        <v>2.0166680000000001</v>
      </c>
      <c r="CS440">
        <v>1.1857120000000001</v>
      </c>
      <c r="CT440">
        <v>1.003412</v>
      </c>
      <c r="CU440">
        <v>1.061096</v>
      </c>
      <c r="CV440">
        <v>7.1515060000000004</v>
      </c>
      <c r="CW440">
        <v>11.15462</v>
      </c>
      <c r="CX440">
        <v>1.6630199999999999</v>
      </c>
      <c r="CY440">
        <v>2.330848</v>
      </c>
      <c r="DA440">
        <v>3.406883333333333</v>
      </c>
      <c r="DB440">
        <v>2.7812139999999999</v>
      </c>
      <c r="DC440">
        <v>1.3339259999999999</v>
      </c>
      <c r="DF440">
        <v>1.93608</v>
      </c>
      <c r="DG440">
        <v>4.1272040000000008</v>
      </c>
      <c r="DH440">
        <v>0.833372</v>
      </c>
      <c r="DJ440">
        <v>0.41228399999999998</v>
      </c>
      <c r="DL440">
        <v>5.0893900000000007</v>
      </c>
      <c r="DM440">
        <v>1.5518259999999999</v>
      </c>
      <c r="DO440">
        <v>1.13327</v>
      </c>
      <c r="DP440">
        <v>5.4443659999999996</v>
      </c>
      <c r="DQ440">
        <v>1.438124</v>
      </c>
      <c r="DR440">
        <v>2.211185714285715</v>
      </c>
      <c r="DT440">
        <v>0.56232599999999999</v>
      </c>
      <c r="DU440">
        <v>1.2064760000000001</v>
      </c>
      <c r="DW440">
        <v>2.4651649999999998</v>
      </c>
      <c r="DX440">
        <v>4.9906900000000007</v>
      </c>
      <c r="DY440">
        <v>2.077712</v>
      </c>
      <c r="EC440">
        <v>1.1241025</v>
      </c>
      <c r="ED440">
        <v>1.438124</v>
      </c>
      <c r="EG440">
        <v>20.015076000000001</v>
      </c>
      <c r="EI440">
        <v>1.0099899999999999</v>
      </c>
      <c r="EK440">
        <v>2.3761760000000001</v>
      </c>
      <c r="EL440">
        <v>43.975126000000003</v>
      </c>
      <c r="EM440">
        <v>0.94297399999999998</v>
      </c>
      <c r="EN440">
        <v>1.941352</v>
      </c>
      <c r="EO440">
        <v>1.0142739999999999</v>
      </c>
      <c r="EQ440">
        <v>0.69172400000000001</v>
      </c>
      <c r="ER440">
        <v>1.94198</v>
      </c>
      <c r="ES440">
        <v>1.6072824999999999</v>
      </c>
      <c r="ET440">
        <v>1.438124</v>
      </c>
      <c r="EU440">
        <v>1.296956</v>
      </c>
      <c r="EV440">
        <v>4.937316</v>
      </c>
      <c r="EW440">
        <v>1.438124</v>
      </c>
      <c r="EY440">
        <v>10.086668</v>
      </c>
      <c r="FA440">
        <v>3.7138019999999998</v>
      </c>
      <c r="FC440">
        <v>4.8579620000000006</v>
      </c>
      <c r="FF440">
        <v>1.3387312499999999</v>
      </c>
      <c r="FG440">
        <v>0.35270333333333342</v>
      </c>
      <c r="FH440">
        <v>1.438124</v>
      </c>
      <c r="FL440">
        <v>2.3106119999999999</v>
      </c>
      <c r="FP440">
        <v>2.4003459999999999</v>
      </c>
      <c r="FQ440">
        <v>0.56232599999999999</v>
      </c>
      <c r="FR440">
        <v>1.8637975</v>
      </c>
      <c r="FT440">
        <v>0.56232599999999999</v>
      </c>
      <c r="FW440">
        <v>0.93214800000000009</v>
      </c>
      <c r="FX440">
        <v>3.1368725</v>
      </c>
      <c r="FZ440">
        <v>0.81249600000000011</v>
      </c>
      <c r="GA440">
        <v>2.398644</v>
      </c>
      <c r="GB440">
        <v>2.2035900000000002</v>
      </c>
      <c r="GD440">
        <v>5.1225650000000007</v>
      </c>
      <c r="GE440">
        <v>0.67909200000000003</v>
      </c>
      <c r="GG440">
        <v>3.980503000000001</v>
      </c>
      <c r="GI440">
        <v>1.9060900000000001</v>
      </c>
      <c r="GL440">
        <v>1.6072824999999999</v>
      </c>
      <c r="GN440">
        <v>3.851144000000001</v>
      </c>
      <c r="GP440">
        <v>1.554765</v>
      </c>
      <c r="GQ440">
        <v>0.56232599999999999</v>
      </c>
      <c r="GR440">
        <v>0.56232599999999999</v>
      </c>
      <c r="GU440">
        <v>1.438124</v>
      </c>
      <c r="GW440">
        <v>4.1272040000000008</v>
      </c>
      <c r="GX440">
        <v>4.1272040000000008</v>
      </c>
      <c r="GY440">
        <v>8.7848120000000005</v>
      </c>
      <c r="GZ440">
        <v>1.2359199999999999</v>
      </c>
      <c r="HA440">
        <v>1.4861599999999999</v>
      </c>
      <c r="HC440">
        <v>1.7516259999999999</v>
      </c>
      <c r="HE440">
        <v>0.191746</v>
      </c>
    </row>
    <row r="441" spans="1:213" x14ac:dyDescent="0.3">
      <c r="A441">
        <v>2020</v>
      </c>
      <c r="B441" t="s">
        <v>8347</v>
      </c>
      <c r="C441" s="1" t="s">
        <v>142</v>
      </c>
      <c r="D441">
        <v>0.96407612500000006</v>
      </c>
      <c r="E441">
        <v>0.85976575</v>
      </c>
      <c r="F441">
        <v>1.279925</v>
      </c>
      <c r="H441">
        <v>0.40278799999999998</v>
      </c>
      <c r="I441">
        <v>0.40278799999999998</v>
      </c>
      <c r="J441">
        <v>0.96640466666666669</v>
      </c>
      <c r="K441">
        <v>0.66812199999999999</v>
      </c>
      <c r="L441">
        <v>1.0922940000000001</v>
      </c>
      <c r="N441">
        <v>0.40118066666666669</v>
      </c>
      <c r="P441">
        <v>0.5262190000000001</v>
      </c>
      <c r="Q441">
        <v>1.0922940000000001</v>
      </c>
      <c r="R441">
        <v>0.6013400000000001</v>
      </c>
      <c r="S441">
        <v>0.32966400000000012</v>
      </c>
      <c r="T441">
        <v>9.9552000000000015E-2</v>
      </c>
      <c r="U441">
        <v>0.66414200000000001</v>
      </c>
      <c r="V441">
        <v>1.371648</v>
      </c>
      <c r="Z441">
        <v>0.40278799999999998</v>
      </c>
      <c r="AA441">
        <v>0.80077200000000004</v>
      </c>
      <c r="AB441">
        <v>0.18548266666666671</v>
      </c>
      <c r="AC441">
        <v>1.0922940000000001</v>
      </c>
      <c r="AF441">
        <v>0.31657000000000002</v>
      </c>
      <c r="AH441">
        <v>0.32657249999999999</v>
      </c>
      <c r="AI441">
        <v>0.242315</v>
      </c>
      <c r="AJ441">
        <v>0.578318</v>
      </c>
      <c r="AK441">
        <v>0.73377600000000009</v>
      </c>
      <c r="AL441">
        <v>0.43238800000000011</v>
      </c>
      <c r="AN441">
        <v>0.40825000000000011</v>
      </c>
      <c r="AO441">
        <v>0.55705133333333334</v>
      </c>
      <c r="AP441">
        <v>0.30590299999999998</v>
      </c>
      <c r="AR441">
        <v>1.196927333333333</v>
      </c>
      <c r="AS441">
        <v>0.54246800000000006</v>
      </c>
      <c r="AT441">
        <v>1.839952666666667</v>
      </c>
      <c r="AU441">
        <v>0.40133600000000003</v>
      </c>
      <c r="AV441">
        <v>9.9568000000000004E-2</v>
      </c>
      <c r="AX441">
        <v>0.46575437500000011</v>
      </c>
      <c r="AY441">
        <v>1.0922940000000001</v>
      </c>
      <c r="AZ441">
        <v>0.73377600000000009</v>
      </c>
      <c r="BE441">
        <v>0.71422000000000008</v>
      </c>
      <c r="BF441">
        <v>0.2204058333333333</v>
      </c>
      <c r="BG441">
        <v>0.90129250000000005</v>
      </c>
      <c r="BJ441">
        <v>0.5790805</v>
      </c>
      <c r="BL441">
        <v>0.40118066666666669</v>
      </c>
      <c r="BP441">
        <v>0.47492533333333342</v>
      </c>
      <c r="BS441">
        <v>1.0014400000000001</v>
      </c>
      <c r="BV441">
        <v>1.170743333333333</v>
      </c>
      <c r="BX441">
        <v>0.62926533333333345</v>
      </c>
      <c r="CA441">
        <v>0.93425800000000014</v>
      </c>
      <c r="CB441">
        <v>1.2813456666666669</v>
      </c>
      <c r="CE441">
        <v>0.73377600000000009</v>
      </c>
      <c r="CF441">
        <v>1.0837306666666671</v>
      </c>
      <c r="CG441">
        <v>0.64309600000000011</v>
      </c>
      <c r="CI441">
        <v>0.68623233333333333</v>
      </c>
      <c r="CJ441">
        <v>0.68928500000000004</v>
      </c>
      <c r="CL441">
        <v>1.0161979999999999</v>
      </c>
      <c r="CM441">
        <v>1.9849635000000001</v>
      </c>
      <c r="CN441">
        <v>0.74305816666666669</v>
      </c>
      <c r="CO441">
        <v>0.74038288888888903</v>
      </c>
      <c r="CP441">
        <v>0.54170800000000008</v>
      </c>
      <c r="CW441">
        <v>1.5762590000000001</v>
      </c>
      <c r="CX441">
        <v>1.0161979999999999</v>
      </c>
      <c r="CY441">
        <v>0.99676866666666675</v>
      </c>
      <c r="DA441">
        <v>0.84480333333333346</v>
      </c>
      <c r="DC441">
        <v>1.0459099999999999</v>
      </c>
      <c r="DF441">
        <v>0.92139975000000018</v>
      </c>
      <c r="DG441">
        <v>1.586243125</v>
      </c>
      <c r="DH441">
        <v>0.42078900000000008</v>
      </c>
      <c r="DI441">
        <v>0.30452000000000001</v>
      </c>
      <c r="DJ441">
        <v>0.17104800000000001</v>
      </c>
      <c r="DL441">
        <v>0.139796</v>
      </c>
      <c r="DM441">
        <v>0.6733562500000001</v>
      </c>
      <c r="DP441">
        <v>1.5008284999999999</v>
      </c>
      <c r="DR441">
        <v>0.74272428571428573</v>
      </c>
      <c r="DT441">
        <v>0.40278799999999998</v>
      </c>
      <c r="DU441">
        <v>0.40789500000000001</v>
      </c>
      <c r="DW441">
        <v>1.2308790000000001</v>
      </c>
      <c r="DX441">
        <v>0.77745850000000005</v>
      </c>
      <c r="DY441">
        <v>1.1664099999999999</v>
      </c>
      <c r="EC441">
        <v>0.28908000000000011</v>
      </c>
      <c r="EG441">
        <v>0.67704300000000006</v>
      </c>
      <c r="EH441">
        <v>0.27829399999999999</v>
      </c>
      <c r="EI441">
        <v>0.49896750000000012</v>
      </c>
      <c r="EK441">
        <v>0.84990733333333335</v>
      </c>
      <c r="EN441">
        <v>0.37699149999999998</v>
      </c>
      <c r="EO441">
        <v>0.83769400000000005</v>
      </c>
      <c r="EP441">
        <v>0.25788400000000011</v>
      </c>
      <c r="EQ441">
        <v>0.52802066666666669</v>
      </c>
      <c r="ER441">
        <v>0.57513900000000007</v>
      </c>
      <c r="ES441">
        <v>0.50212100000000004</v>
      </c>
      <c r="EU441">
        <v>0.19778399999999999</v>
      </c>
      <c r="EV441">
        <v>1.0923130000000001</v>
      </c>
      <c r="EY441">
        <v>0.65702199999999999</v>
      </c>
      <c r="EZ441">
        <v>0.19200404761904771</v>
      </c>
      <c r="FA441">
        <v>0.28781699999999999</v>
      </c>
      <c r="FB441">
        <v>0.749112</v>
      </c>
      <c r="FC441">
        <v>1.391643333333334</v>
      </c>
      <c r="FF441">
        <v>0.47339922222222219</v>
      </c>
      <c r="FJ441">
        <v>1.33009</v>
      </c>
      <c r="FL441">
        <v>1.4983420000000001</v>
      </c>
      <c r="FM441">
        <v>0.42951000000000011</v>
      </c>
      <c r="FN441">
        <v>0.79737750000000007</v>
      </c>
      <c r="FQ441">
        <v>0.40278799999999998</v>
      </c>
      <c r="FR441">
        <v>0.78557333333333335</v>
      </c>
      <c r="FT441">
        <v>0.40278799999999998</v>
      </c>
      <c r="FW441">
        <v>0.72272200000000009</v>
      </c>
      <c r="FX441">
        <v>0.49576500000000012</v>
      </c>
      <c r="FZ441">
        <v>7.0138000000000006E-2</v>
      </c>
      <c r="GB441">
        <v>0.70976600000000012</v>
      </c>
      <c r="GD441">
        <v>1.0259400000000001</v>
      </c>
      <c r="GG441">
        <v>1.1965950000000001</v>
      </c>
      <c r="GH441">
        <v>0.35633666666666669</v>
      </c>
      <c r="GI441">
        <v>1.0405580000000001</v>
      </c>
      <c r="GL441">
        <v>0.50212100000000004</v>
      </c>
      <c r="GM441">
        <v>0.32320599999999999</v>
      </c>
      <c r="GN441">
        <v>0.90476600000000007</v>
      </c>
      <c r="GP441">
        <v>1.0922940000000001</v>
      </c>
      <c r="GQ441">
        <v>0.40278799999999998</v>
      </c>
      <c r="GR441">
        <v>0.40278799999999998</v>
      </c>
      <c r="GW441">
        <v>1.586243125</v>
      </c>
      <c r="GX441">
        <v>1.586243125</v>
      </c>
      <c r="GY441">
        <v>1.0837306666666671</v>
      </c>
      <c r="GZ441">
        <v>0.32091799999999998</v>
      </c>
      <c r="HA441">
        <v>0.73116500000000006</v>
      </c>
      <c r="HC441">
        <v>0.42513400000000001</v>
      </c>
      <c r="HE441">
        <v>0.31115933333333329</v>
      </c>
    </row>
    <row r="442" spans="1:213" x14ac:dyDescent="0.3">
      <c r="A442">
        <v>2020</v>
      </c>
      <c r="B442" t="s">
        <v>8347</v>
      </c>
      <c r="C442" s="1" t="s">
        <v>145</v>
      </c>
      <c r="D442">
        <v>1.534214555555556</v>
      </c>
      <c r="E442">
        <v>2.281227388888889</v>
      </c>
      <c r="F442">
        <v>2.861044333333334</v>
      </c>
      <c r="G442">
        <v>0.90726400000000007</v>
      </c>
      <c r="H442">
        <v>0.43906800000000001</v>
      </c>
      <c r="I442">
        <v>0.43906800000000001</v>
      </c>
      <c r="J442">
        <v>2.0581749999999999</v>
      </c>
      <c r="K442">
        <v>3.1755399999999998</v>
      </c>
      <c r="L442">
        <v>1.4843164</v>
      </c>
      <c r="M442">
        <v>0.59826800000000013</v>
      </c>
      <c r="N442">
        <v>1.5231892</v>
      </c>
      <c r="O442">
        <v>1.1969597000000001</v>
      </c>
      <c r="P442">
        <v>1.6371979999999999</v>
      </c>
      <c r="Q442">
        <v>1.4843164</v>
      </c>
      <c r="R442">
        <v>1.7101065</v>
      </c>
      <c r="S442">
        <v>0.79669083333333335</v>
      </c>
      <c r="T442">
        <v>0.99350720000000015</v>
      </c>
      <c r="U442">
        <v>0.81161749999999999</v>
      </c>
      <c r="V442">
        <v>0.69423533333333332</v>
      </c>
      <c r="W442">
        <v>4.4030148000000002</v>
      </c>
      <c r="X442">
        <v>0.92427000000000004</v>
      </c>
      <c r="Y442">
        <v>0.57723466666666667</v>
      </c>
      <c r="Z442">
        <v>0.43906800000000001</v>
      </c>
      <c r="AA442">
        <v>0.54735257142857141</v>
      </c>
      <c r="AB442">
        <v>0.45350900000000011</v>
      </c>
      <c r="AC442">
        <v>1.4843164</v>
      </c>
      <c r="AD442">
        <v>1.296</v>
      </c>
      <c r="AE442">
        <v>1.744694</v>
      </c>
      <c r="AF442">
        <v>0.42223766666666668</v>
      </c>
      <c r="AG442">
        <v>1.2775749999999999</v>
      </c>
      <c r="AH442">
        <v>2.4841880000000001</v>
      </c>
      <c r="AI442">
        <v>0.78802650000000007</v>
      </c>
      <c r="AJ442">
        <v>1.6491530000000001</v>
      </c>
      <c r="AK442">
        <v>1.7223683333333339</v>
      </c>
      <c r="AL442">
        <v>0.84106300000000012</v>
      </c>
      <c r="AM442">
        <v>0.44143199999999999</v>
      </c>
      <c r="AN442">
        <v>0.71413950000000004</v>
      </c>
      <c r="AO442">
        <v>1.6064291428571431</v>
      </c>
      <c r="AP442">
        <v>0.58883400000000008</v>
      </c>
      <c r="AQ442">
        <v>0.91310225000000012</v>
      </c>
      <c r="AR442">
        <v>2.3775416666666671</v>
      </c>
      <c r="AS442">
        <v>0.46977360000000012</v>
      </c>
      <c r="AT442">
        <v>1.9977197499999999</v>
      </c>
      <c r="AU442">
        <v>1.105574166666667</v>
      </c>
      <c r="AV442">
        <v>0.64230833333333337</v>
      </c>
      <c r="AW442">
        <v>1.207352</v>
      </c>
      <c r="AX442">
        <v>1.6436455000000001</v>
      </c>
      <c r="AY442">
        <v>1.4843164</v>
      </c>
      <c r="AZ442">
        <v>1.7223683333333339</v>
      </c>
      <c r="BB442">
        <v>1.3794016</v>
      </c>
      <c r="BC442">
        <v>0.743865</v>
      </c>
      <c r="BD442">
        <v>0.8480080000000001</v>
      </c>
      <c r="BE442">
        <v>2.5040431999999999</v>
      </c>
      <c r="BF442">
        <v>0.41447800000000012</v>
      </c>
      <c r="BG442">
        <v>1.7086392142857141</v>
      </c>
      <c r="BH442">
        <v>0.54432800000000003</v>
      </c>
      <c r="BI442">
        <v>0.38564199999999998</v>
      </c>
      <c r="BJ442">
        <v>0.43171100000000001</v>
      </c>
      <c r="BK442">
        <v>1.1969597000000001</v>
      </c>
      <c r="BL442">
        <v>1.5231892</v>
      </c>
      <c r="BM442">
        <v>1.1219920000000001</v>
      </c>
      <c r="BO442">
        <v>0.33714749999999999</v>
      </c>
      <c r="BP442">
        <v>8.9668313333333334</v>
      </c>
      <c r="BQ442">
        <v>1.397626</v>
      </c>
      <c r="BR442">
        <v>0.94442450000000011</v>
      </c>
      <c r="BS442">
        <v>1.1783295</v>
      </c>
      <c r="BT442">
        <v>0.64522600000000008</v>
      </c>
      <c r="BU442">
        <v>0.307392</v>
      </c>
      <c r="BV442">
        <v>1.1189310714285721</v>
      </c>
      <c r="BX442">
        <v>1.3532930000000001</v>
      </c>
      <c r="BY442">
        <v>1.1969597000000001</v>
      </c>
      <c r="BZ442">
        <v>0.59887600000000007</v>
      </c>
      <c r="CA442">
        <v>8.7586830000000013</v>
      </c>
      <c r="CB442">
        <v>2.2893768333333329</v>
      </c>
      <c r="CC442">
        <v>2.3604474999999998</v>
      </c>
      <c r="CD442">
        <v>1.0468094999999999</v>
      </c>
      <c r="CE442">
        <v>1.7223683333333339</v>
      </c>
      <c r="CF442">
        <v>2.1961244375</v>
      </c>
      <c r="CG442">
        <v>1.2318538000000001</v>
      </c>
      <c r="CH442">
        <v>0.223491</v>
      </c>
      <c r="CI442">
        <v>0.78041900000000008</v>
      </c>
      <c r="CJ442">
        <v>1.9451768571428569</v>
      </c>
      <c r="CL442">
        <v>1.2204842857142859</v>
      </c>
      <c r="CM442">
        <v>2.9910371428571429</v>
      </c>
      <c r="CN442">
        <v>2.0047255000000002</v>
      </c>
      <c r="CO442">
        <v>0.86523166666666673</v>
      </c>
      <c r="CP442">
        <v>1.1773594999999999</v>
      </c>
      <c r="CQ442">
        <v>0.63773000000000002</v>
      </c>
      <c r="CR442">
        <v>1.261496</v>
      </c>
      <c r="CS442">
        <v>0.65034800000000004</v>
      </c>
      <c r="CT442">
        <v>0.6368140000000001</v>
      </c>
      <c r="CU442">
        <v>0.8130385</v>
      </c>
      <c r="CV442">
        <v>2.3816000000000002</v>
      </c>
      <c r="CW442">
        <v>4.2949000833333342</v>
      </c>
      <c r="CX442">
        <v>1.2204842857142859</v>
      </c>
      <c r="CY442">
        <v>2.2145716000000002</v>
      </c>
      <c r="CZ442">
        <v>0.51054500000000003</v>
      </c>
      <c r="DA442">
        <v>1.211412357142857</v>
      </c>
      <c r="DB442">
        <v>1.4862649999999999</v>
      </c>
      <c r="DC442">
        <v>1.0464458750000001</v>
      </c>
      <c r="DD442">
        <v>0.44642500000000002</v>
      </c>
      <c r="DE442">
        <v>0.92387200000000003</v>
      </c>
      <c r="DF442">
        <v>1.6854303749999999</v>
      </c>
      <c r="DG442">
        <v>2.1997</v>
      </c>
      <c r="DH442">
        <v>0.85626360000000012</v>
      </c>
      <c r="DI442">
        <v>2.5070600000000001</v>
      </c>
      <c r="DJ442">
        <v>0.70369133333333345</v>
      </c>
      <c r="DL442">
        <v>1.324990333333333</v>
      </c>
      <c r="DM442">
        <v>1.0439624000000001</v>
      </c>
      <c r="DN442">
        <v>1.315175</v>
      </c>
      <c r="DO442">
        <v>0.86830399999999996</v>
      </c>
      <c r="DP442">
        <v>1.99674375</v>
      </c>
      <c r="DQ442">
        <v>1.1969597000000001</v>
      </c>
      <c r="DR442">
        <v>1.374365476190476</v>
      </c>
      <c r="DS442">
        <v>0.54432800000000003</v>
      </c>
      <c r="DT442">
        <v>0.43906800000000001</v>
      </c>
      <c r="DU442">
        <v>0.90630866666666676</v>
      </c>
      <c r="DV442">
        <v>0.223491</v>
      </c>
      <c r="DW442">
        <v>1.230182466666667</v>
      </c>
      <c r="DX442">
        <v>2.0295571666666672</v>
      </c>
      <c r="DY442">
        <v>1.510323333333333</v>
      </c>
      <c r="DZ442">
        <v>0.305483</v>
      </c>
      <c r="EA442">
        <v>0.82791300000000012</v>
      </c>
      <c r="EB442">
        <v>1.169181</v>
      </c>
      <c r="EC442">
        <v>1.5695964</v>
      </c>
      <c r="ED442">
        <v>1.1969597000000001</v>
      </c>
      <c r="EE442">
        <v>0.54075300000000004</v>
      </c>
      <c r="EF442">
        <v>1.8236570000000001</v>
      </c>
      <c r="EG442">
        <v>1.1546415000000001</v>
      </c>
      <c r="EH442">
        <v>1.2092799999999999</v>
      </c>
      <c r="EI442">
        <v>0.81766129999999992</v>
      </c>
      <c r="EJ442">
        <v>0.6661180000000001</v>
      </c>
      <c r="EK442">
        <v>2.2244256666666669</v>
      </c>
      <c r="EL442">
        <v>2.7240673000000002</v>
      </c>
      <c r="EM442">
        <v>1.19354775</v>
      </c>
      <c r="EN442">
        <v>1.7470807500000001</v>
      </c>
      <c r="EO442">
        <v>0.76084600000000002</v>
      </c>
      <c r="EP442">
        <v>0.9203960000000001</v>
      </c>
      <c r="EQ442">
        <v>0.80643771428571431</v>
      </c>
      <c r="ER442">
        <v>1.0687842999999999</v>
      </c>
      <c r="ES442">
        <v>2.4243226111111111</v>
      </c>
      <c r="ET442">
        <v>1.1969597000000001</v>
      </c>
      <c r="EU442">
        <v>0.89901359999999997</v>
      </c>
      <c r="EV442">
        <v>2.357798857142857</v>
      </c>
      <c r="EW442">
        <v>1.1969597000000001</v>
      </c>
      <c r="EX442">
        <v>0.75351200000000007</v>
      </c>
      <c r="EY442">
        <v>1.573951119047619</v>
      </c>
      <c r="EZ442">
        <v>0.87429333333333348</v>
      </c>
      <c r="FA442">
        <v>2.0361690000000001</v>
      </c>
      <c r="FB442">
        <v>0.65222200000000008</v>
      </c>
      <c r="FC442">
        <v>1.9541850999999999</v>
      </c>
      <c r="FD442">
        <v>1.566222</v>
      </c>
      <c r="FE442">
        <v>0.44513999999999998</v>
      </c>
      <c r="FF442">
        <v>1.074199986363636</v>
      </c>
      <c r="FG442">
        <v>1.9504079999999999</v>
      </c>
      <c r="FH442">
        <v>1.1969597000000001</v>
      </c>
      <c r="FI442">
        <v>0.41496699999999997</v>
      </c>
      <c r="FJ442">
        <v>1.7580825</v>
      </c>
      <c r="FK442">
        <v>1.0517620000000001</v>
      </c>
      <c r="FL442">
        <v>1.85025</v>
      </c>
      <c r="FM442">
        <v>1.1786669999999999</v>
      </c>
      <c r="FN442">
        <v>0.50974800000000009</v>
      </c>
      <c r="FP442">
        <v>1.9588436250000001</v>
      </c>
      <c r="FQ442">
        <v>0.43906800000000001</v>
      </c>
      <c r="FR442">
        <v>1.352199444444445</v>
      </c>
      <c r="FS442">
        <v>0.6339800000000001</v>
      </c>
      <c r="FT442">
        <v>0.43906800000000001</v>
      </c>
      <c r="FU442">
        <v>0.9939960000000001</v>
      </c>
      <c r="FV442">
        <v>0.50853199999999998</v>
      </c>
      <c r="FW442">
        <v>1.665294333333333</v>
      </c>
      <c r="FX442">
        <v>5.5507960000000001</v>
      </c>
      <c r="FZ442">
        <v>0.29993599999999998</v>
      </c>
      <c r="GA442">
        <v>3.8480660000000002</v>
      </c>
      <c r="GB442">
        <v>1.632814666666667</v>
      </c>
      <c r="GC442">
        <v>0.51555899999999999</v>
      </c>
      <c r="GD442">
        <v>1.6165715000000001</v>
      </c>
      <c r="GE442">
        <v>0.43982252777777781</v>
      </c>
      <c r="GF442">
        <v>0.74215399999999998</v>
      </c>
      <c r="GG442">
        <v>1.810379615384615</v>
      </c>
      <c r="GH442">
        <v>1.2310786666666671</v>
      </c>
      <c r="GI442">
        <v>1.4657483333333341</v>
      </c>
      <c r="GJ442">
        <v>0.66314600000000012</v>
      </c>
      <c r="GL442">
        <v>2.4243226111111111</v>
      </c>
      <c r="GM442">
        <v>2.4843505000000001</v>
      </c>
      <c r="GN442">
        <v>4.8607699999999996</v>
      </c>
      <c r="GO442">
        <v>1.2142314444444451</v>
      </c>
      <c r="GP442">
        <v>1.4843164</v>
      </c>
      <c r="GQ442">
        <v>0.43906800000000001</v>
      </c>
      <c r="GR442">
        <v>0.43906800000000001</v>
      </c>
      <c r="GS442">
        <v>1.738642</v>
      </c>
      <c r="GT442">
        <v>1.6633340000000001</v>
      </c>
      <c r="GU442">
        <v>1.1969597000000001</v>
      </c>
      <c r="GV442">
        <v>8.6243000000000014E-2</v>
      </c>
      <c r="GW442">
        <v>2.1997</v>
      </c>
      <c r="GX442">
        <v>2.1997</v>
      </c>
      <c r="GY442">
        <v>2.1961244375</v>
      </c>
      <c r="GZ442">
        <v>1.49458</v>
      </c>
      <c r="HA442">
        <v>0.69330870952380963</v>
      </c>
      <c r="HC442">
        <v>0.86267559999999999</v>
      </c>
      <c r="HD442">
        <v>0.76368600000000009</v>
      </c>
      <c r="HE442">
        <v>0.6087876000000001</v>
      </c>
    </row>
    <row r="443" spans="1:213" x14ac:dyDescent="0.3">
      <c r="A443">
        <v>2020</v>
      </c>
      <c r="B443" t="s">
        <v>8347</v>
      </c>
      <c r="C443" s="1" t="s">
        <v>159</v>
      </c>
      <c r="D443">
        <v>1.054443666666667</v>
      </c>
      <c r="E443">
        <v>1.8086675000000001</v>
      </c>
      <c r="H443">
        <v>0.44684750000000001</v>
      </c>
      <c r="I443">
        <v>0.44684750000000001</v>
      </c>
      <c r="L443">
        <v>1.1424198000000001</v>
      </c>
      <c r="M443">
        <v>0.91481900000000005</v>
      </c>
      <c r="N443">
        <v>1.1349340000000001</v>
      </c>
      <c r="O443">
        <v>1.4363239999999999</v>
      </c>
      <c r="P443">
        <v>3.988862000000001</v>
      </c>
      <c r="Q443">
        <v>1.1424198000000001</v>
      </c>
      <c r="T443">
        <v>1.5215685000000001</v>
      </c>
      <c r="U443">
        <v>1.0236080000000001</v>
      </c>
      <c r="V443">
        <v>1.1232359999999999</v>
      </c>
      <c r="X443">
        <v>1.0681488750000001</v>
      </c>
      <c r="Y443">
        <v>0.91259650000000003</v>
      </c>
      <c r="Z443">
        <v>0.44684750000000001</v>
      </c>
      <c r="AA443">
        <v>0.85696866666666682</v>
      </c>
      <c r="AB443">
        <v>0.4702433333333334</v>
      </c>
      <c r="AC443">
        <v>1.1424198000000001</v>
      </c>
      <c r="AD443">
        <v>1.290046</v>
      </c>
      <c r="AE443">
        <v>1.405254</v>
      </c>
      <c r="AF443">
        <v>0.551458</v>
      </c>
      <c r="AG443">
        <v>1.2935346666666669</v>
      </c>
      <c r="AI443">
        <v>0.78474470000000007</v>
      </c>
      <c r="AK443">
        <v>1.664158666666667</v>
      </c>
      <c r="AL443">
        <v>0.5740693</v>
      </c>
      <c r="AM443">
        <v>0.59247866666666671</v>
      </c>
      <c r="AN443">
        <v>0.73105150000000008</v>
      </c>
      <c r="AP443">
        <v>0.61630360000000006</v>
      </c>
      <c r="AQ443">
        <v>2.2383852499999999</v>
      </c>
      <c r="AR443">
        <v>1.086992</v>
      </c>
      <c r="AS443">
        <v>0.91652160000000005</v>
      </c>
      <c r="AT443">
        <v>1.8169105000000001</v>
      </c>
      <c r="AU443">
        <v>1.0954591666666671</v>
      </c>
      <c r="AV443">
        <v>0.98872060000000006</v>
      </c>
      <c r="AW443">
        <v>0.88677706666666667</v>
      </c>
      <c r="AX443">
        <v>1.522483</v>
      </c>
      <c r="AY443">
        <v>1.1424198000000001</v>
      </c>
      <c r="AZ443">
        <v>1.664158666666667</v>
      </c>
      <c r="BC443">
        <v>0.99214933333333333</v>
      </c>
      <c r="BD443">
        <v>0.71029160000000002</v>
      </c>
      <c r="BF443">
        <v>0.32578333333333342</v>
      </c>
      <c r="BG443">
        <v>2.4171339999999999</v>
      </c>
      <c r="BH443">
        <v>0.40757900000000002</v>
      </c>
      <c r="BI443">
        <v>0.34470200000000001</v>
      </c>
      <c r="BJ443">
        <v>2.1918653333333342</v>
      </c>
      <c r="BK443">
        <v>1.4363239999999999</v>
      </c>
      <c r="BL443">
        <v>1.1349340000000001</v>
      </c>
      <c r="BM443">
        <v>0.8114650000000001</v>
      </c>
      <c r="BO443">
        <v>0.488819</v>
      </c>
      <c r="BQ443">
        <v>0.44576434935897441</v>
      </c>
      <c r="BS443">
        <v>1.0492769</v>
      </c>
      <c r="BT443">
        <v>0.41800799999999999</v>
      </c>
      <c r="BU443">
        <v>0.67349862500000013</v>
      </c>
      <c r="BV443">
        <v>1.06259005952381</v>
      </c>
      <c r="BW443">
        <v>0.48996866666666672</v>
      </c>
      <c r="BX443">
        <v>0.37515900000000008</v>
      </c>
      <c r="BY443">
        <v>1.4363239999999999</v>
      </c>
      <c r="BZ443">
        <v>0.75424133333333343</v>
      </c>
      <c r="CA443">
        <v>4.8900049000000001</v>
      </c>
      <c r="CB443">
        <v>1.7162564</v>
      </c>
      <c r="CC443">
        <v>0.6850925000000001</v>
      </c>
      <c r="CD443">
        <v>0.39681200000000011</v>
      </c>
      <c r="CE443">
        <v>1.664158666666667</v>
      </c>
      <c r="CF443">
        <v>1.47665</v>
      </c>
      <c r="CG443">
        <v>1.9189339999999999</v>
      </c>
      <c r="CH443">
        <v>0.27985599999999999</v>
      </c>
      <c r="CL443">
        <v>1.7917006666666671</v>
      </c>
      <c r="CN443">
        <v>1.8102035000000001</v>
      </c>
      <c r="CO443">
        <v>1.084978</v>
      </c>
      <c r="CQ443">
        <v>1.366044</v>
      </c>
      <c r="CR443">
        <v>0.56277200000000005</v>
      </c>
      <c r="CS443">
        <v>0.58540650000000005</v>
      </c>
      <c r="CT443">
        <v>0.5558791111111111</v>
      </c>
      <c r="CU443">
        <v>1.3378399999999999</v>
      </c>
      <c r="CV443">
        <v>1.518138</v>
      </c>
      <c r="CW443">
        <v>0.72635250000000007</v>
      </c>
      <c r="CX443">
        <v>1.7917006666666671</v>
      </c>
      <c r="CZ443">
        <v>2.2139720000000001</v>
      </c>
      <c r="DA443">
        <v>1.5761179999999999</v>
      </c>
      <c r="DB443">
        <v>1.3275216666666669</v>
      </c>
      <c r="DC443">
        <v>1.246208</v>
      </c>
      <c r="DD443">
        <v>0.92215700000000012</v>
      </c>
      <c r="DG443">
        <v>1.3227742499999999</v>
      </c>
      <c r="DJ443">
        <v>0.73247399999999996</v>
      </c>
      <c r="DM443">
        <v>1.622198</v>
      </c>
      <c r="DN443">
        <v>1.0342579999999999</v>
      </c>
      <c r="DP443">
        <v>1.8152295000000001</v>
      </c>
      <c r="DQ443">
        <v>1.4363239999999999</v>
      </c>
      <c r="DR443">
        <v>0.84040857142857139</v>
      </c>
      <c r="DS443">
        <v>0.40757900000000002</v>
      </c>
      <c r="DT443">
        <v>0.44684750000000001</v>
      </c>
      <c r="DU443">
        <v>1.1674640000000001</v>
      </c>
      <c r="DV443">
        <v>0.27985599999999999</v>
      </c>
      <c r="DW443">
        <v>2.1898369999999998</v>
      </c>
      <c r="DX443">
        <v>3.274829</v>
      </c>
      <c r="DY443">
        <v>1.5606709999999999</v>
      </c>
      <c r="DZ443">
        <v>0.68190983333333344</v>
      </c>
      <c r="EA443">
        <v>0.8612780000000001</v>
      </c>
      <c r="EB443">
        <v>0.27170949999999999</v>
      </c>
      <c r="EC443">
        <v>2.605826</v>
      </c>
      <c r="ED443">
        <v>1.4363239999999999</v>
      </c>
      <c r="EE443">
        <v>0.6552285000000001</v>
      </c>
      <c r="EF443">
        <v>0.97421959999999996</v>
      </c>
      <c r="EH443">
        <v>0.51563999999999999</v>
      </c>
      <c r="EJ443">
        <v>0.73933300000000002</v>
      </c>
      <c r="EK443">
        <v>0.99110200000000004</v>
      </c>
      <c r="EM443">
        <v>1.1146906666666669</v>
      </c>
      <c r="EN443">
        <v>1.1206853750000001</v>
      </c>
      <c r="EO443">
        <v>1.415751</v>
      </c>
      <c r="EP443">
        <v>1.0905552000000001</v>
      </c>
      <c r="EQ443">
        <v>0.65402680000000013</v>
      </c>
      <c r="ER443">
        <v>1.7752242499999999</v>
      </c>
      <c r="ES443">
        <v>1.7028270000000001</v>
      </c>
      <c r="ET443">
        <v>1.4363239999999999</v>
      </c>
      <c r="EU443">
        <v>0.60780466666666666</v>
      </c>
      <c r="EV443">
        <v>3.2496346666666671</v>
      </c>
      <c r="EW443">
        <v>1.4363239999999999</v>
      </c>
      <c r="EX443">
        <v>1.38466</v>
      </c>
      <c r="EZ443">
        <v>1.97479</v>
      </c>
      <c r="FB443">
        <v>0.81976850000000012</v>
      </c>
      <c r="FD443">
        <v>1.4325596249999999</v>
      </c>
      <c r="FE443">
        <v>1.2251019999999999</v>
      </c>
      <c r="FF443">
        <v>0.72170903333333336</v>
      </c>
      <c r="FG443">
        <v>0.68540466666666677</v>
      </c>
      <c r="FH443">
        <v>1.4363239999999999</v>
      </c>
      <c r="FI443">
        <v>0.7644306666666667</v>
      </c>
      <c r="FJ443">
        <v>2.3508933333333339</v>
      </c>
      <c r="FK443">
        <v>0.97171900000000011</v>
      </c>
      <c r="FL443">
        <v>1.742857333333333</v>
      </c>
      <c r="FM443">
        <v>0.86591200000000013</v>
      </c>
      <c r="FN443">
        <v>0.42738749999999998</v>
      </c>
      <c r="FP443">
        <v>1.064731333333333</v>
      </c>
      <c r="FQ443">
        <v>0.44684750000000001</v>
      </c>
      <c r="FS443">
        <v>0.45937699999999998</v>
      </c>
      <c r="FT443">
        <v>0.44684750000000001</v>
      </c>
      <c r="FU443">
        <v>0.69312250000000009</v>
      </c>
      <c r="FV443">
        <v>0.49418960000000001</v>
      </c>
      <c r="FW443">
        <v>1.6069266666666671</v>
      </c>
      <c r="FY443">
        <v>1.3360559999999999</v>
      </c>
      <c r="FZ443">
        <v>0.31656200000000001</v>
      </c>
      <c r="GC443">
        <v>1.0994828000000001</v>
      </c>
      <c r="GD443">
        <v>1.73088</v>
      </c>
      <c r="GE443">
        <v>0.66598713888888883</v>
      </c>
      <c r="GG443">
        <v>1.910482285714286</v>
      </c>
      <c r="GH443">
        <v>0.5623045000000001</v>
      </c>
      <c r="GJ443">
        <v>0.33230700000000002</v>
      </c>
      <c r="GL443">
        <v>1.7028270000000001</v>
      </c>
      <c r="GM443">
        <v>0.95706400000000003</v>
      </c>
      <c r="GO443">
        <v>1.4512910000000001</v>
      </c>
      <c r="GP443">
        <v>1.1424198000000001</v>
      </c>
      <c r="GQ443">
        <v>0.44684750000000001</v>
      </c>
      <c r="GR443">
        <v>0.44684750000000001</v>
      </c>
      <c r="GS443">
        <v>1.5550790000000001</v>
      </c>
      <c r="GT443">
        <v>0.81979000000000002</v>
      </c>
      <c r="GU443">
        <v>1.4363239999999999</v>
      </c>
      <c r="GV443">
        <v>0.71856400000000009</v>
      </c>
      <c r="GW443">
        <v>1.3227742499999999</v>
      </c>
      <c r="GX443">
        <v>1.3227742499999999</v>
      </c>
      <c r="GY443">
        <v>1.47665</v>
      </c>
      <c r="GZ443">
        <v>2.42652</v>
      </c>
      <c r="HA443">
        <v>0.83496400000000004</v>
      </c>
      <c r="HC443">
        <v>0.27951799999999999</v>
      </c>
      <c r="HD443">
        <v>1.765325</v>
      </c>
      <c r="HE443">
        <v>0.59626333333333337</v>
      </c>
    </row>
    <row r="444" spans="1:213" x14ac:dyDescent="0.3">
      <c r="A444">
        <v>2020</v>
      </c>
      <c r="B444" t="s">
        <v>8347</v>
      </c>
      <c r="C444" s="1" t="s">
        <v>164</v>
      </c>
      <c r="D444">
        <v>0.30241800000000002</v>
      </c>
      <c r="E444">
        <v>0.23897437499999999</v>
      </c>
      <c r="L444">
        <v>1.0860399999999999</v>
      </c>
      <c r="M444">
        <v>7.7034000000000005E-2</v>
      </c>
      <c r="O444">
        <v>0.56001600000000007</v>
      </c>
      <c r="Q444">
        <v>1.0860399999999999</v>
      </c>
      <c r="T444">
        <v>0.79849200000000009</v>
      </c>
      <c r="U444">
        <v>1.0592600000000001</v>
      </c>
      <c r="V444">
        <v>0.10481799999999999</v>
      </c>
      <c r="Y444">
        <v>6.4781000000000005E-2</v>
      </c>
      <c r="AA444">
        <v>0.17521800000000001</v>
      </c>
      <c r="AC444">
        <v>1.0860399999999999</v>
      </c>
      <c r="AD444">
        <v>0.60671700000000006</v>
      </c>
      <c r="AE444">
        <v>0.78992600000000013</v>
      </c>
      <c r="AI444">
        <v>9.3864153846153847E-2</v>
      </c>
      <c r="AK444">
        <v>0.31813200000000003</v>
      </c>
      <c r="AN444">
        <v>0.34757199999999999</v>
      </c>
      <c r="AP444">
        <v>0.20422299999999999</v>
      </c>
      <c r="AQ444">
        <v>0.17447199999999999</v>
      </c>
      <c r="AS444">
        <v>0.24915999999999999</v>
      </c>
      <c r="AT444">
        <v>0.5925450000000001</v>
      </c>
      <c r="AU444">
        <v>0.45715</v>
      </c>
      <c r="AV444">
        <v>1.1414960000000001</v>
      </c>
      <c r="AW444">
        <v>0.46477600000000002</v>
      </c>
      <c r="AX444">
        <v>0.33506249999999999</v>
      </c>
      <c r="AY444">
        <v>1.0860399999999999</v>
      </c>
      <c r="AZ444">
        <v>0.31813200000000003</v>
      </c>
      <c r="BC444">
        <v>0.30480400000000002</v>
      </c>
      <c r="BD444">
        <v>0.41488599999999998</v>
      </c>
      <c r="BF444">
        <v>0.57161400000000007</v>
      </c>
      <c r="BK444">
        <v>0.56001600000000007</v>
      </c>
      <c r="BM444">
        <v>0.46998200000000001</v>
      </c>
      <c r="BQ444">
        <v>0.35525800000000007</v>
      </c>
      <c r="BS444">
        <v>0.32392900000000002</v>
      </c>
      <c r="BT444">
        <v>0.169736</v>
      </c>
      <c r="BU444">
        <v>0.28291500000000003</v>
      </c>
      <c r="BV444">
        <v>0.2351785714285714</v>
      </c>
      <c r="BW444">
        <v>0.177118</v>
      </c>
      <c r="BX444">
        <v>0.51592250000000006</v>
      </c>
      <c r="BY444">
        <v>0.56001600000000007</v>
      </c>
      <c r="BZ444">
        <v>0.204933</v>
      </c>
      <c r="CA444">
        <v>0.20644000000000001</v>
      </c>
      <c r="CB444">
        <v>0.58826100000000014</v>
      </c>
      <c r="CC444">
        <v>0.51208699999999996</v>
      </c>
      <c r="CD444">
        <v>0.35953000000000002</v>
      </c>
      <c r="CE444">
        <v>0.31813200000000003</v>
      </c>
      <c r="CG444">
        <v>0.33583724999999998</v>
      </c>
      <c r="CH444">
        <v>0.42696200000000001</v>
      </c>
      <c r="CL444">
        <v>0.57786000000000004</v>
      </c>
      <c r="CO444">
        <v>0.107721</v>
      </c>
      <c r="CQ444">
        <v>0.53228249999999999</v>
      </c>
      <c r="CR444">
        <v>0.80573400000000006</v>
      </c>
      <c r="CS444">
        <v>0.28358200000000011</v>
      </c>
      <c r="CT444">
        <v>0.47959600000000002</v>
      </c>
      <c r="CX444">
        <v>0.57786000000000004</v>
      </c>
      <c r="DB444">
        <v>0.52777200000000002</v>
      </c>
      <c r="DC444">
        <v>0.28612199999999999</v>
      </c>
      <c r="DD444">
        <v>0.26742400000000011</v>
      </c>
      <c r="DJ444">
        <v>0.11037</v>
      </c>
      <c r="DK444">
        <v>0.34873199999999999</v>
      </c>
      <c r="DM444">
        <v>0.2449533333333333</v>
      </c>
      <c r="DN444">
        <v>1.3558749999999999</v>
      </c>
      <c r="DP444">
        <v>0.58826100000000014</v>
      </c>
      <c r="DQ444">
        <v>0.56001600000000007</v>
      </c>
      <c r="DR444">
        <v>0.2017585714285714</v>
      </c>
      <c r="DU444">
        <v>0.28854750000000001</v>
      </c>
      <c r="DV444">
        <v>0.42696200000000001</v>
      </c>
      <c r="DW444">
        <v>0.2134675</v>
      </c>
      <c r="DX444">
        <v>0.57144000000000006</v>
      </c>
      <c r="DY444">
        <v>0.45680500000000002</v>
      </c>
      <c r="DZ444">
        <v>0.18973999999999999</v>
      </c>
      <c r="EB444">
        <v>0.60294000000000003</v>
      </c>
      <c r="ED444">
        <v>0.56001600000000007</v>
      </c>
      <c r="EE444">
        <v>0.40920699999999999</v>
      </c>
      <c r="EF444">
        <v>0.42274600000000001</v>
      </c>
      <c r="EH444">
        <v>8.8645000000000002E-2</v>
      </c>
      <c r="EI444">
        <v>0.91659400000000002</v>
      </c>
      <c r="EJ444">
        <v>7.864800000000001E-2</v>
      </c>
      <c r="EM444">
        <v>0.35405799999999998</v>
      </c>
      <c r="EN444">
        <v>0.95837525000000001</v>
      </c>
      <c r="EO444">
        <v>0.36696800000000013</v>
      </c>
      <c r="EP444">
        <v>0.66148800000000008</v>
      </c>
      <c r="EQ444">
        <v>0.60210300000000005</v>
      </c>
      <c r="ER444">
        <v>0.69795399999999996</v>
      </c>
      <c r="ET444">
        <v>0.56001600000000007</v>
      </c>
      <c r="EU444">
        <v>0.38429600000000003</v>
      </c>
      <c r="EW444">
        <v>0.56001600000000007</v>
      </c>
      <c r="EZ444">
        <v>0.43239571428571433</v>
      </c>
      <c r="FD444">
        <v>0.31579000000000002</v>
      </c>
      <c r="FE444">
        <v>0.48914200000000002</v>
      </c>
      <c r="FG444">
        <v>0.71045000000000003</v>
      </c>
      <c r="FH444">
        <v>0.56001600000000007</v>
      </c>
      <c r="FI444">
        <v>9.9015000000000006E-2</v>
      </c>
      <c r="FJ444">
        <v>0.173731</v>
      </c>
      <c r="FK444">
        <v>0.29783199999999999</v>
      </c>
      <c r="FL444">
        <v>1.314222</v>
      </c>
      <c r="FN444">
        <v>0.39189400000000002</v>
      </c>
      <c r="FP444">
        <v>1.018524</v>
      </c>
      <c r="FV444">
        <v>0.25440499999999999</v>
      </c>
      <c r="FW444">
        <v>0.38329300000000011</v>
      </c>
      <c r="FY444">
        <v>0.78969400000000001</v>
      </c>
      <c r="FZ444">
        <v>0.26637200000000011</v>
      </c>
      <c r="GC444">
        <v>2.7208019999999999</v>
      </c>
      <c r="GE444">
        <v>0.62128800000000006</v>
      </c>
      <c r="GF444">
        <v>9.6406000000000006E-2</v>
      </c>
      <c r="GG444">
        <v>0.7004760000000001</v>
      </c>
      <c r="GH444">
        <v>0.213948</v>
      </c>
      <c r="GK444">
        <v>0.34873199999999999</v>
      </c>
      <c r="GO444">
        <v>0.38096000000000002</v>
      </c>
      <c r="GP444">
        <v>1.0860399999999999</v>
      </c>
      <c r="GS444">
        <v>0.56411800000000012</v>
      </c>
      <c r="GT444">
        <v>0.41876000000000002</v>
      </c>
      <c r="GU444">
        <v>0.56001600000000007</v>
      </c>
      <c r="GV444">
        <v>0.31651000000000001</v>
      </c>
    </row>
    <row r="445" spans="1:213" x14ac:dyDescent="0.3">
      <c r="A445">
        <v>2020</v>
      </c>
      <c r="B445" t="s">
        <v>8347</v>
      </c>
      <c r="C445" s="1" t="s">
        <v>167</v>
      </c>
      <c r="D445">
        <v>0.18338225</v>
      </c>
      <c r="E445">
        <v>0.15019308333333331</v>
      </c>
      <c r="F445">
        <v>2.2631299999999999</v>
      </c>
      <c r="G445">
        <v>0.14920349999999999</v>
      </c>
      <c r="J445">
        <v>0.66602100000000009</v>
      </c>
      <c r="K445">
        <v>0.223104</v>
      </c>
      <c r="N445">
        <v>0.152229</v>
      </c>
      <c r="P445">
        <v>0.22709266666666669</v>
      </c>
      <c r="R445">
        <v>0.20269566666666669</v>
      </c>
      <c r="S445">
        <v>0.35742533333333332</v>
      </c>
      <c r="U445">
        <v>0.94896250000000004</v>
      </c>
      <c r="V445">
        <v>0.102823</v>
      </c>
      <c r="W445">
        <v>0.20727999999999999</v>
      </c>
      <c r="Y445">
        <v>3.1974000000000002E-2</v>
      </c>
      <c r="AB445">
        <v>0.14319799999999999</v>
      </c>
      <c r="AD445">
        <v>0.117883</v>
      </c>
      <c r="AF445">
        <v>0.50143000000000004</v>
      </c>
      <c r="AH445">
        <v>0.2002906666666667</v>
      </c>
      <c r="AK445">
        <v>4.5740000000000003E-2</v>
      </c>
      <c r="AO445">
        <v>0.128224</v>
      </c>
      <c r="AP445">
        <v>7.4292000000000011E-2</v>
      </c>
      <c r="AR445">
        <v>0.28089225000000012</v>
      </c>
      <c r="AS445">
        <v>8.9385000000000006E-2</v>
      </c>
      <c r="AT445">
        <v>0.391988</v>
      </c>
      <c r="AU445">
        <v>0.39671000000000001</v>
      </c>
      <c r="AV445">
        <v>3.5734000000000002E-2</v>
      </c>
      <c r="AZ445">
        <v>4.5740000000000003E-2</v>
      </c>
      <c r="BE445">
        <v>0.14813750000000001</v>
      </c>
      <c r="BG445">
        <v>0.44615400000000011</v>
      </c>
      <c r="BJ445">
        <v>0.107372</v>
      </c>
      <c r="BL445">
        <v>0.152229</v>
      </c>
      <c r="BR445">
        <v>0.18745500000000001</v>
      </c>
      <c r="BS445">
        <v>2.1350999999999998E-2</v>
      </c>
      <c r="BU445">
        <v>0.281476</v>
      </c>
      <c r="BX445">
        <v>0.5567740000000001</v>
      </c>
      <c r="CB445">
        <v>0.37102228571428569</v>
      </c>
      <c r="CE445">
        <v>4.5740000000000003E-2</v>
      </c>
      <c r="CF445">
        <v>3.621651</v>
      </c>
      <c r="CG445">
        <v>0.13670099999999999</v>
      </c>
      <c r="CH445">
        <v>0.28629100000000002</v>
      </c>
      <c r="CI445">
        <v>0.15996050000000001</v>
      </c>
      <c r="CJ445">
        <v>0.23817099999999999</v>
      </c>
      <c r="CM445">
        <v>0.49252066666666672</v>
      </c>
      <c r="CN445">
        <v>9.2090000000000005E-2</v>
      </c>
      <c r="CO445">
        <v>0.57117600000000002</v>
      </c>
      <c r="CP445">
        <v>0.23161519999999999</v>
      </c>
      <c r="CQ445">
        <v>0.16919600000000001</v>
      </c>
      <c r="CR445">
        <v>6.6218000000000013E-2</v>
      </c>
      <c r="CU445">
        <v>0.18873999999999999</v>
      </c>
      <c r="CV445">
        <v>0.19221533333333329</v>
      </c>
      <c r="CY445">
        <v>0.1762056666666667</v>
      </c>
      <c r="DA445">
        <v>0.61813816666666677</v>
      </c>
      <c r="DC445">
        <v>0.28544599999999998</v>
      </c>
      <c r="DD445">
        <v>9.8397999999999999E-2</v>
      </c>
      <c r="DF445">
        <v>5.8880000000000002E-2</v>
      </c>
      <c r="DG445">
        <v>0.22210133333333329</v>
      </c>
      <c r="DH445">
        <v>0.16998650000000001</v>
      </c>
      <c r="DI445">
        <v>0.16750799999999999</v>
      </c>
      <c r="DJ445">
        <v>0.24384400000000001</v>
      </c>
      <c r="DL445">
        <v>0.1231853333333333</v>
      </c>
      <c r="DM445">
        <v>9.7336000000000006E-2</v>
      </c>
      <c r="DN445">
        <v>0.28265400000000002</v>
      </c>
      <c r="DO445">
        <v>0.18454999999999999</v>
      </c>
      <c r="DP445">
        <v>0.37102228571428569</v>
      </c>
      <c r="DU445">
        <v>0.1685433333333333</v>
      </c>
      <c r="DV445">
        <v>0.28629100000000002</v>
      </c>
      <c r="DW445">
        <v>9.8524E-2</v>
      </c>
      <c r="DX445">
        <v>0.13488700000000001</v>
      </c>
      <c r="DY445">
        <v>0.315668</v>
      </c>
      <c r="EE445">
        <v>0.16877500000000001</v>
      </c>
      <c r="EH445">
        <v>0.27831800000000001</v>
      </c>
      <c r="EK445">
        <v>0.18716749999999999</v>
      </c>
      <c r="EN445">
        <v>0.37357466666666672</v>
      </c>
      <c r="EP445">
        <v>5.6537999999999998E-2</v>
      </c>
      <c r="EQ445">
        <v>0.34153600000000001</v>
      </c>
      <c r="ER445">
        <v>0.37107499999999999</v>
      </c>
      <c r="ES445">
        <v>0.30057080000000003</v>
      </c>
      <c r="EV445">
        <v>0.30457899999999999</v>
      </c>
      <c r="FA445">
        <v>0.31025799999999998</v>
      </c>
      <c r="FC445">
        <v>0.15909000000000001</v>
      </c>
      <c r="FD445">
        <v>0.100192</v>
      </c>
      <c r="FI445">
        <v>2.9087999999999999E-2</v>
      </c>
      <c r="FJ445">
        <v>0.14297399999999999</v>
      </c>
      <c r="FR445">
        <v>0.23432149999999999</v>
      </c>
      <c r="FS445">
        <v>0.15167600000000001</v>
      </c>
      <c r="FW445">
        <v>0.14736399999999999</v>
      </c>
      <c r="FX445">
        <v>0.1207853333333333</v>
      </c>
      <c r="GA445">
        <v>0.103822</v>
      </c>
      <c r="GB445">
        <v>5.3049000000000013E-2</v>
      </c>
      <c r="GD445">
        <v>0.24704133333333339</v>
      </c>
      <c r="GG445">
        <v>0.355298</v>
      </c>
      <c r="GH445">
        <v>0.470526</v>
      </c>
      <c r="GI445">
        <v>0.24153437142857151</v>
      </c>
      <c r="GL445">
        <v>0.30057080000000003</v>
      </c>
      <c r="GN445">
        <v>0.53320939999999994</v>
      </c>
      <c r="GS445">
        <v>0.17130999999999999</v>
      </c>
      <c r="GW445">
        <v>0.22210133333333329</v>
      </c>
      <c r="GX445">
        <v>0.22210133333333329</v>
      </c>
      <c r="GY445">
        <v>3.621651</v>
      </c>
      <c r="GZ445">
        <v>0.23369500000000001</v>
      </c>
      <c r="HA445">
        <v>0.176928</v>
      </c>
      <c r="HC445">
        <v>0.34563199999999999</v>
      </c>
      <c r="HE445">
        <v>0.154303</v>
      </c>
    </row>
    <row r="446" spans="1:213" x14ac:dyDescent="0.3">
      <c r="A446">
        <v>2020</v>
      </c>
      <c r="B446" t="s">
        <v>8347</v>
      </c>
      <c r="C446" s="1" t="s">
        <v>8350</v>
      </c>
      <c r="D446">
        <v>1.4527920000000001</v>
      </c>
      <c r="E446">
        <v>3.719398</v>
      </c>
      <c r="F446">
        <v>4.1766900000000007</v>
      </c>
      <c r="H446">
        <v>0.24251400000000001</v>
      </c>
      <c r="I446">
        <v>0.24251400000000001</v>
      </c>
      <c r="L446">
        <v>1.310959</v>
      </c>
      <c r="M446">
        <v>2.565792000000001</v>
      </c>
      <c r="N446">
        <v>2.099234</v>
      </c>
      <c r="O446">
        <v>2.2500770000000001</v>
      </c>
      <c r="P446">
        <v>2.7886980000000001</v>
      </c>
      <c r="Q446">
        <v>1.310959</v>
      </c>
      <c r="T446">
        <v>0.58609650000000002</v>
      </c>
      <c r="U446">
        <v>1.5304040000000001</v>
      </c>
      <c r="V446">
        <v>2.5556100000000002</v>
      </c>
      <c r="X446">
        <v>0.99826950000000014</v>
      </c>
      <c r="Y446">
        <v>0.48433199999999998</v>
      </c>
      <c r="Z446">
        <v>0.24251400000000001</v>
      </c>
      <c r="AA446">
        <v>0.29287000000000002</v>
      </c>
      <c r="AB446">
        <v>1.33385</v>
      </c>
      <c r="AC446">
        <v>1.310959</v>
      </c>
      <c r="AD446">
        <v>1.4522999999999999</v>
      </c>
      <c r="AE446">
        <v>1.5884769999999999</v>
      </c>
      <c r="AF446">
        <v>6.7474560000000006</v>
      </c>
      <c r="AI446">
        <v>2.4835400000000001</v>
      </c>
      <c r="AK446">
        <v>5.702712</v>
      </c>
      <c r="AL446">
        <v>0.41288900000000012</v>
      </c>
      <c r="AM446">
        <v>0.45086199999999999</v>
      </c>
      <c r="AN446">
        <v>0.71685700000000008</v>
      </c>
      <c r="AP446">
        <v>2.4181089999999998</v>
      </c>
      <c r="AQ446">
        <v>0.28756799999999999</v>
      </c>
      <c r="AS446">
        <v>1.2712190000000001</v>
      </c>
      <c r="AT446">
        <v>3.2604000000000002</v>
      </c>
      <c r="AU446">
        <v>1.701112</v>
      </c>
      <c r="AV446">
        <v>3.0915370000000002</v>
      </c>
      <c r="AW446">
        <v>1.0422450000000001</v>
      </c>
      <c r="AX446">
        <v>2.6365539999999998</v>
      </c>
      <c r="AY446">
        <v>1.310959</v>
      </c>
      <c r="AZ446">
        <v>5.702712</v>
      </c>
      <c r="BC446">
        <v>1.3309424999999999</v>
      </c>
      <c r="BD446">
        <v>3.2262110000000002</v>
      </c>
      <c r="BE446">
        <v>2.4696920000000002</v>
      </c>
      <c r="BF446">
        <v>2.213791000000001</v>
      </c>
      <c r="BG446">
        <v>4.3950140000000006</v>
      </c>
      <c r="BJ446">
        <v>0.83593600000000012</v>
      </c>
      <c r="BK446">
        <v>2.2500770000000001</v>
      </c>
      <c r="BL446">
        <v>2.099234</v>
      </c>
      <c r="BM446">
        <v>0.29193999999999998</v>
      </c>
      <c r="BO446">
        <v>0.71288900000000011</v>
      </c>
      <c r="BQ446">
        <v>0.56419400000000008</v>
      </c>
      <c r="BS446">
        <v>1.1275790000000001</v>
      </c>
      <c r="BU446">
        <v>0.53992200000000001</v>
      </c>
      <c r="BV446">
        <v>1.8251057142857141</v>
      </c>
      <c r="BW446">
        <v>0.49419425000000011</v>
      </c>
      <c r="BX446">
        <v>3.7532540000000001</v>
      </c>
      <c r="BY446">
        <v>2.2500770000000001</v>
      </c>
      <c r="BZ446">
        <v>0.74831700000000012</v>
      </c>
      <c r="CA446">
        <v>3.1150232500000001</v>
      </c>
      <c r="CB446">
        <v>3.2146340000000011</v>
      </c>
      <c r="CC446">
        <v>3.1161859999999999</v>
      </c>
      <c r="CD446">
        <v>0.56926500000000002</v>
      </c>
      <c r="CE446">
        <v>5.702712</v>
      </c>
      <c r="CF446">
        <v>4.9232379999999996</v>
      </c>
      <c r="CG446">
        <v>3.528912</v>
      </c>
      <c r="CH446">
        <v>2.927902</v>
      </c>
      <c r="CJ446">
        <v>3.2040419999999998</v>
      </c>
      <c r="CL446">
        <v>1.347308</v>
      </c>
      <c r="CM446">
        <v>4.6476840000000008</v>
      </c>
      <c r="CN446">
        <v>0.33297399999999999</v>
      </c>
      <c r="CO446">
        <v>1.672561</v>
      </c>
      <c r="CQ446">
        <v>0.435116</v>
      </c>
      <c r="CR446">
        <v>0.51706600000000003</v>
      </c>
      <c r="CS446">
        <v>0.55682200000000004</v>
      </c>
      <c r="CX446">
        <v>1.347308</v>
      </c>
      <c r="CZ446">
        <v>2.8221833333333328</v>
      </c>
      <c r="DA446">
        <v>3.7530874999999999</v>
      </c>
      <c r="DB446">
        <v>3.2605262499999998</v>
      </c>
      <c r="DC446">
        <v>1.3105424999999999</v>
      </c>
      <c r="DD446">
        <v>0.65175175000000007</v>
      </c>
      <c r="DG446">
        <v>3.9269560000000001</v>
      </c>
      <c r="DJ446">
        <v>0.55789800000000012</v>
      </c>
      <c r="DM446">
        <v>2.525932000000001</v>
      </c>
      <c r="DN446">
        <v>1.3377319999999999</v>
      </c>
      <c r="DP446">
        <v>3.2146340000000011</v>
      </c>
      <c r="DQ446">
        <v>2.2500770000000001</v>
      </c>
      <c r="DR446">
        <v>2.4229228571428569</v>
      </c>
      <c r="DT446">
        <v>0.24251400000000001</v>
      </c>
      <c r="DU446">
        <v>1.5890759999999999</v>
      </c>
      <c r="DV446">
        <v>2.927902</v>
      </c>
      <c r="DW446">
        <v>2.060066</v>
      </c>
      <c r="DX446">
        <v>3.0068359999999998</v>
      </c>
      <c r="DY446">
        <v>1.3970119999999999</v>
      </c>
      <c r="DZ446">
        <v>0.79181800000000013</v>
      </c>
      <c r="EB446">
        <v>0.30471700000000002</v>
      </c>
      <c r="ED446">
        <v>2.2500770000000001</v>
      </c>
      <c r="EE446">
        <v>0.90384125000000004</v>
      </c>
      <c r="EF446">
        <v>3.903905</v>
      </c>
      <c r="EH446">
        <v>1.6182700000000001</v>
      </c>
      <c r="EJ446">
        <v>0.19861400000000001</v>
      </c>
      <c r="EL446">
        <v>1.171246</v>
      </c>
      <c r="EM446">
        <v>2.8947042500000002</v>
      </c>
      <c r="EN446">
        <v>1.256761666666667</v>
      </c>
      <c r="EO446">
        <v>0.69660200000000005</v>
      </c>
      <c r="EP446">
        <v>1.635988</v>
      </c>
      <c r="EQ446">
        <v>2.2203140000000001</v>
      </c>
      <c r="ER446">
        <v>0.46104800000000012</v>
      </c>
      <c r="ES446">
        <v>1.0268139999999999</v>
      </c>
      <c r="ET446">
        <v>2.2500770000000001</v>
      </c>
      <c r="EU446">
        <v>3.887935000000001</v>
      </c>
      <c r="EV446">
        <v>3.697232000000001</v>
      </c>
      <c r="EW446">
        <v>2.2500770000000001</v>
      </c>
      <c r="EX446">
        <v>0.97314400000000001</v>
      </c>
      <c r="EZ446">
        <v>0.50973142857142861</v>
      </c>
      <c r="FB446">
        <v>0.81306950000000011</v>
      </c>
      <c r="FC446">
        <v>4.5155600000000007</v>
      </c>
      <c r="FD446">
        <v>0.23417199999999999</v>
      </c>
      <c r="FE446">
        <v>2.0649099999999998</v>
      </c>
      <c r="FF446">
        <v>2.3992937272727271</v>
      </c>
      <c r="FH446">
        <v>2.2500770000000001</v>
      </c>
      <c r="FI446">
        <v>0.55203800000000003</v>
      </c>
      <c r="FJ446">
        <v>2.6155360000000001</v>
      </c>
      <c r="FK446">
        <v>1.7060379999999999</v>
      </c>
      <c r="FL446">
        <v>2.775817</v>
      </c>
      <c r="FN446">
        <v>1.6936640000000001</v>
      </c>
      <c r="FP446">
        <v>1.609081</v>
      </c>
      <c r="FQ446">
        <v>0.24251400000000001</v>
      </c>
      <c r="FR446">
        <v>6.0551433333333344</v>
      </c>
      <c r="FS446">
        <v>0.59571000000000007</v>
      </c>
      <c r="FT446">
        <v>0.24251400000000001</v>
      </c>
      <c r="FV446">
        <v>1.25264</v>
      </c>
      <c r="FW446">
        <v>2.1404800000000002</v>
      </c>
      <c r="FY446">
        <v>0.30672400000000011</v>
      </c>
      <c r="FZ446">
        <v>7.467E-2</v>
      </c>
      <c r="GC446">
        <v>0.56249700000000002</v>
      </c>
      <c r="GD446">
        <v>5.9725760000000001</v>
      </c>
      <c r="GE446">
        <v>0.34141100000000002</v>
      </c>
      <c r="GF446">
        <v>1.792708</v>
      </c>
      <c r="GG446">
        <v>2.6972559999999999</v>
      </c>
      <c r="GH446">
        <v>0.53423925000000005</v>
      </c>
      <c r="GJ446">
        <v>0.44446400000000003</v>
      </c>
      <c r="GL446">
        <v>1.0268139999999999</v>
      </c>
      <c r="GO446">
        <v>2.1575890000000002</v>
      </c>
      <c r="GP446">
        <v>1.310959</v>
      </c>
      <c r="GQ446">
        <v>0.24251400000000001</v>
      </c>
      <c r="GR446">
        <v>0.24251400000000001</v>
      </c>
      <c r="GS446">
        <v>1.634914</v>
      </c>
      <c r="GT446">
        <v>1.024354</v>
      </c>
      <c r="GU446">
        <v>2.2500770000000001</v>
      </c>
      <c r="GV446">
        <v>0.66219666666666677</v>
      </c>
      <c r="GW446">
        <v>3.9269560000000001</v>
      </c>
      <c r="GX446">
        <v>3.9269560000000001</v>
      </c>
      <c r="GY446">
        <v>4.9232379999999996</v>
      </c>
      <c r="HA446">
        <v>1.2218439999999999</v>
      </c>
      <c r="HC446">
        <v>5.8522920000000003</v>
      </c>
      <c r="HD446">
        <v>0.42840600000000001</v>
      </c>
      <c r="HE446">
        <v>0.76223399999999997</v>
      </c>
    </row>
    <row r="447" spans="1:213" x14ac:dyDescent="0.3">
      <c r="A447">
        <v>2020</v>
      </c>
      <c r="B447" t="s">
        <v>8347</v>
      </c>
      <c r="C447" s="1" t="s">
        <v>175</v>
      </c>
      <c r="D447">
        <v>1.1273576000000001</v>
      </c>
      <c r="E447">
        <v>0.79202762500000012</v>
      </c>
      <c r="F447">
        <v>1.4284859999999999</v>
      </c>
      <c r="G447">
        <v>0.52805400000000002</v>
      </c>
      <c r="H447">
        <v>0.81992675000000004</v>
      </c>
      <c r="I447">
        <v>0.81992675000000004</v>
      </c>
      <c r="J447">
        <v>2.1422717499999999</v>
      </c>
      <c r="K447">
        <v>0.56433800000000012</v>
      </c>
      <c r="L447">
        <v>1.524018333333333</v>
      </c>
      <c r="M447">
        <v>1.2680754999999999</v>
      </c>
      <c r="N447">
        <v>0.91455350000000013</v>
      </c>
      <c r="O447">
        <v>0.85692466666666667</v>
      </c>
      <c r="P447">
        <v>1.2404685</v>
      </c>
      <c r="Q447">
        <v>1.524018333333333</v>
      </c>
      <c r="R447">
        <v>0.57943</v>
      </c>
      <c r="S447">
        <v>0.65029700000000012</v>
      </c>
      <c r="T447">
        <v>0.47289599999999998</v>
      </c>
      <c r="U447">
        <v>1.2991735</v>
      </c>
      <c r="V447">
        <v>0.93301400000000001</v>
      </c>
      <c r="W447">
        <v>0.52643400000000007</v>
      </c>
      <c r="Y447">
        <v>2.2331820000000011</v>
      </c>
      <c r="Z447">
        <v>0.81992675000000004</v>
      </c>
      <c r="AA447">
        <v>0.87176600000000015</v>
      </c>
      <c r="AB447">
        <v>0.89710200000000007</v>
      </c>
      <c r="AC447">
        <v>1.524018333333333</v>
      </c>
      <c r="AD447">
        <v>2.108358</v>
      </c>
      <c r="AE447">
        <v>1.5374589999999999</v>
      </c>
      <c r="AF447">
        <v>0.948295</v>
      </c>
      <c r="AG447">
        <v>9.8705000000000015E-2</v>
      </c>
      <c r="AI447">
        <v>1.067069</v>
      </c>
      <c r="AK447">
        <v>4.9525493333333337</v>
      </c>
      <c r="AL447">
        <v>1.609156</v>
      </c>
      <c r="AM447">
        <v>0.54900266666666664</v>
      </c>
      <c r="AN447">
        <v>0.63119400000000003</v>
      </c>
      <c r="AP447">
        <v>2.2190543333333341</v>
      </c>
      <c r="AQ447">
        <v>0.52743133333333336</v>
      </c>
      <c r="AR447">
        <v>0.36766749999999998</v>
      </c>
      <c r="AS447">
        <v>0.85205880000000001</v>
      </c>
      <c r="AT447">
        <v>1.2047029</v>
      </c>
      <c r="AU447">
        <v>1.7955284</v>
      </c>
      <c r="AV447">
        <v>2.6926316666666672</v>
      </c>
      <c r="AW447">
        <v>0.95503533333333346</v>
      </c>
      <c r="AX447">
        <v>1.148712</v>
      </c>
      <c r="AY447">
        <v>1.524018333333333</v>
      </c>
      <c r="AZ447">
        <v>4.9525493333333337</v>
      </c>
      <c r="BB447">
        <v>0.398173</v>
      </c>
      <c r="BC447">
        <v>0.87603066666666685</v>
      </c>
      <c r="BD447">
        <v>2.7060181666666669</v>
      </c>
      <c r="BE447">
        <v>0.47001300000000013</v>
      </c>
      <c r="BF447">
        <v>1.0040690000000001</v>
      </c>
      <c r="BG447">
        <v>1.697908666666667</v>
      </c>
      <c r="BH447">
        <v>0.24226600000000001</v>
      </c>
      <c r="BJ447">
        <v>0.45662133333333338</v>
      </c>
      <c r="BK447">
        <v>0.85692466666666667</v>
      </c>
      <c r="BL447">
        <v>0.91455350000000013</v>
      </c>
      <c r="BO447">
        <v>0.69216200000000005</v>
      </c>
      <c r="BQ447">
        <v>0.80498066666666668</v>
      </c>
      <c r="BS447">
        <v>2.7245486666666672</v>
      </c>
      <c r="BT447">
        <v>0.55203800000000003</v>
      </c>
      <c r="BU447">
        <v>0.31308200000000003</v>
      </c>
      <c r="BV447">
        <v>1.228180952380953</v>
      </c>
      <c r="BX447">
        <v>1.7108080000000001</v>
      </c>
      <c r="BY447">
        <v>0.85692466666666667</v>
      </c>
      <c r="BZ447">
        <v>0.64475600000000011</v>
      </c>
      <c r="CA447">
        <v>2.5434084444444451</v>
      </c>
      <c r="CB447">
        <v>1.2694527</v>
      </c>
      <c r="CC447">
        <v>2.3752446666666671</v>
      </c>
      <c r="CD447">
        <v>0.8517340000000001</v>
      </c>
      <c r="CE447">
        <v>4.9525493333333337</v>
      </c>
      <c r="CF447">
        <v>1.7730637</v>
      </c>
      <c r="CG447">
        <v>0.95155000000000012</v>
      </c>
      <c r="CH447">
        <v>0.51030000000000009</v>
      </c>
      <c r="CI447">
        <v>0.49972299999999997</v>
      </c>
      <c r="CJ447">
        <v>0.65993500000000005</v>
      </c>
      <c r="CL447">
        <v>1.0259633333333329</v>
      </c>
      <c r="CM447">
        <v>0.625332</v>
      </c>
      <c r="CN447">
        <v>1.493285666666667</v>
      </c>
      <c r="CO447">
        <v>1.5792280000000001</v>
      </c>
      <c r="CQ447">
        <v>1.19311575</v>
      </c>
      <c r="CT447">
        <v>0.9</v>
      </c>
      <c r="CV447">
        <v>2.9661439999999999</v>
      </c>
      <c r="CW447">
        <v>1.8659245</v>
      </c>
      <c r="CX447">
        <v>1.0259633333333329</v>
      </c>
      <c r="CZ447">
        <v>1.0462532499999999</v>
      </c>
      <c r="DA447">
        <v>0.86048500000000006</v>
      </c>
      <c r="DB447">
        <v>1.225544</v>
      </c>
      <c r="DC447">
        <v>0.6381366111111112</v>
      </c>
      <c r="DD447">
        <v>0.54680200000000001</v>
      </c>
      <c r="DF447">
        <v>0.45303900000000003</v>
      </c>
      <c r="DG447">
        <v>0.67956550000000004</v>
      </c>
      <c r="DI447">
        <v>0.29251199999999999</v>
      </c>
      <c r="DJ447">
        <v>0.65723133333333339</v>
      </c>
      <c r="DL447">
        <v>1.68543</v>
      </c>
      <c r="DM447">
        <v>1.483631333333334</v>
      </c>
      <c r="DN447">
        <v>0.71420000000000006</v>
      </c>
      <c r="DP447">
        <v>1.2694527</v>
      </c>
      <c r="DQ447">
        <v>0.85692466666666667</v>
      </c>
      <c r="DR447">
        <v>1.557530476190476</v>
      </c>
      <c r="DS447">
        <v>0.24226600000000001</v>
      </c>
      <c r="DT447">
        <v>0.81992675000000004</v>
      </c>
      <c r="DU447">
        <v>2.1353140000000002</v>
      </c>
      <c r="DV447">
        <v>0.51030000000000009</v>
      </c>
      <c r="DW447">
        <v>2.2161719999999998</v>
      </c>
      <c r="DX447">
        <v>1.616646</v>
      </c>
      <c r="DY447">
        <v>1.5013262222222219</v>
      </c>
      <c r="DZ447">
        <v>0.60322900000000002</v>
      </c>
      <c r="EA447">
        <v>0.48368000000000011</v>
      </c>
      <c r="EB447">
        <v>0.82569000000000004</v>
      </c>
      <c r="EC447">
        <v>0.35096100000000002</v>
      </c>
      <c r="ED447">
        <v>0.85692466666666667</v>
      </c>
      <c r="EE447">
        <v>0.7667560000000001</v>
      </c>
      <c r="EF447">
        <v>1.4876180000000001</v>
      </c>
      <c r="EH447">
        <v>1.104595</v>
      </c>
      <c r="EK447">
        <v>0.73510600000000015</v>
      </c>
      <c r="EL447">
        <v>1.259125</v>
      </c>
      <c r="EM447">
        <v>3.4662598333333339</v>
      </c>
      <c r="EN447">
        <v>1.3728351999999999</v>
      </c>
      <c r="EO447">
        <v>1.6635329999999999</v>
      </c>
      <c r="EP447">
        <v>1.9480580000000001</v>
      </c>
      <c r="EQ447">
        <v>1.614886</v>
      </c>
      <c r="ER447">
        <v>0.62147949999999996</v>
      </c>
      <c r="ES447">
        <v>1.5017891999999999</v>
      </c>
      <c r="ET447">
        <v>0.85692466666666667</v>
      </c>
      <c r="EU447">
        <v>1.1912693333333331</v>
      </c>
      <c r="EV447">
        <v>1.2295959999999999</v>
      </c>
      <c r="EW447">
        <v>0.85692466666666667</v>
      </c>
      <c r="EX447">
        <v>0.85300200000000004</v>
      </c>
      <c r="EY447">
        <v>0.74511300000000014</v>
      </c>
      <c r="EZ447">
        <v>0.84924190476190475</v>
      </c>
      <c r="FB447">
        <v>1.0246891666666671</v>
      </c>
      <c r="FC447">
        <v>1.392263333333333</v>
      </c>
      <c r="FE447">
        <v>1.3263413333333329</v>
      </c>
      <c r="FF447">
        <v>1.2084330176767679</v>
      </c>
      <c r="FH447">
        <v>0.85692466666666667</v>
      </c>
      <c r="FI447">
        <v>0.34234599999999998</v>
      </c>
      <c r="FJ447">
        <v>0.67200000000000004</v>
      </c>
      <c r="FK447">
        <v>0.40778100000000012</v>
      </c>
      <c r="FL447">
        <v>1.6431530000000001</v>
      </c>
      <c r="FM447">
        <v>0.38517800000000008</v>
      </c>
      <c r="FP447">
        <v>1.978878166666667</v>
      </c>
      <c r="FQ447">
        <v>0.81992675000000004</v>
      </c>
      <c r="FR447">
        <v>0.68102000000000007</v>
      </c>
      <c r="FS447">
        <v>1.0493984999999999</v>
      </c>
      <c r="FT447">
        <v>0.81992675000000004</v>
      </c>
      <c r="FU447">
        <v>0.30723800000000001</v>
      </c>
      <c r="FV447">
        <v>0.80107200000000001</v>
      </c>
      <c r="FW447">
        <v>1.644334</v>
      </c>
      <c r="FX447">
        <v>0.38721800000000012</v>
      </c>
      <c r="FZ447">
        <v>1.1982139999999999</v>
      </c>
      <c r="GB447">
        <v>0.55940866666666667</v>
      </c>
      <c r="GD447">
        <v>0.92246666666666677</v>
      </c>
      <c r="GE447">
        <v>1.1829799999999999</v>
      </c>
      <c r="GG447">
        <v>1.7929334285714289</v>
      </c>
      <c r="GH447">
        <v>1.8423830000000001</v>
      </c>
      <c r="GJ447">
        <v>0.850082</v>
      </c>
      <c r="GL447">
        <v>1.5017891999999999</v>
      </c>
      <c r="GN447">
        <v>2.8985880000000002</v>
      </c>
      <c r="GO447">
        <v>1.8987339999999999</v>
      </c>
      <c r="GP447">
        <v>1.524018333333333</v>
      </c>
      <c r="GQ447">
        <v>0.81992675000000004</v>
      </c>
      <c r="GR447">
        <v>0.81992675000000004</v>
      </c>
      <c r="GS447">
        <v>1.2250593333333331</v>
      </c>
      <c r="GU447">
        <v>0.85692466666666667</v>
      </c>
      <c r="GV447">
        <v>3.1393866666666672</v>
      </c>
      <c r="GW447">
        <v>0.67956550000000004</v>
      </c>
      <c r="GX447">
        <v>0.67956550000000004</v>
      </c>
      <c r="GY447">
        <v>1.7730637</v>
      </c>
      <c r="HA447">
        <v>0.93570700000000018</v>
      </c>
      <c r="HC447">
        <v>0.96190950000000008</v>
      </c>
      <c r="HD447">
        <v>0.60892000000000002</v>
      </c>
      <c r="HE447">
        <v>0.50464533333333339</v>
      </c>
    </row>
    <row r="448" spans="1:213" x14ac:dyDescent="0.3">
      <c r="A448">
        <v>2020</v>
      </c>
      <c r="B448" t="s">
        <v>8347</v>
      </c>
      <c r="C448" s="1" t="s">
        <v>178</v>
      </c>
      <c r="D448">
        <v>1.6451072</v>
      </c>
      <c r="E448">
        <v>2.1382596</v>
      </c>
      <c r="F448">
        <v>2.6148720000000001</v>
      </c>
      <c r="G448">
        <v>0.77641300000000002</v>
      </c>
      <c r="H448">
        <v>0.48214200000000002</v>
      </c>
      <c r="I448">
        <v>0.48214200000000002</v>
      </c>
      <c r="J448">
        <v>3.2408041249999999</v>
      </c>
      <c r="L448">
        <v>1.249696125</v>
      </c>
      <c r="M448">
        <v>1.089016</v>
      </c>
      <c r="N448">
        <v>2.3707894999999999</v>
      </c>
      <c r="O448">
        <v>1.7439039999999999</v>
      </c>
      <c r="P448">
        <v>1.7660115999999999</v>
      </c>
      <c r="Q448">
        <v>1.249696125</v>
      </c>
      <c r="R448">
        <v>1.3009545</v>
      </c>
      <c r="S448">
        <v>1.1666866666666671</v>
      </c>
      <c r="U448">
        <v>0.52594083333333341</v>
      </c>
      <c r="V448">
        <v>0.85477600000000009</v>
      </c>
      <c r="W448">
        <v>1.1926699999999999</v>
      </c>
      <c r="Y448">
        <v>0.23008400000000001</v>
      </c>
      <c r="Z448">
        <v>0.48214200000000002</v>
      </c>
      <c r="AA448">
        <v>0.60577500000000006</v>
      </c>
      <c r="AB448">
        <v>0.82203899999999996</v>
      </c>
      <c r="AC448">
        <v>1.249696125</v>
      </c>
      <c r="AD448">
        <v>2.32301</v>
      </c>
      <c r="AE448">
        <v>2.3651433750000002</v>
      </c>
      <c r="AF448">
        <v>0.60326400000000002</v>
      </c>
      <c r="AG448">
        <v>1.3167150000000001</v>
      </c>
      <c r="AI448">
        <v>0.6012900000000001</v>
      </c>
      <c r="AK448">
        <v>3.763998</v>
      </c>
      <c r="AL448">
        <v>1.5217075</v>
      </c>
      <c r="AM448">
        <v>0.58201066666666668</v>
      </c>
      <c r="AN448">
        <v>0.88495000000000013</v>
      </c>
      <c r="AP448">
        <v>1.03599</v>
      </c>
      <c r="AQ448">
        <v>1.6230595000000001</v>
      </c>
      <c r="AR448">
        <v>1.878403</v>
      </c>
      <c r="AT448">
        <v>2.5920584</v>
      </c>
      <c r="AU448">
        <v>1.40241675</v>
      </c>
      <c r="AV448">
        <v>1.462143333333334</v>
      </c>
      <c r="AW448">
        <v>0.6596048000000001</v>
      </c>
      <c r="AY448">
        <v>1.249696125</v>
      </c>
      <c r="AZ448">
        <v>3.763998</v>
      </c>
      <c r="BB448">
        <v>0.56306533333333331</v>
      </c>
      <c r="BC448">
        <v>0.81830600000000009</v>
      </c>
      <c r="BD448">
        <v>0.42424400000000001</v>
      </c>
      <c r="BE448">
        <v>1.7228408</v>
      </c>
      <c r="BF448">
        <v>0.59412180000000003</v>
      </c>
      <c r="BG448">
        <v>1.9455112000000001</v>
      </c>
      <c r="BJ448">
        <v>0.58609700000000009</v>
      </c>
      <c r="BK448">
        <v>1.7439039999999999</v>
      </c>
      <c r="BL448">
        <v>2.3707894999999999</v>
      </c>
      <c r="BO448">
        <v>0.57979800000000004</v>
      </c>
      <c r="BQ448">
        <v>1.001416375</v>
      </c>
      <c r="BR448">
        <v>0.31823400000000007</v>
      </c>
      <c r="BS448">
        <v>2.2896740000000002</v>
      </c>
      <c r="BU448">
        <v>0.96866250000000009</v>
      </c>
      <c r="BV448">
        <v>0.86866714285714297</v>
      </c>
      <c r="BX448">
        <v>1.9945926666666669</v>
      </c>
      <c r="BY448">
        <v>1.7439039999999999</v>
      </c>
      <c r="BZ448">
        <v>0.55423200000000006</v>
      </c>
      <c r="CA448">
        <v>1.2977363333333329</v>
      </c>
      <c r="CB448">
        <v>2.5582123999999999</v>
      </c>
      <c r="CC448">
        <v>2.0334075</v>
      </c>
      <c r="CD448">
        <v>0.51869050000000005</v>
      </c>
      <c r="CE448">
        <v>3.763998</v>
      </c>
      <c r="CF448">
        <v>2.9016715999999998</v>
      </c>
      <c r="CG448">
        <v>1.4643172499999999</v>
      </c>
      <c r="CH448">
        <v>0.78528000000000009</v>
      </c>
      <c r="CI448">
        <v>0.522096</v>
      </c>
      <c r="CJ448">
        <v>2.5532789</v>
      </c>
      <c r="CL448">
        <v>1.3961269999999999</v>
      </c>
      <c r="CM448">
        <v>1.6344057999999999</v>
      </c>
      <c r="CN448">
        <v>1.6120270000000001</v>
      </c>
      <c r="CO448">
        <v>0.96392590000000011</v>
      </c>
      <c r="CP448">
        <v>1.2658780000000001</v>
      </c>
      <c r="CQ448">
        <v>0.85503399999999996</v>
      </c>
      <c r="CV448">
        <v>1.7460979999999999</v>
      </c>
      <c r="CW448">
        <v>2.3367152500000001</v>
      </c>
      <c r="CX448">
        <v>1.3961269999999999</v>
      </c>
      <c r="CY448">
        <v>1.556352</v>
      </c>
      <c r="CZ448">
        <v>0.7398705000000001</v>
      </c>
      <c r="DA448">
        <v>2.392263708333334</v>
      </c>
      <c r="DB448">
        <v>2.4272598333333342</v>
      </c>
      <c r="DC448">
        <v>0.106529</v>
      </c>
      <c r="DD448">
        <v>0.36317400000000011</v>
      </c>
      <c r="DF448">
        <v>1.0220039999999999</v>
      </c>
      <c r="DG448">
        <v>1.4154624</v>
      </c>
      <c r="DI448">
        <v>1.4771639999999999</v>
      </c>
      <c r="DJ448">
        <v>0.58211666666666673</v>
      </c>
      <c r="DM448">
        <v>1.3456036666666671</v>
      </c>
      <c r="DP448">
        <v>2.5582123999999999</v>
      </c>
      <c r="DQ448">
        <v>1.7439039999999999</v>
      </c>
      <c r="DR448">
        <v>0.56694708333333343</v>
      </c>
      <c r="DT448">
        <v>0.48214200000000002</v>
      </c>
      <c r="DU448">
        <v>0.34398600000000001</v>
      </c>
      <c r="DV448">
        <v>0.78528000000000009</v>
      </c>
      <c r="DW448">
        <v>0.69266462500000014</v>
      </c>
      <c r="DX448">
        <v>1.4633784000000001</v>
      </c>
      <c r="DY448">
        <v>0.98802483333333346</v>
      </c>
      <c r="DZ448">
        <v>0.73144950000000009</v>
      </c>
      <c r="EA448">
        <v>0.84577200000000008</v>
      </c>
      <c r="EB448">
        <v>0.78817200000000009</v>
      </c>
      <c r="ED448">
        <v>1.7439039999999999</v>
      </c>
      <c r="EE448">
        <v>0.49732399999999999</v>
      </c>
      <c r="EF448">
        <v>0.38461099999999998</v>
      </c>
      <c r="EH448">
        <v>0.89641800000000005</v>
      </c>
      <c r="EJ448">
        <v>0.382826</v>
      </c>
      <c r="EK448">
        <v>1.3044576000000001</v>
      </c>
      <c r="EL448">
        <v>0.499336</v>
      </c>
      <c r="EM448">
        <v>1.0770074999999999</v>
      </c>
      <c r="EN448">
        <v>1.6234089</v>
      </c>
      <c r="EO448">
        <v>1.853696</v>
      </c>
      <c r="EQ448">
        <v>0.32710919999999999</v>
      </c>
      <c r="ER448">
        <v>0.97490200000000016</v>
      </c>
      <c r="ES448">
        <v>2.7587423000000011</v>
      </c>
      <c r="ET448">
        <v>1.7439039999999999</v>
      </c>
      <c r="EU448">
        <v>1.3289286666666671</v>
      </c>
      <c r="EV448">
        <v>2.4970425999999999</v>
      </c>
      <c r="EW448">
        <v>1.7439039999999999</v>
      </c>
      <c r="EX448">
        <v>2.9997600000000002</v>
      </c>
      <c r="EY448">
        <v>0.44968200000000003</v>
      </c>
      <c r="EZ448">
        <v>1.783244761904762</v>
      </c>
      <c r="FA448">
        <v>0.363676</v>
      </c>
      <c r="FB448">
        <v>0.298265</v>
      </c>
      <c r="FC448">
        <v>1.5439775</v>
      </c>
      <c r="FE448">
        <v>1.531355</v>
      </c>
      <c r="FF448">
        <v>1.144054119047619</v>
      </c>
      <c r="FH448">
        <v>1.7439039999999999</v>
      </c>
      <c r="FI448">
        <v>0.56929800000000008</v>
      </c>
      <c r="FJ448">
        <v>0.74772600000000011</v>
      </c>
      <c r="FK448">
        <v>0.60975866666666667</v>
      </c>
      <c r="FL448">
        <v>1.4116489999999999</v>
      </c>
      <c r="FM448">
        <v>0.88546200000000008</v>
      </c>
      <c r="FP448">
        <v>2.004460166666667</v>
      </c>
      <c r="FQ448">
        <v>0.48214200000000002</v>
      </c>
      <c r="FR448">
        <v>2.4990703750000001</v>
      </c>
      <c r="FS448">
        <v>0.65814500000000009</v>
      </c>
      <c r="FT448">
        <v>0.48214200000000002</v>
      </c>
      <c r="FV448">
        <v>0.46132200000000001</v>
      </c>
      <c r="FW448">
        <v>1.194091733333333</v>
      </c>
      <c r="FX448">
        <v>1.4876739999999999</v>
      </c>
      <c r="FZ448">
        <v>0.86124000000000012</v>
      </c>
      <c r="GB448">
        <v>1.597163066666667</v>
      </c>
      <c r="GC448">
        <v>0.29406300000000002</v>
      </c>
      <c r="GD448">
        <v>2.9478507999999999</v>
      </c>
      <c r="GE448">
        <v>0.65601799999999999</v>
      </c>
      <c r="GG448">
        <v>2.2527952</v>
      </c>
      <c r="GH448">
        <v>0.68229666666666666</v>
      </c>
      <c r="GL448">
        <v>2.7587423000000011</v>
      </c>
      <c r="GM448">
        <v>1.607915</v>
      </c>
      <c r="GN448">
        <v>1.2318549999999999</v>
      </c>
      <c r="GO448">
        <v>2.2292139999999998</v>
      </c>
      <c r="GP448">
        <v>1.249696125</v>
      </c>
      <c r="GQ448">
        <v>0.48214200000000002</v>
      </c>
      <c r="GR448">
        <v>0.48214200000000002</v>
      </c>
      <c r="GS448">
        <v>1.3124960000000001</v>
      </c>
      <c r="GU448">
        <v>1.7439039999999999</v>
      </c>
      <c r="GV448">
        <v>0.48158800000000013</v>
      </c>
      <c r="GW448">
        <v>1.4154624</v>
      </c>
      <c r="GX448">
        <v>1.4154624</v>
      </c>
      <c r="GY448">
        <v>2.9016715999999998</v>
      </c>
      <c r="HA448">
        <v>1.1395230000000001</v>
      </c>
      <c r="HC448">
        <v>3.2944092</v>
      </c>
      <c r="HD448">
        <v>0.439996</v>
      </c>
      <c r="HE448">
        <v>0.71374040000000005</v>
      </c>
    </row>
    <row r="449" spans="1:213" x14ac:dyDescent="0.3">
      <c r="A449">
        <v>2020</v>
      </c>
      <c r="B449" t="s">
        <v>8347</v>
      </c>
      <c r="C449" s="1" t="s">
        <v>181</v>
      </c>
      <c r="D449">
        <v>1.10948</v>
      </c>
      <c r="E449">
        <v>0.78255500000000011</v>
      </c>
      <c r="F449">
        <v>0.25062800000000002</v>
      </c>
      <c r="G449">
        <v>1.1119600000000001</v>
      </c>
      <c r="J449">
        <v>1.9034120000000001</v>
      </c>
      <c r="K449">
        <v>1.41452</v>
      </c>
      <c r="L449">
        <v>1.6087199999999999</v>
      </c>
      <c r="N449">
        <v>1.0492975</v>
      </c>
      <c r="P449">
        <v>1.241938</v>
      </c>
      <c r="Q449">
        <v>1.6087199999999999</v>
      </c>
      <c r="R449">
        <v>1.2022520000000001</v>
      </c>
      <c r="S449">
        <v>0.76272000000000006</v>
      </c>
      <c r="W449">
        <v>0.30995600000000001</v>
      </c>
      <c r="AB449">
        <v>0.69038200000000005</v>
      </c>
      <c r="AC449">
        <v>1.6087199999999999</v>
      </c>
      <c r="AD449">
        <v>1.8797349999999999</v>
      </c>
      <c r="AH449">
        <v>0.41119600000000001</v>
      </c>
      <c r="AJ449">
        <v>0.93221500000000013</v>
      </c>
      <c r="AO449">
        <v>0.82459000000000005</v>
      </c>
      <c r="AR449">
        <v>1.330284</v>
      </c>
      <c r="AT449">
        <v>1.8645959999999999</v>
      </c>
      <c r="AU449">
        <v>1.3510439999999999</v>
      </c>
      <c r="AW449">
        <v>1.298108</v>
      </c>
      <c r="AY449">
        <v>1.6087199999999999</v>
      </c>
      <c r="BE449">
        <v>0.79047200000000006</v>
      </c>
      <c r="BF449">
        <v>0.67981800000000003</v>
      </c>
      <c r="BG449">
        <v>2.2009725000000002</v>
      </c>
      <c r="BJ449">
        <v>0.204516</v>
      </c>
      <c r="BL449">
        <v>1.0492975</v>
      </c>
      <c r="BP449">
        <v>0.1128</v>
      </c>
      <c r="BR449">
        <v>0.35483599999999998</v>
      </c>
      <c r="BX449">
        <v>0.73654600000000015</v>
      </c>
      <c r="CB449">
        <v>1.86948</v>
      </c>
      <c r="CC449">
        <v>0.48444599999999999</v>
      </c>
      <c r="CF449">
        <v>0.76258800000000004</v>
      </c>
      <c r="CG449">
        <v>2.1298659999999998</v>
      </c>
      <c r="CI449">
        <v>1.6695679999999999</v>
      </c>
      <c r="CJ449">
        <v>1.212834</v>
      </c>
      <c r="CM449">
        <v>1.6523950000000001</v>
      </c>
      <c r="CN449">
        <v>1.0345800000000001</v>
      </c>
      <c r="CP449">
        <v>0.17658199999999999</v>
      </c>
      <c r="CV449">
        <v>1.38517</v>
      </c>
      <c r="CW449">
        <v>0.89933333333333332</v>
      </c>
      <c r="CY449">
        <v>0.59096400000000004</v>
      </c>
      <c r="DA449">
        <v>0.82755500000000004</v>
      </c>
      <c r="DF449">
        <v>0.38586999999999999</v>
      </c>
      <c r="DG449">
        <v>0.96682200000000007</v>
      </c>
      <c r="DH449">
        <v>0.5144240000000001</v>
      </c>
      <c r="DI449">
        <v>0.83930800000000005</v>
      </c>
      <c r="DJ449">
        <v>0.53092800000000007</v>
      </c>
      <c r="DL449">
        <v>1.1741459999999999</v>
      </c>
      <c r="DP449">
        <v>1.86948</v>
      </c>
      <c r="DW449">
        <v>0.5759200000000001</v>
      </c>
      <c r="DX449">
        <v>1.407742</v>
      </c>
      <c r="EA449">
        <v>0.41606399999999999</v>
      </c>
      <c r="EK449">
        <v>1.164336</v>
      </c>
      <c r="EN449">
        <v>2.1259239999999999</v>
      </c>
      <c r="EQ449">
        <v>5.1305999999999997E-2</v>
      </c>
      <c r="ER449">
        <v>0.48085600000000001</v>
      </c>
      <c r="ES449">
        <v>1.663578</v>
      </c>
      <c r="EV449">
        <v>1.0750500000000001</v>
      </c>
      <c r="EX449">
        <v>0.55258800000000008</v>
      </c>
      <c r="EY449">
        <v>0.32618999999999998</v>
      </c>
      <c r="EZ449">
        <v>0.88761857142857148</v>
      </c>
      <c r="FA449">
        <v>0.91061200000000009</v>
      </c>
      <c r="FC449">
        <v>1.1512633333333331</v>
      </c>
      <c r="FR449">
        <v>0.51651199999999997</v>
      </c>
      <c r="FW449">
        <v>1.6796800000000001</v>
      </c>
      <c r="FX449">
        <v>0.71141399999999999</v>
      </c>
      <c r="GA449">
        <v>1.786734</v>
      </c>
      <c r="GB449">
        <v>0.67468399999999995</v>
      </c>
      <c r="GD449">
        <v>0.98608200000000001</v>
      </c>
      <c r="GG449">
        <v>2.516699</v>
      </c>
      <c r="GH449">
        <v>0.49642199999999997</v>
      </c>
      <c r="GI449">
        <v>0.88978250000000003</v>
      </c>
      <c r="GL449">
        <v>1.663578</v>
      </c>
      <c r="GM449">
        <v>1.5338099999999999</v>
      </c>
      <c r="GN449">
        <v>1.5044500000000001</v>
      </c>
      <c r="GP449">
        <v>1.6087199999999999</v>
      </c>
      <c r="GS449">
        <v>2.1100020000000002</v>
      </c>
      <c r="GW449">
        <v>0.96682200000000007</v>
      </c>
      <c r="GX449">
        <v>0.96682200000000007</v>
      </c>
      <c r="GY449">
        <v>0.76258800000000004</v>
      </c>
      <c r="GZ449">
        <v>0.76190200000000008</v>
      </c>
      <c r="HA449">
        <v>1.109448</v>
      </c>
      <c r="HC449">
        <v>1.6995720000000001</v>
      </c>
      <c r="HE449">
        <v>0.82091600000000009</v>
      </c>
    </row>
    <row r="450" spans="1:213" x14ac:dyDescent="0.3">
      <c r="A450">
        <v>2020</v>
      </c>
      <c r="B450" t="s">
        <v>8347</v>
      </c>
      <c r="C450" s="1" t="s">
        <v>184</v>
      </c>
      <c r="D450">
        <v>2.943235333333333</v>
      </c>
      <c r="E450">
        <v>3.316405</v>
      </c>
      <c r="F450">
        <v>2.7180620000000011</v>
      </c>
      <c r="G450">
        <v>1.22664</v>
      </c>
      <c r="H450">
        <v>1.0295110000000001</v>
      </c>
      <c r="I450">
        <v>1.0295110000000001</v>
      </c>
      <c r="J450">
        <v>3.553347</v>
      </c>
      <c r="K450">
        <v>3.0731640000000011</v>
      </c>
      <c r="L450">
        <v>2.0118688333333332</v>
      </c>
      <c r="N450">
        <v>1.3641133333333331</v>
      </c>
      <c r="O450">
        <v>1.4046540000000001</v>
      </c>
      <c r="P450">
        <v>3.1758433333333329</v>
      </c>
      <c r="Q450">
        <v>2.0118688333333332</v>
      </c>
      <c r="R450">
        <v>1.850573</v>
      </c>
      <c r="S450">
        <v>2.4318420000000009</v>
      </c>
      <c r="T450">
        <v>2.2967919999999999</v>
      </c>
      <c r="U450">
        <v>1.20001</v>
      </c>
      <c r="W450">
        <v>5.4448730000000003</v>
      </c>
      <c r="Z450">
        <v>1.0295110000000001</v>
      </c>
      <c r="AA450">
        <v>1.5199</v>
      </c>
      <c r="AB450">
        <v>1.0569999999999999</v>
      </c>
      <c r="AC450">
        <v>2.0118688333333332</v>
      </c>
      <c r="AD450">
        <v>2.9320520000000001</v>
      </c>
      <c r="AE450">
        <v>1.5909439999999999</v>
      </c>
      <c r="AF450">
        <v>1.3567612499999999</v>
      </c>
      <c r="AG450">
        <v>8.7987680000000008</v>
      </c>
      <c r="AI450">
        <v>2.8188140000000002</v>
      </c>
      <c r="AJ450">
        <v>3.7281080000000011</v>
      </c>
      <c r="AK450">
        <v>4.1049413333333344</v>
      </c>
      <c r="AL450">
        <v>1.6946060000000001</v>
      </c>
      <c r="AN450">
        <v>1.6876819999999999</v>
      </c>
      <c r="AO450">
        <v>4.3749999999999997E-2</v>
      </c>
      <c r="AP450">
        <v>0.24432400000000001</v>
      </c>
      <c r="AQ450">
        <v>1.410636</v>
      </c>
      <c r="AR450">
        <v>1.545673333333333</v>
      </c>
      <c r="AS450">
        <v>1.5761240000000001</v>
      </c>
      <c r="AT450">
        <v>4.8211020000000007</v>
      </c>
      <c r="AU450">
        <v>1.984988666666667</v>
      </c>
      <c r="AV450">
        <v>4.2890433333333338</v>
      </c>
      <c r="AW450">
        <v>1.536537333333333</v>
      </c>
      <c r="AX450">
        <v>2.2201974999999998</v>
      </c>
      <c r="AY450">
        <v>2.0118688333333332</v>
      </c>
      <c r="AZ450">
        <v>4.1049413333333344</v>
      </c>
      <c r="BB450">
        <v>2.2393019999999999</v>
      </c>
      <c r="BC450">
        <v>1.450026</v>
      </c>
      <c r="BD450">
        <v>17.43102288888889</v>
      </c>
      <c r="BE450">
        <v>3.4436879999999999</v>
      </c>
      <c r="BF450">
        <v>1.29382</v>
      </c>
      <c r="BG450">
        <v>2.8792019999999998</v>
      </c>
      <c r="BH450">
        <v>5.4123999999999999E-2</v>
      </c>
      <c r="BJ450">
        <v>1.4597720000000001</v>
      </c>
      <c r="BK450">
        <v>1.4046540000000001</v>
      </c>
      <c r="BL450">
        <v>1.3641133333333331</v>
      </c>
      <c r="BQ450">
        <v>1.457427</v>
      </c>
      <c r="BR450">
        <v>2.3202280000000002</v>
      </c>
      <c r="BS450">
        <v>0.34927000000000002</v>
      </c>
      <c r="BU450">
        <v>1.007752</v>
      </c>
      <c r="BV450">
        <v>1.615553571428572</v>
      </c>
      <c r="BX450">
        <v>3.1792960000000008</v>
      </c>
      <c r="BY450">
        <v>1.4046540000000001</v>
      </c>
      <c r="BZ450">
        <v>0.92959000000000003</v>
      </c>
      <c r="CA450">
        <v>16.798075999999998</v>
      </c>
      <c r="CB450">
        <v>4.620166666666667</v>
      </c>
      <c r="CC450">
        <v>4.6090980000000004</v>
      </c>
      <c r="CD450">
        <v>1.6846466666666671</v>
      </c>
      <c r="CE450">
        <v>4.1049413333333344</v>
      </c>
      <c r="CF450">
        <v>1.507244666666667</v>
      </c>
      <c r="CG450">
        <v>2.9845700000000002</v>
      </c>
      <c r="CH450">
        <v>0.53853800000000007</v>
      </c>
      <c r="CI450">
        <v>1.355572916666667</v>
      </c>
      <c r="CJ450">
        <v>1.8635858333333331</v>
      </c>
      <c r="CL450">
        <v>1.9893333333333341</v>
      </c>
      <c r="CM450">
        <v>5.4973869999999998</v>
      </c>
      <c r="CN450">
        <v>2.80132475</v>
      </c>
      <c r="CO450">
        <v>1.7866249999999999</v>
      </c>
      <c r="CP450">
        <v>2.2103299999999999</v>
      </c>
      <c r="CT450">
        <v>1.5307980000000001</v>
      </c>
      <c r="CU450">
        <v>1.3145119999999999</v>
      </c>
      <c r="CV450">
        <v>3.8995155000000001</v>
      </c>
      <c r="CW450">
        <v>3.355397</v>
      </c>
      <c r="CX450">
        <v>1.9893333333333341</v>
      </c>
      <c r="CY450">
        <v>2.2768540000000002</v>
      </c>
      <c r="CZ450">
        <v>1.4584680000000001</v>
      </c>
      <c r="DA450">
        <v>3.6779950000000001</v>
      </c>
      <c r="DB450">
        <v>3.7454339999999999</v>
      </c>
      <c r="DF450">
        <v>1.3899319999999999</v>
      </c>
      <c r="DG450">
        <v>3.324593333333334</v>
      </c>
      <c r="DH450">
        <v>0.56326600000000004</v>
      </c>
      <c r="DI450">
        <v>3.4912127499999999</v>
      </c>
      <c r="DL450">
        <v>2.2191169999999998</v>
      </c>
      <c r="DM450">
        <v>1.788894</v>
      </c>
      <c r="DP450">
        <v>4.620166666666667</v>
      </c>
      <c r="DQ450">
        <v>1.4046540000000001</v>
      </c>
      <c r="DR450">
        <v>1.0907714285714289</v>
      </c>
      <c r="DS450">
        <v>5.4123999999999999E-2</v>
      </c>
      <c r="DT450">
        <v>1.0295110000000001</v>
      </c>
      <c r="DV450">
        <v>0.53853800000000007</v>
      </c>
      <c r="DW450">
        <v>2.3992857500000002</v>
      </c>
      <c r="DX450">
        <v>4.0817706666666673</v>
      </c>
      <c r="DY450">
        <v>2.1144940000000001</v>
      </c>
      <c r="DZ450">
        <v>1.0006060000000001</v>
      </c>
      <c r="EA450">
        <v>1.0382389999999999</v>
      </c>
      <c r="EB450">
        <v>1.1719360000000001</v>
      </c>
      <c r="EC450">
        <v>2.2741419999999999</v>
      </c>
      <c r="ED450">
        <v>1.4046540000000001</v>
      </c>
      <c r="EE450">
        <v>0.9218900000000001</v>
      </c>
      <c r="EH450">
        <v>1.2883119999999999</v>
      </c>
      <c r="EI450">
        <v>1.7904424999999999</v>
      </c>
      <c r="EK450">
        <v>1.2494460000000001</v>
      </c>
      <c r="EL450">
        <v>2.7234458333333329</v>
      </c>
      <c r="EM450">
        <v>1.9924226666666669</v>
      </c>
      <c r="EN450">
        <v>1.8944546666666671</v>
      </c>
      <c r="EO450">
        <v>1.2279409999999999</v>
      </c>
      <c r="EQ450">
        <v>1.590571333333334</v>
      </c>
      <c r="ER450">
        <v>0.88824333333333338</v>
      </c>
      <c r="ES450">
        <v>3.006452166666667</v>
      </c>
      <c r="ET450">
        <v>1.4046540000000001</v>
      </c>
      <c r="EU450">
        <v>2.210103333333334</v>
      </c>
      <c r="EV450">
        <v>4.5213392499999996</v>
      </c>
      <c r="EW450">
        <v>1.4046540000000001</v>
      </c>
      <c r="EX450">
        <v>0.63748733333333341</v>
      </c>
      <c r="EY450">
        <v>1.0383385000000001</v>
      </c>
      <c r="EZ450">
        <v>1.029422857142857</v>
      </c>
      <c r="FA450">
        <v>1.431792</v>
      </c>
      <c r="FB450">
        <v>1.5256425</v>
      </c>
      <c r="FC450">
        <v>2.0148393333333341</v>
      </c>
      <c r="FD450">
        <v>1.606609</v>
      </c>
      <c r="FF450">
        <v>1.861351083333334</v>
      </c>
      <c r="FH450">
        <v>1.4046540000000001</v>
      </c>
      <c r="FJ450">
        <v>1.0676369999999999</v>
      </c>
      <c r="FK450">
        <v>0.95602750000000003</v>
      </c>
      <c r="FL450">
        <v>1.9434990000000001</v>
      </c>
      <c r="FM450">
        <v>2.2558880000000001</v>
      </c>
      <c r="FP450">
        <v>3.7131933333333338</v>
      </c>
      <c r="FQ450">
        <v>1.0295110000000001</v>
      </c>
      <c r="FR450">
        <v>1.7587090000000001</v>
      </c>
      <c r="FT450">
        <v>1.0295110000000001</v>
      </c>
      <c r="FW450">
        <v>3.10494</v>
      </c>
      <c r="FX450">
        <v>3.1497380000000001</v>
      </c>
      <c r="FZ450">
        <v>2.339642</v>
      </c>
      <c r="GA450">
        <v>1.9825839999999999</v>
      </c>
      <c r="GB450">
        <v>4.306998000000001</v>
      </c>
      <c r="GC450">
        <v>0.74609199999999998</v>
      </c>
      <c r="GD450">
        <v>3.4236879999999998</v>
      </c>
      <c r="GE450">
        <v>1.23314675</v>
      </c>
      <c r="GG450">
        <v>3.659173</v>
      </c>
      <c r="GH450">
        <v>1.024454</v>
      </c>
      <c r="GI450">
        <v>0.70949200000000001</v>
      </c>
      <c r="GL450">
        <v>3.006452166666667</v>
      </c>
      <c r="GM450">
        <v>1.887043</v>
      </c>
      <c r="GN450">
        <v>3.7652260000000002</v>
      </c>
      <c r="GP450">
        <v>2.0118688333333332</v>
      </c>
      <c r="GQ450">
        <v>1.0295110000000001</v>
      </c>
      <c r="GR450">
        <v>1.0295110000000001</v>
      </c>
      <c r="GS450">
        <v>1.7787664999999999</v>
      </c>
      <c r="GU450">
        <v>1.4046540000000001</v>
      </c>
      <c r="GV450">
        <v>1.407348</v>
      </c>
      <c r="GW450">
        <v>3.324593333333334</v>
      </c>
      <c r="GX450">
        <v>3.324593333333334</v>
      </c>
      <c r="GY450">
        <v>1.507244666666667</v>
      </c>
      <c r="GZ450">
        <v>2.9475419999999999</v>
      </c>
      <c r="HA450">
        <v>1.336601333333334</v>
      </c>
      <c r="HC450">
        <v>1.1584693333333329</v>
      </c>
      <c r="HE450">
        <v>0.97017900000000001</v>
      </c>
    </row>
    <row r="451" spans="1:213" x14ac:dyDescent="0.3">
      <c r="A451">
        <v>2020</v>
      </c>
      <c r="B451" t="s">
        <v>8347</v>
      </c>
      <c r="C451" s="1" t="s">
        <v>8351</v>
      </c>
      <c r="D451">
        <v>1.8370960000000001</v>
      </c>
      <c r="E451">
        <v>2.2492624999999999</v>
      </c>
      <c r="G451">
        <v>0.75902000000000003</v>
      </c>
      <c r="J451">
        <v>2.3792620000000002</v>
      </c>
      <c r="K451">
        <v>0.87776600000000016</v>
      </c>
      <c r="N451">
        <v>2.6016460000000001</v>
      </c>
      <c r="P451">
        <v>1.593302</v>
      </c>
      <c r="R451">
        <v>0.97443800000000014</v>
      </c>
      <c r="S451">
        <v>1.0235780000000001</v>
      </c>
      <c r="AB451">
        <v>0.37984400000000013</v>
      </c>
      <c r="AD451">
        <v>3.4861580000000001</v>
      </c>
      <c r="AF451">
        <v>0.65741600000000011</v>
      </c>
      <c r="AH451">
        <v>0.82456000000000007</v>
      </c>
      <c r="AJ451">
        <v>2.5646900000000001</v>
      </c>
      <c r="AO451">
        <v>5.8568660000000001</v>
      </c>
      <c r="AR451">
        <v>4.8701059999999998</v>
      </c>
      <c r="AT451">
        <v>2.0494240000000001</v>
      </c>
      <c r="AU451">
        <v>0.75730333333333333</v>
      </c>
      <c r="BE451">
        <v>1.2147833333333331</v>
      </c>
      <c r="BF451">
        <v>0.53137200000000007</v>
      </c>
      <c r="BG451">
        <v>2.4706260000000002</v>
      </c>
      <c r="BL451">
        <v>2.6016460000000001</v>
      </c>
      <c r="BP451">
        <v>3.159113333333333</v>
      </c>
      <c r="BQ451">
        <v>0.43609799999999999</v>
      </c>
      <c r="BR451">
        <v>0.29682399999999998</v>
      </c>
      <c r="BX451">
        <v>0.42290400000000011</v>
      </c>
      <c r="CB451">
        <v>2.0492940000000002</v>
      </c>
      <c r="CC451">
        <v>0.20336599999999999</v>
      </c>
      <c r="CF451">
        <v>3.7349480000000002</v>
      </c>
      <c r="CG451">
        <v>0.81710199999999999</v>
      </c>
      <c r="CI451">
        <v>0.31197000000000003</v>
      </c>
      <c r="CJ451">
        <v>2.0041799999999999</v>
      </c>
      <c r="CM451">
        <v>2.5472350000000001</v>
      </c>
      <c r="CN451">
        <v>2.052546</v>
      </c>
      <c r="CO451">
        <v>0.38356400000000013</v>
      </c>
      <c r="CP451">
        <v>0.516266</v>
      </c>
      <c r="CU451">
        <v>1.112598</v>
      </c>
      <c r="CV451">
        <v>1.5488740000000001</v>
      </c>
      <c r="CY451">
        <v>0.62232600000000005</v>
      </c>
      <c r="DA451">
        <v>1.7226775000000001</v>
      </c>
      <c r="DF451">
        <v>4.1107659999999999</v>
      </c>
      <c r="DG451">
        <v>1.5413125000000001</v>
      </c>
      <c r="DH451">
        <v>0.9640200000000001</v>
      </c>
      <c r="DI451">
        <v>0.77089800000000008</v>
      </c>
      <c r="DJ451">
        <v>0.15453</v>
      </c>
      <c r="DL451">
        <v>0.84267000000000003</v>
      </c>
      <c r="DP451">
        <v>2.0492940000000002</v>
      </c>
      <c r="DW451">
        <v>0.40551399999999999</v>
      </c>
      <c r="DX451">
        <v>1.3218859999999999</v>
      </c>
      <c r="EG451">
        <v>0.93735000000000013</v>
      </c>
      <c r="EH451">
        <v>0.74243750000000008</v>
      </c>
      <c r="EK451">
        <v>5.5789300000000006</v>
      </c>
      <c r="EN451">
        <v>1.612242</v>
      </c>
      <c r="ER451">
        <v>0.72843800000000014</v>
      </c>
      <c r="ES451">
        <v>3.9852120000000011</v>
      </c>
      <c r="EV451">
        <v>0.6017825</v>
      </c>
      <c r="EX451">
        <v>0.79914399999999997</v>
      </c>
      <c r="EZ451">
        <v>0.87899571428571444</v>
      </c>
      <c r="FA451">
        <v>0.91339800000000015</v>
      </c>
      <c r="FP451">
        <v>0.66709600000000013</v>
      </c>
      <c r="FR451">
        <v>0.68920000000000003</v>
      </c>
      <c r="FX451">
        <v>0.53097800000000006</v>
      </c>
      <c r="GA451">
        <v>1.082908</v>
      </c>
      <c r="GB451">
        <v>0.53164</v>
      </c>
      <c r="GD451">
        <v>1.8916725000000001</v>
      </c>
      <c r="GG451">
        <v>1.3694599999999999</v>
      </c>
      <c r="GI451">
        <v>1.3200240000000001</v>
      </c>
      <c r="GL451">
        <v>3.9852120000000011</v>
      </c>
      <c r="GM451">
        <v>1.688242</v>
      </c>
      <c r="GN451">
        <v>1.1494120000000001</v>
      </c>
      <c r="GO451">
        <v>1.925848</v>
      </c>
      <c r="GW451">
        <v>1.5413125000000001</v>
      </c>
      <c r="GX451">
        <v>1.5413125000000001</v>
      </c>
      <c r="GY451">
        <v>3.7349480000000002</v>
      </c>
      <c r="GZ451">
        <v>1.7336400000000001</v>
      </c>
      <c r="HA451">
        <v>0.86856800000000012</v>
      </c>
      <c r="HC451">
        <v>3.9779879999999999</v>
      </c>
      <c r="HE451">
        <v>0.89233200000000001</v>
      </c>
    </row>
    <row r="452" spans="1:213" x14ac:dyDescent="0.3">
      <c r="A452">
        <v>2020</v>
      </c>
      <c r="B452" t="s">
        <v>8347</v>
      </c>
      <c r="C452" s="1" t="s">
        <v>8352</v>
      </c>
      <c r="D452">
        <v>1.74532</v>
      </c>
      <c r="E452">
        <v>2.101156</v>
      </c>
      <c r="G452">
        <v>0.56738</v>
      </c>
      <c r="J452">
        <v>1.859656</v>
      </c>
      <c r="K452">
        <v>0.55427999999999999</v>
      </c>
      <c r="N452">
        <v>2.653314</v>
      </c>
      <c r="P452">
        <v>1.7556719999999999</v>
      </c>
      <c r="R452">
        <v>0.99406600000000012</v>
      </c>
      <c r="S452">
        <v>0.89345000000000008</v>
      </c>
      <c r="AB452">
        <v>0.51896200000000003</v>
      </c>
      <c r="AD452">
        <v>1.4016875</v>
      </c>
      <c r="AF452">
        <v>1.6464049999999999</v>
      </c>
      <c r="AH452">
        <v>0.71365400000000001</v>
      </c>
      <c r="AJ452">
        <v>1.2151380000000001</v>
      </c>
      <c r="AO452">
        <v>5.3988780000000007</v>
      </c>
      <c r="AR452">
        <v>3.386842000000001</v>
      </c>
      <c r="AT452">
        <v>1.758634</v>
      </c>
      <c r="AU452">
        <v>1.43163</v>
      </c>
      <c r="BB452">
        <v>0.60014600000000007</v>
      </c>
      <c r="BE452">
        <v>0.8580175000000001</v>
      </c>
      <c r="BF452">
        <v>0.31796200000000002</v>
      </c>
      <c r="BG452">
        <v>1.4046380000000001</v>
      </c>
      <c r="BL452">
        <v>2.653314</v>
      </c>
      <c r="BP452">
        <v>1.7050399999999999</v>
      </c>
      <c r="BR452">
        <v>0.56601000000000001</v>
      </c>
      <c r="CB452">
        <v>1.7603059999999999</v>
      </c>
      <c r="CF452">
        <v>2.1803319999999999</v>
      </c>
      <c r="CG452">
        <v>0.75772000000000006</v>
      </c>
      <c r="CI452">
        <v>0.67362200000000005</v>
      </c>
      <c r="CJ452">
        <v>2.2406575000000002</v>
      </c>
      <c r="CM452">
        <v>0.97990800000000011</v>
      </c>
      <c r="CN452">
        <v>2.0054949999999998</v>
      </c>
      <c r="CO452">
        <v>0.88373000000000013</v>
      </c>
      <c r="CP452">
        <v>0.216616</v>
      </c>
      <c r="CU452">
        <v>1.053488</v>
      </c>
      <c r="CV452">
        <v>2.0193699999999999</v>
      </c>
      <c r="CY452">
        <v>0.72664000000000006</v>
      </c>
      <c r="DA452">
        <v>1.3367066666666669</v>
      </c>
      <c r="DF452">
        <v>0.47398600000000002</v>
      </c>
      <c r="DG452">
        <v>0.90805400000000003</v>
      </c>
      <c r="DH452">
        <v>0.20416799999999999</v>
      </c>
      <c r="DI452">
        <v>0.86190800000000012</v>
      </c>
      <c r="DJ452">
        <v>0.14450199999999999</v>
      </c>
      <c r="DL452">
        <v>0.18260399999999999</v>
      </c>
      <c r="DP452">
        <v>1.7603059999999999</v>
      </c>
      <c r="DX452">
        <v>0.69090000000000007</v>
      </c>
      <c r="EG452">
        <v>0.61804800000000004</v>
      </c>
      <c r="EH452">
        <v>0.96442000000000005</v>
      </c>
      <c r="EK452">
        <v>5.2046279999999996</v>
      </c>
      <c r="EN452">
        <v>0.88462800000000008</v>
      </c>
      <c r="ER452">
        <v>0.91335000000000011</v>
      </c>
      <c r="ES452">
        <v>3.6245919999999998</v>
      </c>
      <c r="EV452">
        <v>0.40840399999999999</v>
      </c>
      <c r="EX452">
        <v>0.64476800000000012</v>
      </c>
      <c r="FA452">
        <v>0.79969000000000001</v>
      </c>
      <c r="FR452">
        <v>0.54098400000000002</v>
      </c>
      <c r="GB452">
        <v>0.48168000000000011</v>
      </c>
      <c r="GD452">
        <v>1.97448</v>
      </c>
      <c r="GG452">
        <v>1.90971</v>
      </c>
      <c r="GH452">
        <v>0.76648600000000011</v>
      </c>
      <c r="GI452">
        <v>1.3718900000000001</v>
      </c>
      <c r="GL452">
        <v>3.6245919999999998</v>
      </c>
      <c r="GM452">
        <v>1.4994974999999999</v>
      </c>
      <c r="GN452">
        <v>1.6697200000000001</v>
      </c>
      <c r="GO452">
        <v>1.028316</v>
      </c>
      <c r="GW452">
        <v>0.90805400000000003</v>
      </c>
      <c r="GX452">
        <v>0.90805400000000003</v>
      </c>
      <c r="GY452">
        <v>2.1803319999999999</v>
      </c>
      <c r="GZ452">
        <v>1.0914600000000001</v>
      </c>
      <c r="HA452">
        <v>0.5043700000000001</v>
      </c>
      <c r="HC452">
        <v>3.5173459999999999</v>
      </c>
      <c r="HE452">
        <v>0.16801199999999999</v>
      </c>
    </row>
    <row r="453" spans="1:213" x14ac:dyDescent="0.3">
      <c r="A453">
        <v>2020</v>
      </c>
      <c r="B453" t="s">
        <v>8347</v>
      </c>
      <c r="C453" s="1" t="s">
        <v>8353</v>
      </c>
      <c r="D453">
        <v>0.86149200000000004</v>
      </c>
      <c r="E453">
        <v>0.62307000000000001</v>
      </c>
      <c r="J453">
        <v>5.1780025000000007</v>
      </c>
      <c r="K453">
        <v>0.42664600000000003</v>
      </c>
      <c r="N453">
        <v>0.85482200000000008</v>
      </c>
      <c r="R453">
        <v>0.89822600000000008</v>
      </c>
      <c r="S453">
        <v>1.1934039999999999</v>
      </c>
      <c r="AB453">
        <v>0.49009399999999997</v>
      </c>
      <c r="AD453">
        <v>0.74426800000000004</v>
      </c>
      <c r="AH453">
        <v>0.17421181818181819</v>
      </c>
      <c r="AO453">
        <v>5.3946440000000004</v>
      </c>
      <c r="AR453">
        <v>0.163052</v>
      </c>
      <c r="AT453">
        <v>0.33662399999999998</v>
      </c>
      <c r="BE453">
        <v>0.57623750000000007</v>
      </c>
      <c r="BG453">
        <v>0.74222200000000005</v>
      </c>
      <c r="BL453">
        <v>0.85482200000000008</v>
      </c>
      <c r="BR453">
        <v>0.57506000000000002</v>
      </c>
      <c r="CB453">
        <v>0.33662399999999998</v>
      </c>
      <c r="CF453">
        <v>1.785784</v>
      </c>
      <c r="CI453">
        <v>0.54588800000000004</v>
      </c>
      <c r="CJ453">
        <v>1.0619879999999999</v>
      </c>
      <c r="CM453">
        <v>0.49961499999999998</v>
      </c>
      <c r="CN453">
        <v>0.57771800000000006</v>
      </c>
      <c r="CP453">
        <v>0.70322200000000001</v>
      </c>
      <c r="CY453">
        <v>0.56132199999999999</v>
      </c>
      <c r="DG453">
        <v>1.0751375000000001</v>
      </c>
      <c r="DH453">
        <v>0.25931799999999999</v>
      </c>
      <c r="DL453">
        <v>1.0384279999999999</v>
      </c>
      <c r="DP453">
        <v>0.33662399999999998</v>
      </c>
      <c r="DX453">
        <v>0.85462199999999999</v>
      </c>
      <c r="EK453">
        <v>1.221042</v>
      </c>
      <c r="EN453">
        <v>0.88271600000000017</v>
      </c>
      <c r="EV453">
        <v>0.32603599999999999</v>
      </c>
      <c r="FA453">
        <v>1.145694</v>
      </c>
      <c r="FR453">
        <v>0.7222900000000001</v>
      </c>
      <c r="GB453">
        <v>0.96525600000000011</v>
      </c>
      <c r="GD453">
        <v>2.4048120000000002</v>
      </c>
      <c r="GG453">
        <v>0.33662399999999998</v>
      </c>
      <c r="GI453">
        <v>0.93589600000000017</v>
      </c>
      <c r="GM453">
        <v>2.4638</v>
      </c>
      <c r="GN453">
        <v>1.795274</v>
      </c>
      <c r="GW453">
        <v>1.0751375000000001</v>
      </c>
      <c r="GX453">
        <v>1.0751375000000001</v>
      </c>
      <c r="GY453">
        <v>1.785784</v>
      </c>
      <c r="GZ453">
        <v>0.59910200000000002</v>
      </c>
      <c r="HA453">
        <v>0.56326200000000004</v>
      </c>
      <c r="HC453">
        <v>0.84846250000000012</v>
      </c>
    </row>
    <row r="454" spans="1:213" x14ac:dyDescent="0.3">
      <c r="A454">
        <v>2020</v>
      </c>
      <c r="B454" t="s">
        <v>8347</v>
      </c>
      <c r="C454" s="1" t="s">
        <v>8354</v>
      </c>
      <c r="D454">
        <v>0.72328250000000005</v>
      </c>
      <c r="E454">
        <v>0.92679000000000011</v>
      </c>
      <c r="G454">
        <v>0.70072750000000006</v>
      </c>
      <c r="J454">
        <v>1.5179419999999999</v>
      </c>
      <c r="K454">
        <v>0.72419200000000006</v>
      </c>
      <c r="N454">
        <v>1.1567959999999999</v>
      </c>
      <c r="P454">
        <v>0.140296</v>
      </c>
      <c r="R454">
        <v>0.88195600000000018</v>
      </c>
      <c r="S454">
        <v>0.96420000000000006</v>
      </c>
      <c r="AF454">
        <v>0.74210750000000003</v>
      </c>
      <c r="AJ454">
        <v>0.87004000000000004</v>
      </c>
      <c r="AO454">
        <v>1.105664</v>
      </c>
      <c r="AR454">
        <v>0.83179200000000009</v>
      </c>
      <c r="AS454">
        <v>0.51688600000000007</v>
      </c>
      <c r="AT454">
        <v>0.30195000000000011</v>
      </c>
      <c r="BE454">
        <v>0.660582</v>
      </c>
      <c r="BF454">
        <v>0.50616000000000005</v>
      </c>
      <c r="BG454">
        <v>1.6428199999999999</v>
      </c>
      <c r="BL454">
        <v>1.1567959999999999</v>
      </c>
      <c r="BR454">
        <v>9.6838000000000007E-2</v>
      </c>
      <c r="CB454">
        <v>0.31975999999999999</v>
      </c>
      <c r="CF454">
        <v>1.1050219999999999</v>
      </c>
      <c r="CG454">
        <v>0.28132800000000002</v>
      </c>
      <c r="CI454">
        <v>0.489402</v>
      </c>
      <c r="CJ454">
        <v>0.58898800000000007</v>
      </c>
      <c r="CM454">
        <v>1.290775</v>
      </c>
      <c r="CN454">
        <v>0.60807400000000011</v>
      </c>
      <c r="CO454">
        <v>0.46759600000000001</v>
      </c>
      <c r="CP454">
        <v>0.31199399999999999</v>
      </c>
      <c r="CY454">
        <v>0.53493800000000002</v>
      </c>
      <c r="DA454">
        <v>0.8988520000000001</v>
      </c>
      <c r="DF454">
        <v>0.56681199999999998</v>
      </c>
      <c r="DG454">
        <v>0.8630000000000001</v>
      </c>
      <c r="DH454">
        <v>0.32435000000000003</v>
      </c>
      <c r="DJ454">
        <v>0.81888800000000006</v>
      </c>
      <c r="DL454">
        <v>0.97043400000000002</v>
      </c>
      <c r="DP454">
        <v>0.31975999999999999</v>
      </c>
      <c r="DX454">
        <v>0.52620800000000012</v>
      </c>
      <c r="EH454">
        <v>0.62238250000000006</v>
      </c>
      <c r="EK454">
        <v>0.73061399999999999</v>
      </c>
      <c r="EN454">
        <v>0.43702200000000002</v>
      </c>
      <c r="ER454">
        <v>0.64635200000000004</v>
      </c>
      <c r="ES454">
        <v>1.0149820000000001</v>
      </c>
      <c r="EV454">
        <v>0.25099199999999999</v>
      </c>
      <c r="FA454">
        <v>0.56006800000000012</v>
      </c>
      <c r="FR454">
        <v>0.30865999999999999</v>
      </c>
      <c r="FX454">
        <v>0.27695799999999998</v>
      </c>
      <c r="GA454">
        <v>1.305636</v>
      </c>
      <c r="GB454">
        <v>0.50365400000000005</v>
      </c>
      <c r="GD454">
        <v>0.64938200000000001</v>
      </c>
      <c r="GG454">
        <v>0.38394499999999998</v>
      </c>
      <c r="GI454">
        <v>1.14056</v>
      </c>
      <c r="GL454">
        <v>1.0149820000000001</v>
      </c>
      <c r="GN454">
        <v>1.23651</v>
      </c>
      <c r="GW454">
        <v>0.8630000000000001</v>
      </c>
      <c r="GX454">
        <v>0.8630000000000001</v>
      </c>
      <c r="GY454">
        <v>1.1050219999999999</v>
      </c>
      <c r="GZ454">
        <v>0.56224200000000002</v>
      </c>
      <c r="HA454">
        <v>0.21721399999999999</v>
      </c>
      <c r="HC454">
        <v>0.8556760000000001</v>
      </c>
      <c r="HE454">
        <v>0.199182</v>
      </c>
    </row>
    <row r="455" spans="1:213" x14ac:dyDescent="0.3">
      <c r="A455">
        <v>2020</v>
      </c>
      <c r="B455" t="s">
        <v>8347</v>
      </c>
      <c r="C455" s="1" t="s">
        <v>8355</v>
      </c>
      <c r="D455">
        <v>0.65113600000000005</v>
      </c>
      <c r="E455">
        <v>0.52070250000000007</v>
      </c>
      <c r="J455">
        <v>0.55730199999999996</v>
      </c>
      <c r="K455">
        <v>0.43011199999999999</v>
      </c>
      <c r="R455">
        <v>0.83040600000000009</v>
      </c>
      <c r="S455">
        <v>0.60288000000000008</v>
      </c>
      <c r="AB455">
        <v>0.12997600000000001</v>
      </c>
      <c r="AH455">
        <v>0.51219199999999998</v>
      </c>
      <c r="AJ455">
        <v>0.50934199999999996</v>
      </c>
      <c r="AR455">
        <v>1.9859533333333339</v>
      </c>
      <c r="CJ455">
        <v>0.48088399999999998</v>
      </c>
      <c r="CY455">
        <v>0.56895200000000001</v>
      </c>
      <c r="DH455">
        <v>0.20603399999999999</v>
      </c>
      <c r="DL455">
        <v>0.41581400000000007</v>
      </c>
      <c r="EN455">
        <v>0.59978000000000009</v>
      </c>
      <c r="ES455">
        <v>0.81985399999999997</v>
      </c>
      <c r="FA455">
        <v>0.59017400000000009</v>
      </c>
      <c r="GD455">
        <v>0.86346800000000012</v>
      </c>
      <c r="GI455">
        <v>0.90177000000000007</v>
      </c>
      <c r="GL455">
        <v>0.81985399999999997</v>
      </c>
      <c r="GN455">
        <v>1.1941280000000001</v>
      </c>
      <c r="GZ455">
        <v>0.62605200000000005</v>
      </c>
    </row>
    <row r="456" spans="1:213" x14ac:dyDescent="0.3">
      <c r="A456">
        <v>2020</v>
      </c>
      <c r="B456" t="s">
        <v>8347</v>
      </c>
      <c r="C456" s="1" t="s">
        <v>8356</v>
      </c>
      <c r="D456">
        <v>0.59131400000000012</v>
      </c>
      <c r="E456">
        <v>0.45454000000000011</v>
      </c>
      <c r="J456">
        <v>0.91127600000000009</v>
      </c>
      <c r="K456">
        <v>0.69871399999999995</v>
      </c>
      <c r="N456">
        <v>0.33640799999999998</v>
      </c>
      <c r="P456">
        <v>0.67361199999999999</v>
      </c>
      <c r="R456">
        <v>0.55733200000000005</v>
      </c>
      <c r="S456">
        <v>0.69342199999999998</v>
      </c>
      <c r="AB456">
        <v>0.219642</v>
      </c>
      <c r="AH456">
        <v>0.96981600000000012</v>
      </c>
      <c r="AJ456">
        <v>0.94192000000000009</v>
      </c>
      <c r="AO456">
        <v>1.4098299999999999</v>
      </c>
      <c r="AR456">
        <v>0.65311400000000008</v>
      </c>
      <c r="AT456">
        <v>0.41759800000000008</v>
      </c>
      <c r="BE456">
        <v>0.25512200000000002</v>
      </c>
      <c r="BL456">
        <v>0.33640799999999998</v>
      </c>
      <c r="BP456">
        <v>0.55086250000000003</v>
      </c>
      <c r="BR456">
        <v>0.31633</v>
      </c>
      <c r="CA456">
        <v>4.0655300000000008</v>
      </c>
      <c r="CB456">
        <v>0.41759800000000008</v>
      </c>
      <c r="CF456">
        <v>0.80074400000000001</v>
      </c>
      <c r="CG456">
        <v>0.30369800000000002</v>
      </c>
      <c r="CJ456">
        <v>0.66426000000000007</v>
      </c>
      <c r="CM456">
        <v>0.781532</v>
      </c>
      <c r="CN456">
        <v>0.41459200000000002</v>
      </c>
      <c r="CP456">
        <v>0.42290800000000012</v>
      </c>
      <c r="CY456">
        <v>9.4728000000000007E-2</v>
      </c>
      <c r="DA456">
        <v>0.7331700000000001</v>
      </c>
      <c r="DG456">
        <v>0.43566400000000011</v>
      </c>
      <c r="DH456">
        <v>0.28514400000000012</v>
      </c>
      <c r="DI456">
        <v>0.28825000000000001</v>
      </c>
      <c r="DL456">
        <v>5.6616000000000007E-2</v>
      </c>
      <c r="DP456">
        <v>0.41759800000000008</v>
      </c>
      <c r="DX456">
        <v>0.30286200000000002</v>
      </c>
      <c r="EG456">
        <v>0.35611250000000011</v>
      </c>
      <c r="EK456">
        <v>0.31588400000000011</v>
      </c>
      <c r="EN456">
        <v>0.33839999999999998</v>
      </c>
      <c r="ER456">
        <v>0.22159599999999999</v>
      </c>
      <c r="ES456">
        <v>0.92391400000000001</v>
      </c>
      <c r="EV456">
        <v>0.59709200000000007</v>
      </c>
      <c r="FA456">
        <v>0.45131199999999999</v>
      </c>
      <c r="FL456">
        <v>2.5652080000000002</v>
      </c>
      <c r="FR456">
        <v>0.21106</v>
      </c>
      <c r="GB456">
        <v>0.45203800000000011</v>
      </c>
      <c r="GD456">
        <v>0.77496000000000009</v>
      </c>
      <c r="GG456">
        <v>0.41759800000000008</v>
      </c>
      <c r="GI456">
        <v>0.66088500000000006</v>
      </c>
      <c r="GL456">
        <v>0.92391400000000001</v>
      </c>
      <c r="GN456">
        <v>1.3927020000000001</v>
      </c>
      <c r="GW456">
        <v>0.43566400000000011</v>
      </c>
      <c r="GX456">
        <v>0.43566400000000011</v>
      </c>
      <c r="GY456">
        <v>0.80074400000000001</v>
      </c>
      <c r="GZ456">
        <v>0.45245600000000002</v>
      </c>
      <c r="HC456">
        <v>0.165494</v>
      </c>
    </row>
    <row r="457" spans="1:213" x14ac:dyDescent="0.3">
      <c r="A457">
        <v>2020</v>
      </c>
      <c r="B457" t="s">
        <v>8347</v>
      </c>
      <c r="C457" s="1" t="s">
        <v>8357</v>
      </c>
      <c r="D457">
        <v>1.5968439999999999</v>
      </c>
      <c r="E457">
        <v>1.7746949999999999</v>
      </c>
      <c r="G457">
        <v>0.74750400000000006</v>
      </c>
      <c r="J457">
        <v>1.583858</v>
      </c>
      <c r="K457">
        <v>1.2352099999999999</v>
      </c>
      <c r="L457">
        <v>2.3090139999999999</v>
      </c>
      <c r="N457">
        <v>1.4614739999999999</v>
      </c>
      <c r="P457">
        <v>0.689442</v>
      </c>
      <c r="Q457">
        <v>2.3090139999999999</v>
      </c>
      <c r="R457">
        <v>0.54964600000000008</v>
      </c>
      <c r="S457">
        <v>1.2485440000000001</v>
      </c>
      <c r="AB457">
        <v>0.67290500000000009</v>
      </c>
      <c r="AC457">
        <v>2.3090139999999999</v>
      </c>
      <c r="AD457">
        <v>1.2009624999999999</v>
      </c>
      <c r="AF457">
        <v>0.87583000000000011</v>
      </c>
      <c r="AJ457">
        <v>1.0021040000000001</v>
      </c>
      <c r="AO457">
        <v>2.1903640000000002</v>
      </c>
      <c r="AR457">
        <v>2.0941200000000002</v>
      </c>
      <c r="AS457">
        <v>0.63162800000000008</v>
      </c>
      <c r="AT457">
        <v>1.7852939999999999</v>
      </c>
      <c r="AU457">
        <v>1.3482419999999999</v>
      </c>
      <c r="AY457">
        <v>2.3090139999999999</v>
      </c>
      <c r="BE457">
        <v>1.0321880000000001</v>
      </c>
      <c r="BF457">
        <v>0.33049200000000001</v>
      </c>
      <c r="BG457">
        <v>1.827774</v>
      </c>
      <c r="BJ457">
        <v>0.57570800000000011</v>
      </c>
      <c r="BL457">
        <v>1.4614739999999999</v>
      </c>
      <c r="BR457">
        <v>0.50769800000000009</v>
      </c>
      <c r="BX457">
        <v>1.483916</v>
      </c>
      <c r="CB457">
        <v>1.783166</v>
      </c>
      <c r="CF457">
        <v>1.619</v>
      </c>
      <c r="CG457">
        <v>0.71133000000000002</v>
      </c>
      <c r="CI457">
        <v>0.49809399999999998</v>
      </c>
      <c r="CJ457">
        <v>1.8241075</v>
      </c>
      <c r="CM457">
        <v>2.3077749999999999</v>
      </c>
      <c r="CN457">
        <v>1.1927380000000001</v>
      </c>
      <c r="CO457">
        <v>0.75807800000000014</v>
      </c>
      <c r="CP457">
        <v>0.44688000000000011</v>
      </c>
      <c r="CU457">
        <v>0.50774400000000008</v>
      </c>
      <c r="CV457">
        <v>1.005206</v>
      </c>
      <c r="CY457">
        <v>0.38118200000000002</v>
      </c>
      <c r="DA457">
        <v>1.4074774999999999</v>
      </c>
      <c r="DF457">
        <v>0.79284399999999999</v>
      </c>
      <c r="DG457">
        <v>1.1999</v>
      </c>
      <c r="DH457">
        <v>0.33380399999999999</v>
      </c>
      <c r="DI457">
        <v>1.252803333333333</v>
      </c>
      <c r="DJ457">
        <v>0.29831200000000002</v>
      </c>
      <c r="DL457">
        <v>0.75503600000000015</v>
      </c>
      <c r="DP457">
        <v>1.783166</v>
      </c>
      <c r="DW457">
        <v>0.73276399999999997</v>
      </c>
      <c r="DX457">
        <v>0.63514199999999998</v>
      </c>
      <c r="EH457">
        <v>0.68806400000000001</v>
      </c>
      <c r="EK457">
        <v>6.7840000000000001E-3</v>
      </c>
      <c r="EN457">
        <v>0.82802000000000009</v>
      </c>
      <c r="ER457">
        <v>0.60971400000000009</v>
      </c>
      <c r="ES457">
        <v>1.913508</v>
      </c>
      <c r="EV457">
        <v>0.5820280000000001</v>
      </c>
      <c r="EX457">
        <v>0.68844399999999994</v>
      </c>
      <c r="EZ457">
        <v>0.90914714285714293</v>
      </c>
      <c r="FA457">
        <v>0.62451400000000001</v>
      </c>
      <c r="FC457">
        <v>1.7294700000000001</v>
      </c>
      <c r="FR457">
        <v>0.76769000000000009</v>
      </c>
      <c r="FX457">
        <v>0.25683400000000012</v>
      </c>
      <c r="GA457">
        <v>1.43249</v>
      </c>
      <c r="GB457">
        <v>0.98119800000000013</v>
      </c>
      <c r="GD457">
        <v>1.6633675000000001</v>
      </c>
      <c r="GG457">
        <v>1.3724700000000001</v>
      </c>
      <c r="GI457">
        <v>0.68272800000000011</v>
      </c>
      <c r="GL457">
        <v>1.913508</v>
      </c>
      <c r="GM457">
        <v>0.96956399999999998</v>
      </c>
      <c r="GN457">
        <v>1.064956</v>
      </c>
      <c r="GP457">
        <v>2.3090139999999999</v>
      </c>
      <c r="GW457">
        <v>1.1999</v>
      </c>
      <c r="GX457">
        <v>1.1999</v>
      </c>
      <c r="GY457">
        <v>1.619</v>
      </c>
      <c r="GZ457">
        <v>1.0250239999999999</v>
      </c>
      <c r="HA457">
        <v>0.44424000000000002</v>
      </c>
      <c r="HC457">
        <v>1.7855780000000001</v>
      </c>
      <c r="HE457">
        <v>0.51987000000000005</v>
      </c>
    </row>
    <row r="458" spans="1:213" x14ac:dyDescent="0.3">
      <c r="A458">
        <v>2020</v>
      </c>
      <c r="B458" t="s">
        <v>8347</v>
      </c>
      <c r="C458" s="1" t="s">
        <v>8358</v>
      </c>
      <c r="D458">
        <v>0.472132</v>
      </c>
      <c r="E458">
        <v>0.96628500000000006</v>
      </c>
      <c r="G458">
        <v>0.9254150000000001</v>
      </c>
      <c r="J458">
        <v>1.6199520000000001</v>
      </c>
      <c r="K458">
        <v>0.89422600000000008</v>
      </c>
      <c r="N458">
        <v>0.75253500000000006</v>
      </c>
      <c r="P458">
        <v>0.61471000000000009</v>
      </c>
      <c r="R458">
        <v>0.76556000000000002</v>
      </c>
      <c r="S458">
        <v>0.56595200000000001</v>
      </c>
      <c r="AB458">
        <v>0.95566600000000013</v>
      </c>
      <c r="AF458">
        <v>1.1710199999999999</v>
      </c>
      <c r="AH458">
        <v>0.21072399999999999</v>
      </c>
      <c r="AJ458">
        <v>0.71618000000000004</v>
      </c>
      <c r="AO458">
        <v>2.5534300000000001</v>
      </c>
      <c r="AR458">
        <v>2.2654049999999999</v>
      </c>
      <c r="AS458">
        <v>0.497332</v>
      </c>
      <c r="AT458">
        <v>0.34445999999999999</v>
      </c>
      <c r="AU458">
        <v>1.2325999999999999</v>
      </c>
      <c r="BE458">
        <v>0.68587750000000003</v>
      </c>
      <c r="BF458">
        <v>0.74566200000000005</v>
      </c>
      <c r="BG458">
        <v>1.26823</v>
      </c>
      <c r="BL458">
        <v>0.75253500000000006</v>
      </c>
      <c r="BP458">
        <v>1.349024</v>
      </c>
      <c r="BQ458">
        <v>0.35331600000000002</v>
      </c>
      <c r="BR458">
        <v>0.28956399999999999</v>
      </c>
      <c r="CB458">
        <v>0.34478399999999998</v>
      </c>
      <c r="CF458">
        <v>1.7237899999999999</v>
      </c>
      <c r="CG458">
        <v>0.83265000000000011</v>
      </c>
      <c r="CI458">
        <v>0.68027400000000005</v>
      </c>
      <c r="CJ458">
        <v>1.449093333333334</v>
      </c>
      <c r="CM458">
        <v>1.248216</v>
      </c>
      <c r="CN458">
        <v>0.71922800000000009</v>
      </c>
      <c r="CO458">
        <v>0.66889200000000004</v>
      </c>
      <c r="CP458">
        <v>0.6386480000000001</v>
      </c>
      <c r="CV458">
        <v>0.78155200000000002</v>
      </c>
      <c r="CY458">
        <v>0.49468800000000013</v>
      </c>
      <c r="DA458">
        <v>1.2283999999999999</v>
      </c>
      <c r="DF458">
        <v>0.53298200000000007</v>
      </c>
      <c r="DG458">
        <v>0.96039000000000008</v>
      </c>
      <c r="DH458">
        <v>0.57416600000000007</v>
      </c>
      <c r="DI458">
        <v>0.41795599999999999</v>
      </c>
      <c r="DJ458">
        <v>0.49390800000000012</v>
      </c>
      <c r="DL458">
        <v>0.40060800000000008</v>
      </c>
      <c r="DP458">
        <v>0.34478399999999998</v>
      </c>
      <c r="DW458">
        <v>0.61814000000000002</v>
      </c>
      <c r="DX458">
        <v>0.55782000000000009</v>
      </c>
      <c r="EG458">
        <v>0.43309666666666669</v>
      </c>
      <c r="EH458">
        <v>0.70403199999999999</v>
      </c>
      <c r="EK458">
        <v>0.48665800000000009</v>
      </c>
      <c r="EN458">
        <v>0.49803199999999997</v>
      </c>
      <c r="ER458">
        <v>0.8072760000000001</v>
      </c>
      <c r="ES458">
        <v>1.3268819999999999</v>
      </c>
      <c r="EV458">
        <v>0.31550200000000012</v>
      </c>
      <c r="EX458">
        <v>0.61725600000000003</v>
      </c>
      <c r="FA458">
        <v>0.40638400000000002</v>
      </c>
      <c r="FR458">
        <v>0.78269000000000011</v>
      </c>
      <c r="FS458">
        <v>0.55364600000000008</v>
      </c>
      <c r="FX458">
        <v>3.3425999999999997E-2</v>
      </c>
      <c r="GA458">
        <v>1.8677840000000001</v>
      </c>
      <c r="GB458">
        <v>0.55889</v>
      </c>
      <c r="GD458">
        <v>1.454018</v>
      </c>
      <c r="GG458">
        <v>0.57599825000000004</v>
      </c>
      <c r="GH458">
        <v>0.65724600000000011</v>
      </c>
      <c r="GI458">
        <v>1.047026</v>
      </c>
      <c r="GL458">
        <v>1.3268819999999999</v>
      </c>
      <c r="GM458">
        <v>0.84272400000000003</v>
      </c>
      <c r="GN458">
        <v>0.98497400000000002</v>
      </c>
      <c r="GW458">
        <v>0.96039000000000008</v>
      </c>
      <c r="GX458">
        <v>0.96039000000000008</v>
      </c>
      <c r="GY458">
        <v>1.7237899999999999</v>
      </c>
      <c r="GZ458">
        <v>0.65368800000000005</v>
      </c>
      <c r="HA458">
        <v>0.3566233333333334</v>
      </c>
      <c r="HC458">
        <v>0.82947000000000004</v>
      </c>
      <c r="HE458">
        <v>0.31017800000000001</v>
      </c>
    </row>
    <row r="459" spans="1:213" x14ac:dyDescent="0.3">
      <c r="A459">
        <v>2020</v>
      </c>
      <c r="B459" t="s">
        <v>8347</v>
      </c>
      <c r="C459" s="1" t="s">
        <v>188</v>
      </c>
      <c r="D459">
        <v>0.91012275000000009</v>
      </c>
      <c r="E459">
        <v>0.87715794871794883</v>
      </c>
      <c r="F459">
        <v>2.43513</v>
      </c>
      <c r="G459">
        <v>0.65890400000000005</v>
      </c>
      <c r="H459">
        <v>0.69654600000000011</v>
      </c>
      <c r="I459">
        <v>0.69654600000000011</v>
      </c>
      <c r="J459">
        <v>3.8596970000000002</v>
      </c>
      <c r="K459">
        <v>0.61595333333333346</v>
      </c>
      <c r="L459">
        <v>1.5734060000000001</v>
      </c>
      <c r="M459">
        <v>0.46562999999999999</v>
      </c>
      <c r="N459">
        <v>3.0018099999999999</v>
      </c>
      <c r="O459">
        <v>0.37861375000000003</v>
      </c>
      <c r="P459">
        <v>0.83310024999999999</v>
      </c>
      <c r="Q459">
        <v>1.5734060000000001</v>
      </c>
      <c r="R459">
        <v>0.77521400000000007</v>
      </c>
      <c r="S459">
        <v>0.620533</v>
      </c>
      <c r="T459">
        <v>0.99733300000000003</v>
      </c>
      <c r="U459">
        <v>0.82118500000000005</v>
      </c>
      <c r="V459">
        <v>0.5490600000000001</v>
      </c>
      <c r="W459">
        <v>0.77227500000000004</v>
      </c>
      <c r="X459">
        <v>0.51317000000000002</v>
      </c>
      <c r="Y459">
        <v>0.36569200000000002</v>
      </c>
      <c r="Z459">
        <v>0.69654600000000011</v>
      </c>
      <c r="AA459">
        <v>0.45186799999999999</v>
      </c>
      <c r="AB459">
        <v>0.50480600000000009</v>
      </c>
      <c r="AC459">
        <v>1.5734060000000001</v>
      </c>
      <c r="AD459">
        <v>1.6985144999999999</v>
      </c>
      <c r="AE459">
        <v>0.68372200000000005</v>
      </c>
      <c r="AF459">
        <v>1.2532136250000001</v>
      </c>
      <c r="AG459">
        <v>0.28935400000000011</v>
      </c>
      <c r="AH459">
        <v>0.5496350000000001</v>
      </c>
      <c r="AI459">
        <v>0.49974249999999998</v>
      </c>
      <c r="AJ459">
        <v>0.97444489999999995</v>
      </c>
      <c r="AK459">
        <v>1.294648</v>
      </c>
      <c r="AL459">
        <v>0.79555200000000004</v>
      </c>
      <c r="AN459">
        <v>0.49736800000000009</v>
      </c>
      <c r="AO459">
        <v>1.48360475</v>
      </c>
      <c r="AP459">
        <v>0.32369799999999999</v>
      </c>
      <c r="AQ459">
        <v>0.105018</v>
      </c>
      <c r="AR459">
        <v>1.041194285714286</v>
      </c>
      <c r="AS459">
        <v>0.55651899999999999</v>
      </c>
      <c r="AT459">
        <v>0.97377714285714301</v>
      </c>
      <c r="AU459">
        <v>1.9072726666666671</v>
      </c>
      <c r="AV459">
        <v>1.4655959999999999</v>
      </c>
      <c r="AW459">
        <v>1.191273</v>
      </c>
      <c r="AX459">
        <v>0.38610000000000011</v>
      </c>
      <c r="AY459">
        <v>1.5734060000000001</v>
      </c>
      <c r="AZ459">
        <v>1.294648</v>
      </c>
      <c r="BB459">
        <v>0.74925200000000003</v>
      </c>
      <c r="BC459">
        <v>1.0320780000000001</v>
      </c>
      <c r="BD459">
        <v>1.4356715</v>
      </c>
      <c r="BE459">
        <v>1.0466869999999999</v>
      </c>
      <c r="BF459">
        <v>0.83775050000000006</v>
      </c>
      <c r="BG459">
        <v>1.6592328000000001</v>
      </c>
      <c r="BH459">
        <v>0.37331799999999998</v>
      </c>
      <c r="BI459">
        <v>0.66185000000000005</v>
      </c>
      <c r="BJ459">
        <v>0.81648100000000001</v>
      </c>
      <c r="BK459">
        <v>0.37861375000000003</v>
      </c>
      <c r="BL459">
        <v>3.0018099999999999</v>
      </c>
      <c r="BM459">
        <v>0.35055999999999998</v>
      </c>
      <c r="BO459">
        <v>0.228516</v>
      </c>
      <c r="BP459">
        <v>1.1800379999999999</v>
      </c>
      <c r="BQ459">
        <v>0.47928700000000002</v>
      </c>
      <c r="BR459">
        <v>0.73352000000000006</v>
      </c>
      <c r="BS459">
        <v>0.45005400000000012</v>
      </c>
      <c r="BT459">
        <v>0.50683800000000012</v>
      </c>
      <c r="BU459">
        <v>0.62124800000000013</v>
      </c>
      <c r="BV459">
        <v>0.3336014285714286</v>
      </c>
      <c r="BX459">
        <v>1.327</v>
      </c>
      <c r="BY459">
        <v>0.37861375000000003</v>
      </c>
      <c r="BZ459">
        <v>0.76350200000000001</v>
      </c>
      <c r="CA459">
        <v>0.40400999999999998</v>
      </c>
      <c r="CB459">
        <v>1.0227252499999999</v>
      </c>
      <c r="CC459">
        <v>1.3970400000000001</v>
      </c>
      <c r="CD459">
        <v>0.53484500000000001</v>
      </c>
      <c r="CE459">
        <v>1.294648</v>
      </c>
      <c r="CF459">
        <v>2.0604716666666669</v>
      </c>
      <c r="CG459">
        <v>0.82408400000000004</v>
      </c>
      <c r="CH459">
        <v>1.0049079999999999</v>
      </c>
      <c r="CI459">
        <v>1.9764079999999999</v>
      </c>
      <c r="CJ459">
        <v>1.3380051428571429</v>
      </c>
      <c r="CL459">
        <v>1.7235320000000001</v>
      </c>
      <c r="CM459">
        <v>1.9259453333333341</v>
      </c>
      <c r="CN459">
        <v>1.2166116</v>
      </c>
      <c r="CO459">
        <v>0.81973450000000003</v>
      </c>
      <c r="CP459">
        <v>0.5895057142857143</v>
      </c>
      <c r="CQ459">
        <v>0.61342800000000008</v>
      </c>
      <c r="CR459">
        <v>1.81366</v>
      </c>
      <c r="CS459">
        <v>0.48808600000000002</v>
      </c>
      <c r="CT459">
        <v>0.70909000000000011</v>
      </c>
      <c r="CU459">
        <v>0.47001399999999999</v>
      </c>
      <c r="CV459">
        <v>1.57563225</v>
      </c>
      <c r="CW459">
        <v>3.1536219999999999</v>
      </c>
      <c r="CX459">
        <v>1.7235320000000001</v>
      </c>
      <c r="CY459">
        <v>0.7585940000000001</v>
      </c>
      <c r="CZ459">
        <v>0.63732600000000006</v>
      </c>
      <c r="DA459">
        <v>0.94601800000000014</v>
      </c>
      <c r="DB459">
        <v>0.79066100000000006</v>
      </c>
      <c r="DC459">
        <v>0.59842600000000001</v>
      </c>
      <c r="DD459">
        <v>0.5530480000000001</v>
      </c>
      <c r="DE459">
        <v>0.37188800000000011</v>
      </c>
      <c r="DF459">
        <v>0.61687800000000004</v>
      </c>
      <c r="DG459">
        <v>1.307534571428572</v>
      </c>
      <c r="DH459">
        <v>0.24805199999999999</v>
      </c>
      <c r="DI459">
        <v>0.76723550000000007</v>
      </c>
      <c r="DJ459">
        <v>0.46068866666666669</v>
      </c>
      <c r="DL459">
        <v>0.57440530000000001</v>
      </c>
      <c r="DM459">
        <v>0.42599274999999998</v>
      </c>
      <c r="DN459">
        <v>0.49392900000000012</v>
      </c>
      <c r="DO459">
        <v>5.2210000000000013E-2</v>
      </c>
      <c r="DP459">
        <v>0.97945228571428589</v>
      </c>
      <c r="DQ459">
        <v>0.37861375000000003</v>
      </c>
      <c r="DS459">
        <v>0.37331799999999998</v>
      </c>
      <c r="DT459">
        <v>0.69654600000000011</v>
      </c>
      <c r="DU459">
        <v>0.87061600000000017</v>
      </c>
      <c r="DV459">
        <v>1.0049079999999999</v>
      </c>
      <c r="DW459">
        <v>0.38142016666666673</v>
      </c>
      <c r="DX459">
        <v>1.821604428571429</v>
      </c>
      <c r="DY459">
        <v>0.74612900000000004</v>
      </c>
      <c r="DZ459">
        <v>0.62926500000000007</v>
      </c>
      <c r="EA459">
        <v>0.74263600000000007</v>
      </c>
      <c r="EB459">
        <v>0.13255600000000001</v>
      </c>
      <c r="EC459">
        <v>0.60880800000000013</v>
      </c>
      <c r="ED459">
        <v>0.37861375000000003</v>
      </c>
      <c r="EE459">
        <v>0.67916600000000016</v>
      </c>
      <c r="EF459">
        <v>0.52865400000000007</v>
      </c>
      <c r="EG459">
        <v>0.3571496666666667</v>
      </c>
      <c r="EH459">
        <v>0.91377125000000003</v>
      </c>
      <c r="EI459">
        <v>0.47410200000000002</v>
      </c>
      <c r="EJ459">
        <v>7.1437000000000014E-2</v>
      </c>
      <c r="EK459">
        <v>1.306459272727273</v>
      </c>
      <c r="EL459">
        <v>0.71628000000000003</v>
      </c>
      <c r="EM459">
        <v>0.30470000000000003</v>
      </c>
      <c r="EN459">
        <v>1.2538404999999999</v>
      </c>
      <c r="EO459">
        <v>0.97392900000000004</v>
      </c>
      <c r="EP459">
        <v>0.78410400000000002</v>
      </c>
      <c r="EQ459">
        <v>0.55449400000000004</v>
      </c>
      <c r="ER459">
        <v>0.69507540000000001</v>
      </c>
      <c r="ES459">
        <v>2.1905222857142861</v>
      </c>
      <c r="ET459">
        <v>0.37861375000000003</v>
      </c>
      <c r="EU459">
        <v>0.72462199999999999</v>
      </c>
      <c r="EV459">
        <v>1.830864</v>
      </c>
      <c r="EW459">
        <v>0.37861375000000003</v>
      </c>
      <c r="EX459">
        <v>0.8767153333333334</v>
      </c>
      <c r="EY459">
        <v>0.24735799999999999</v>
      </c>
      <c r="EZ459">
        <v>0.82212928571428578</v>
      </c>
      <c r="FA459">
        <v>0.50700942857142861</v>
      </c>
      <c r="FB459">
        <v>0.96720800000000018</v>
      </c>
      <c r="FC459">
        <v>1.345564</v>
      </c>
      <c r="FD459">
        <v>1.52501</v>
      </c>
      <c r="FE459">
        <v>1.735924</v>
      </c>
      <c r="FF459">
        <v>0.50484917171717181</v>
      </c>
      <c r="FG459">
        <v>0.26166600000000001</v>
      </c>
      <c r="FH459">
        <v>0.37861375000000003</v>
      </c>
      <c r="FI459">
        <v>0.56135000000000002</v>
      </c>
      <c r="FJ459">
        <v>0.58600000000000008</v>
      </c>
      <c r="FK459">
        <v>1.111642</v>
      </c>
      <c r="FL459">
        <v>1.2979860000000001</v>
      </c>
      <c r="FM459">
        <v>0.50379900000000011</v>
      </c>
      <c r="FN459">
        <v>0.86143800000000015</v>
      </c>
      <c r="FP459">
        <v>0.76887400000000006</v>
      </c>
      <c r="FQ459">
        <v>0.69654600000000011</v>
      </c>
      <c r="FR459">
        <v>1.082224333333333</v>
      </c>
      <c r="FS459">
        <v>0.65825600000000006</v>
      </c>
      <c r="FT459">
        <v>0.69654600000000011</v>
      </c>
      <c r="FU459">
        <v>0.38629599999999997</v>
      </c>
      <c r="FV459">
        <v>0.57743400000000011</v>
      </c>
      <c r="FW459">
        <v>1.13036</v>
      </c>
      <c r="FX459">
        <v>0.38825799999999999</v>
      </c>
      <c r="FY459">
        <v>0.59990250000000001</v>
      </c>
      <c r="FZ459">
        <v>0.41637999999999997</v>
      </c>
      <c r="GB459">
        <v>0.98466200000000015</v>
      </c>
      <c r="GC459">
        <v>0.12232899999999999</v>
      </c>
      <c r="GD459">
        <v>2.4825569999999999</v>
      </c>
      <c r="GE459">
        <v>0.59098400000000006</v>
      </c>
      <c r="GF459">
        <v>0.70730400000000004</v>
      </c>
      <c r="GG459">
        <v>1.1374232727272731</v>
      </c>
      <c r="GH459">
        <v>0.44669999999999999</v>
      </c>
      <c r="GI459">
        <v>0.48773670000000002</v>
      </c>
      <c r="GJ459">
        <v>0.66454400000000002</v>
      </c>
      <c r="GL459">
        <v>2.1905222857142861</v>
      </c>
      <c r="GM459">
        <v>0.75602600000000009</v>
      </c>
      <c r="GN459">
        <v>1.2069617500000001</v>
      </c>
      <c r="GO459">
        <v>1.6802520000000001</v>
      </c>
      <c r="GP459">
        <v>1.5734060000000001</v>
      </c>
      <c r="GQ459">
        <v>0.69654600000000011</v>
      </c>
      <c r="GR459">
        <v>0.69654600000000011</v>
      </c>
      <c r="GS459">
        <v>1.071296</v>
      </c>
      <c r="GT459">
        <v>0.80847200000000008</v>
      </c>
      <c r="GU459">
        <v>0.37861375000000003</v>
      </c>
      <c r="GV459">
        <v>0.272038</v>
      </c>
      <c r="GW459">
        <v>1.307534571428572</v>
      </c>
      <c r="GX459">
        <v>1.307534571428572</v>
      </c>
      <c r="GY459">
        <v>2.0604716666666669</v>
      </c>
      <c r="GZ459">
        <v>0.45064349999999997</v>
      </c>
      <c r="HA459">
        <v>0.52967666666666668</v>
      </c>
      <c r="HC459">
        <v>1.1052666666666671</v>
      </c>
      <c r="HD459">
        <v>0.42999199999999999</v>
      </c>
      <c r="HE459">
        <v>0.50254300000000007</v>
      </c>
    </row>
    <row r="460" spans="1:213" x14ac:dyDescent="0.3">
      <c r="A460">
        <v>2020</v>
      </c>
      <c r="B460" t="s">
        <v>8347</v>
      </c>
      <c r="C460" s="1" t="s">
        <v>200</v>
      </c>
      <c r="D460">
        <v>8.9777999999999997E-2</v>
      </c>
      <c r="L460">
        <v>3.4894000000000001E-2</v>
      </c>
      <c r="M460">
        <v>3.2166E-2</v>
      </c>
      <c r="O460">
        <v>6.4176000000000011E-2</v>
      </c>
      <c r="Q460">
        <v>3.4894000000000001E-2</v>
      </c>
      <c r="X460">
        <v>9.4862000000000016E-2</v>
      </c>
      <c r="Y460">
        <v>1.9456000000000001E-2</v>
      </c>
      <c r="AB460">
        <v>9.2147999999999994E-2</v>
      </c>
      <c r="AC460">
        <v>3.4894000000000001E-2</v>
      </c>
      <c r="AD460">
        <v>0.16400500000000001</v>
      </c>
      <c r="AI460">
        <v>0.124876</v>
      </c>
      <c r="AK460">
        <v>5.8352000000000001E-2</v>
      </c>
      <c r="AL460">
        <v>3.9315999999999997E-2</v>
      </c>
      <c r="AM460">
        <v>2.9440000000000001E-2</v>
      </c>
      <c r="AN460">
        <v>3.0470000000000001E-2</v>
      </c>
      <c r="AP460">
        <v>1.2070000000000001E-2</v>
      </c>
      <c r="AQ460">
        <v>5.5826666666666677E-2</v>
      </c>
      <c r="AS460">
        <v>3.9059999999999997E-2</v>
      </c>
      <c r="AT460">
        <v>0.30443599999999998</v>
      </c>
      <c r="AU460">
        <v>9.8882000000000012E-2</v>
      </c>
      <c r="AV460">
        <v>9.6052000000000012E-2</v>
      </c>
      <c r="AW460">
        <v>3.2742E-2</v>
      </c>
      <c r="AX460">
        <v>2.1968000000000001E-2</v>
      </c>
      <c r="AY460">
        <v>3.4894000000000001E-2</v>
      </c>
      <c r="AZ460">
        <v>5.8352000000000001E-2</v>
      </c>
      <c r="BC460">
        <v>8.839000000000001E-2</v>
      </c>
      <c r="BD460">
        <v>2.0784E-2</v>
      </c>
      <c r="BF460">
        <v>1.8287999999999999E-2</v>
      </c>
      <c r="BJ460">
        <v>6.5079999999999999E-2</v>
      </c>
      <c r="BK460">
        <v>6.4176000000000011E-2</v>
      </c>
      <c r="BO460">
        <v>3.7997999999999997E-2</v>
      </c>
      <c r="BS460">
        <v>0.16</v>
      </c>
      <c r="BU460">
        <v>4.1362000000000003E-2</v>
      </c>
      <c r="BV460">
        <v>9.8634285714285716E-2</v>
      </c>
      <c r="BW460">
        <v>3.6816000000000002E-2</v>
      </c>
      <c r="BX460">
        <v>8.3512500000000003E-2</v>
      </c>
      <c r="BY460">
        <v>6.4176000000000011E-2</v>
      </c>
      <c r="CA460">
        <v>7.9276000000000013E-2</v>
      </c>
      <c r="CB460">
        <v>0.29818</v>
      </c>
      <c r="CC460">
        <v>0.11527999999999999</v>
      </c>
      <c r="CD460">
        <v>5.1606000000000013E-2</v>
      </c>
      <c r="CE460">
        <v>5.8352000000000001E-2</v>
      </c>
      <c r="CG460">
        <v>7.4793999999999999E-2</v>
      </c>
      <c r="CL460">
        <v>8.3536000000000013E-2</v>
      </c>
      <c r="CO460">
        <v>3.5589999999999997E-2</v>
      </c>
      <c r="CQ460">
        <v>7.8410000000000007E-2</v>
      </c>
      <c r="CS460">
        <v>1.4345999999999999E-2</v>
      </c>
      <c r="CX460">
        <v>8.3536000000000013E-2</v>
      </c>
      <c r="CZ460">
        <v>0.18767600000000001</v>
      </c>
      <c r="DC460">
        <v>8.3482500000000001E-2</v>
      </c>
      <c r="DD460">
        <v>2.3207999999999999E-2</v>
      </c>
      <c r="DJ460">
        <v>5.4601999999999998E-2</v>
      </c>
      <c r="DN460">
        <v>6.8923999999999999E-2</v>
      </c>
      <c r="DP460">
        <v>0.29818</v>
      </c>
      <c r="DQ460">
        <v>6.4176000000000011E-2</v>
      </c>
      <c r="DR460">
        <v>0.22095571428571431</v>
      </c>
      <c r="DW460">
        <v>0.20430200000000001</v>
      </c>
      <c r="DX460">
        <v>2.5329999999999998E-2</v>
      </c>
      <c r="DY460">
        <v>0.26977499999999999</v>
      </c>
      <c r="DZ460">
        <v>9.5338000000000006E-2</v>
      </c>
      <c r="EB460">
        <v>1.3927999999999999E-2</v>
      </c>
      <c r="ED460">
        <v>6.4176000000000011E-2</v>
      </c>
      <c r="EE460">
        <v>0.12903800000000001</v>
      </c>
      <c r="EF460">
        <v>0.102644</v>
      </c>
      <c r="EH460">
        <v>1.7819999999999999E-2</v>
      </c>
      <c r="EM460">
        <v>4.5092E-2</v>
      </c>
      <c r="EN460">
        <v>8.0450000000000008E-2</v>
      </c>
      <c r="EO460">
        <v>2.2423999999999999E-2</v>
      </c>
      <c r="EP460">
        <v>0.105554</v>
      </c>
      <c r="EQ460">
        <v>5.505800000000001E-2</v>
      </c>
      <c r="ES460">
        <v>7.7186000000000005E-2</v>
      </c>
      <c r="ET460">
        <v>6.4176000000000011E-2</v>
      </c>
      <c r="EU460">
        <v>3.1607999999999997E-2</v>
      </c>
      <c r="EW460">
        <v>6.4176000000000011E-2</v>
      </c>
      <c r="EX460">
        <v>0.13216600000000001</v>
      </c>
      <c r="FB460">
        <v>0.109765</v>
      </c>
      <c r="FH460">
        <v>6.4176000000000011E-2</v>
      </c>
      <c r="FI460">
        <v>0.17793400000000001</v>
      </c>
      <c r="FL460">
        <v>2.006E-3</v>
      </c>
      <c r="FN460">
        <v>5.7340000000000004E-3</v>
      </c>
      <c r="FP460">
        <v>2.7761999999999998E-2</v>
      </c>
      <c r="FV460">
        <v>4.5986000000000013E-2</v>
      </c>
      <c r="FW460">
        <v>6.5140000000000003E-2</v>
      </c>
      <c r="FZ460">
        <v>3.0924E-2</v>
      </c>
      <c r="GC460">
        <v>0.14665600000000001</v>
      </c>
      <c r="GE460">
        <v>1.4662E-2</v>
      </c>
      <c r="GG460">
        <v>0.19200999999999999</v>
      </c>
      <c r="GH460">
        <v>2.6502000000000001E-2</v>
      </c>
      <c r="GJ460">
        <v>5.6391999999999998E-2</v>
      </c>
      <c r="GL460">
        <v>7.7186000000000005E-2</v>
      </c>
      <c r="GO460">
        <v>3.3948000000000013E-2</v>
      </c>
      <c r="GP460">
        <v>3.4894000000000001E-2</v>
      </c>
      <c r="GS460">
        <v>0.26147199999999998</v>
      </c>
      <c r="GT460">
        <v>6.1340000000000013E-2</v>
      </c>
      <c r="GU460">
        <v>6.4176000000000011E-2</v>
      </c>
      <c r="GV460">
        <v>3.0041999999999999E-2</v>
      </c>
      <c r="HA460">
        <v>5.7484E-2</v>
      </c>
      <c r="HD460">
        <v>0.107984</v>
      </c>
      <c r="HE460">
        <v>2.5000000000000001E-2</v>
      </c>
    </row>
    <row r="461" spans="1:213" x14ac:dyDescent="0.3">
      <c r="A461">
        <v>2020</v>
      </c>
      <c r="B461" t="s">
        <v>8347</v>
      </c>
      <c r="C461" s="1" t="s">
        <v>203</v>
      </c>
      <c r="D461">
        <v>0.55948200000000003</v>
      </c>
      <c r="E461">
        <v>0.43765999999999999</v>
      </c>
      <c r="N461">
        <v>0.96637800000000007</v>
      </c>
      <c r="R461">
        <v>0.14047999999999999</v>
      </c>
      <c r="U461">
        <v>0.58209750000000005</v>
      </c>
      <c r="X461">
        <v>0.54975250000000009</v>
      </c>
      <c r="AB461">
        <v>0.43401000000000012</v>
      </c>
      <c r="AD461">
        <v>1.012742</v>
      </c>
      <c r="AK461">
        <v>0.542134</v>
      </c>
      <c r="AL461">
        <v>1.0893999999999999E-2</v>
      </c>
      <c r="AS461">
        <v>0.26546399999999998</v>
      </c>
      <c r="AT461">
        <v>0.40339999999999998</v>
      </c>
      <c r="AU461">
        <v>0.24157999999999999</v>
      </c>
      <c r="AZ461">
        <v>0.542134</v>
      </c>
      <c r="BF461">
        <v>0.187502</v>
      </c>
      <c r="BJ461">
        <v>0.103342</v>
      </c>
      <c r="BL461">
        <v>0.96637800000000007</v>
      </c>
      <c r="BR461">
        <v>0.10680000000000001</v>
      </c>
      <c r="BX461">
        <v>4.7250000000000007E-2</v>
      </c>
      <c r="CB461">
        <v>0.402256</v>
      </c>
      <c r="CE461">
        <v>0.542134</v>
      </c>
      <c r="CG461">
        <v>0.95071600000000012</v>
      </c>
      <c r="CJ461">
        <v>0.61533000000000004</v>
      </c>
      <c r="CN461">
        <v>0.85412600000000016</v>
      </c>
      <c r="CO461">
        <v>0.90860800000000008</v>
      </c>
      <c r="CV461">
        <v>0.10839799999999999</v>
      </c>
      <c r="CZ461">
        <v>0.18995999999999999</v>
      </c>
      <c r="DC461">
        <v>0.67931600000000014</v>
      </c>
      <c r="DI461">
        <v>8.030000000000001E-2</v>
      </c>
      <c r="DJ461">
        <v>3.7089999999999998E-2</v>
      </c>
      <c r="DM461">
        <v>0.10427400000000001</v>
      </c>
      <c r="DN461">
        <v>0.12031</v>
      </c>
      <c r="DP461">
        <v>0.402256</v>
      </c>
      <c r="DU461">
        <v>1.2116450000000001</v>
      </c>
      <c r="DW461">
        <v>1.1818200000000001</v>
      </c>
      <c r="DY461">
        <v>0.52578400000000003</v>
      </c>
      <c r="DZ461">
        <v>0.106256</v>
      </c>
      <c r="EH461">
        <v>0.40924250000000001</v>
      </c>
      <c r="EN461">
        <v>0.10334</v>
      </c>
      <c r="EP461">
        <v>0.146232</v>
      </c>
      <c r="EZ461">
        <v>0.13276714285714289</v>
      </c>
      <c r="FA461">
        <v>7.3566000000000006E-2</v>
      </c>
      <c r="FB461">
        <v>0.64179600000000003</v>
      </c>
      <c r="FE461">
        <v>4.6126000000000007E-2</v>
      </c>
      <c r="FP461">
        <v>0.19822400000000001</v>
      </c>
      <c r="FW461">
        <v>0.52347400000000011</v>
      </c>
      <c r="GD461">
        <v>1.747252</v>
      </c>
      <c r="GG461">
        <v>0.26130999999999999</v>
      </c>
      <c r="GH461">
        <v>0.7393860000000001</v>
      </c>
      <c r="GJ461">
        <v>0.90394600000000014</v>
      </c>
      <c r="GS461">
        <v>0.92437000000000002</v>
      </c>
      <c r="HC461">
        <v>0.206122</v>
      </c>
      <c r="HD461">
        <v>0.14027800000000001</v>
      </c>
      <c r="HE461">
        <v>1.4311879999999999</v>
      </c>
    </row>
    <row r="462" spans="1:213" x14ac:dyDescent="0.3">
      <c r="A462">
        <v>2020</v>
      </c>
      <c r="B462" t="s">
        <v>8347</v>
      </c>
      <c r="C462" s="1" t="s">
        <v>8359</v>
      </c>
      <c r="D462">
        <v>0.55649000000000004</v>
      </c>
      <c r="N462">
        <v>0.46284599999999998</v>
      </c>
      <c r="AD462">
        <v>0.79915000000000003</v>
      </c>
      <c r="BL462">
        <v>0.46284599999999998</v>
      </c>
      <c r="EX462">
        <v>0.50636999999999999</v>
      </c>
    </row>
    <row r="463" spans="1:213" x14ac:dyDescent="0.3">
      <c r="A463">
        <v>2020</v>
      </c>
      <c r="B463" t="s">
        <v>8347</v>
      </c>
      <c r="C463" s="1" t="s">
        <v>8360</v>
      </c>
      <c r="D463">
        <v>7.7780000000000002E-3</v>
      </c>
      <c r="AK463">
        <v>1.5633999999999999E-2</v>
      </c>
      <c r="AQ463">
        <v>6.965600000000001E-2</v>
      </c>
      <c r="AT463">
        <v>1.6147999999999999E-2</v>
      </c>
      <c r="AZ463">
        <v>1.5633999999999999E-2</v>
      </c>
      <c r="BV463">
        <v>2.385E-2</v>
      </c>
      <c r="CB463">
        <v>1.6147999999999999E-2</v>
      </c>
      <c r="CE463">
        <v>1.5633999999999999E-2</v>
      </c>
      <c r="CO463">
        <v>6.9522E-2</v>
      </c>
      <c r="CS463">
        <v>2.0872000000000002E-2</v>
      </c>
      <c r="DJ463">
        <v>4.1399999999999996E-3</v>
      </c>
      <c r="DP463">
        <v>1.6147999999999999E-2</v>
      </c>
      <c r="DW463">
        <v>2.5864000000000002E-2</v>
      </c>
      <c r="DX463">
        <v>5.6150000000000012E-2</v>
      </c>
      <c r="EO463">
        <v>1.1351999999999999E-2</v>
      </c>
      <c r="EP463">
        <v>2.7519999999999999E-2</v>
      </c>
      <c r="EZ463">
        <v>8.3000000000000001E-3</v>
      </c>
      <c r="GC463">
        <v>6.8912000000000001E-2</v>
      </c>
      <c r="GD463">
        <v>2.0024E-2</v>
      </c>
      <c r="GG463">
        <v>1.6147999999999999E-2</v>
      </c>
      <c r="GJ463">
        <v>5.1479999999999998E-2</v>
      </c>
      <c r="HE463">
        <v>4.2534000000000002E-2</v>
      </c>
    </row>
    <row r="464" spans="1:213" x14ac:dyDescent="0.3">
      <c r="A464">
        <v>2020</v>
      </c>
      <c r="B464" t="s">
        <v>8347</v>
      </c>
      <c r="C464" s="1" t="s">
        <v>216</v>
      </c>
      <c r="D464">
        <v>7.7846000000000012E-2</v>
      </c>
      <c r="AK464">
        <v>7.6230000000000006E-2</v>
      </c>
      <c r="AT464">
        <v>0.17956800000000001</v>
      </c>
      <c r="AZ464">
        <v>7.6230000000000006E-2</v>
      </c>
      <c r="BC464">
        <v>7.0134000000000002E-2</v>
      </c>
      <c r="BQ464">
        <v>6.3894000000000006E-2</v>
      </c>
      <c r="CB464">
        <v>0.17956800000000001</v>
      </c>
      <c r="CE464">
        <v>7.6230000000000006E-2</v>
      </c>
      <c r="DC464">
        <v>7.0116666666666674E-2</v>
      </c>
      <c r="DJ464">
        <v>0.17622399999999999</v>
      </c>
      <c r="DP464">
        <v>0.17956800000000001</v>
      </c>
      <c r="FE464">
        <v>7.954000000000001E-3</v>
      </c>
      <c r="FN464">
        <v>2.4962000000000002E-2</v>
      </c>
      <c r="FZ464">
        <v>7.1994000000000002E-2</v>
      </c>
      <c r="GG464">
        <v>0.17956800000000001</v>
      </c>
      <c r="GS464">
        <v>3.5918000000000012E-2</v>
      </c>
    </row>
    <row r="465" spans="1:213" x14ac:dyDescent="0.3">
      <c r="A465">
        <v>2020</v>
      </c>
      <c r="B465" t="s">
        <v>8347</v>
      </c>
      <c r="C465" s="1" t="s">
        <v>8361</v>
      </c>
      <c r="D465">
        <v>2.6594E-2</v>
      </c>
      <c r="AK465">
        <v>2.375E-2</v>
      </c>
      <c r="AT465">
        <v>0.123864</v>
      </c>
      <c r="AZ465">
        <v>2.375E-2</v>
      </c>
      <c r="BQ465">
        <v>3.6850000000000001E-2</v>
      </c>
      <c r="CB465">
        <v>0.123864</v>
      </c>
      <c r="CE465">
        <v>2.375E-2</v>
      </c>
      <c r="CO465">
        <v>9.2588000000000004E-2</v>
      </c>
      <c r="CS465">
        <v>2.1704000000000001E-2</v>
      </c>
      <c r="DC465">
        <v>9.426000000000001E-2</v>
      </c>
      <c r="DJ465">
        <v>3.1640000000000001E-2</v>
      </c>
      <c r="DP465">
        <v>0.123864</v>
      </c>
      <c r="DY465">
        <v>2.2627999999999999E-2</v>
      </c>
      <c r="GG465">
        <v>0.123864</v>
      </c>
      <c r="GH465">
        <v>0.11924800000000001</v>
      </c>
    </row>
    <row r="466" spans="1:213" x14ac:dyDescent="0.3">
      <c r="A466">
        <v>2020</v>
      </c>
      <c r="B466" t="s">
        <v>8347</v>
      </c>
      <c r="C466" s="1" t="s">
        <v>223</v>
      </c>
      <c r="D466">
        <v>3.0252000000000001E-2</v>
      </c>
      <c r="AF466">
        <v>3.1932000000000002E-2</v>
      </c>
      <c r="AK466">
        <v>1.7322000000000001E-2</v>
      </c>
      <c r="AZ466">
        <v>1.7322000000000001E-2</v>
      </c>
      <c r="BC466">
        <v>0.20009250000000001</v>
      </c>
      <c r="BJ466">
        <v>3.9114000000000003E-2</v>
      </c>
      <c r="BQ466">
        <v>4.8200000000000007E-2</v>
      </c>
      <c r="BX466">
        <v>4.8731999999999998E-2</v>
      </c>
      <c r="CC466">
        <v>4.6072500000000002E-2</v>
      </c>
      <c r="CE466">
        <v>1.7322000000000001E-2</v>
      </c>
      <c r="CG466">
        <v>3.7052000000000002E-2</v>
      </c>
      <c r="CO466">
        <v>6.404E-2</v>
      </c>
      <c r="CZ466">
        <v>3.5398000000000013E-2</v>
      </c>
      <c r="DB466">
        <v>3.7224000000000007E-2</v>
      </c>
      <c r="DC466">
        <v>9.3932500000000002E-2</v>
      </c>
      <c r="DJ466">
        <v>0.10853599999999999</v>
      </c>
      <c r="DW466">
        <v>6.0856000000000007E-2</v>
      </c>
      <c r="DY466">
        <v>0.33483800000000008</v>
      </c>
      <c r="EH466">
        <v>5.3868000000000013E-2</v>
      </c>
      <c r="EP466">
        <v>4.7204000000000003E-2</v>
      </c>
      <c r="FV466">
        <v>0.10174</v>
      </c>
      <c r="GE466">
        <v>5.4368000000000007E-2</v>
      </c>
      <c r="GH466">
        <v>4.6101999999999997E-2</v>
      </c>
      <c r="GO466">
        <v>8.8206000000000007E-2</v>
      </c>
    </row>
    <row r="467" spans="1:213" x14ac:dyDescent="0.3">
      <c r="A467">
        <v>2020</v>
      </c>
      <c r="B467" t="s">
        <v>8347</v>
      </c>
      <c r="C467" s="1" t="s">
        <v>226</v>
      </c>
      <c r="D467">
        <v>0.101842</v>
      </c>
      <c r="E467">
        <v>0.10617</v>
      </c>
      <c r="G467">
        <v>7.039200000000001E-2</v>
      </c>
      <c r="N467">
        <v>8.7566000000000005E-2</v>
      </c>
      <c r="P467">
        <v>0.116052</v>
      </c>
      <c r="S467">
        <v>0.108418</v>
      </c>
      <c r="AF467">
        <v>0.18376999999999999</v>
      </c>
      <c r="AJ467">
        <v>8.5896000000000014E-2</v>
      </c>
      <c r="AT467">
        <v>0.12987799999999999</v>
      </c>
      <c r="BF467">
        <v>3.9921999999999999E-2</v>
      </c>
      <c r="BG467">
        <v>8.8438000000000003E-2</v>
      </c>
      <c r="BJ467">
        <v>8.0014000000000002E-2</v>
      </c>
      <c r="BL467">
        <v>8.7566000000000005E-2</v>
      </c>
      <c r="BX467">
        <v>0.21160000000000001</v>
      </c>
      <c r="CB467">
        <v>0.12987799999999999</v>
      </c>
      <c r="CG467">
        <v>9.0116000000000016E-2</v>
      </c>
      <c r="CJ467">
        <v>0.89173800000000014</v>
      </c>
      <c r="CO467">
        <v>4.0040000000000013E-2</v>
      </c>
      <c r="DA467">
        <v>0.18487500000000001</v>
      </c>
      <c r="DG467">
        <v>0.10899399999999999</v>
      </c>
      <c r="DJ467">
        <v>0.13544800000000001</v>
      </c>
      <c r="DL467">
        <v>0.109828</v>
      </c>
      <c r="DP467">
        <v>0.12987799999999999</v>
      </c>
      <c r="DW467">
        <v>5.6731999999999998E-2</v>
      </c>
      <c r="DX467">
        <v>1.4470025</v>
      </c>
      <c r="EN467">
        <v>8.2916000000000004E-2</v>
      </c>
      <c r="EV467">
        <v>7.1808000000000011E-2</v>
      </c>
      <c r="FA467">
        <v>7.0902000000000007E-2</v>
      </c>
      <c r="FR467">
        <v>7.3110000000000008E-2</v>
      </c>
      <c r="GB467">
        <v>7.8758000000000009E-2</v>
      </c>
      <c r="GD467">
        <v>0.13247999999999999</v>
      </c>
      <c r="GG467">
        <v>0.12987799999999999</v>
      </c>
      <c r="GH467">
        <v>9.6710000000000004E-2</v>
      </c>
      <c r="GI467">
        <v>8.3127999999999994E-2</v>
      </c>
      <c r="GS467">
        <v>6.6362500000000005E-2</v>
      </c>
      <c r="GW467">
        <v>0.10899399999999999</v>
      </c>
      <c r="GX467">
        <v>0.10899399999999999</v>
      </c>
      <c r="GZ467">
        <v>0.12568799999999999</v>
      </c>
      <c r="HE467">
        <v>7.3436000000000015E-2</v>
      </c>
    </row>
    <row r="468" spans="1:213" x14ac:dyDescent="0.3">
      <c r="A468">
        <v>2020</v>
      </c>
      <c r="B468" t="s">
        <v>8347</v>
      </c>
      <c r="C468" s="1" t="s">
        <v>230</v>
      </c>
      <c r="D468">
        <v>0.582731</v>
      </c>
      <c r="E468">
        <v>0.15248999999999999</v>
      </c>
      <c r="G468">
        <v>2.14E-4</v>
      </c>
      <c r="J468">
        <v>8.6613999999999997E-2</v>
      </c>
      <c r="N468">
        <v>0.113068</v>
      </c>
      <c r="O468">
        <v>2.600962</v>
      </c>
      <c r="U468">
        <v>0.61164600000000002</v>
      </c>
      <c r="V468">
        <v>0.18735599999999999</v>
      </c>
      <c r="AB468">
        <v>5.9159999999999997E-2</v>
      </c>
      <c r="AF468">
        <v>0.57145299999999999</v>
      </c>
      <c r="AK468">
        <v>2.2481059999999999</v>
      </c>
      <c r="AL468">
        <v>7.2950000000000001E-2</v>
      </c>
      <c r="AP468">
        <v>0.672516</v>
      </c>
      <c r="AS468">
        <v>0.94341200000000003</v>
      </c>
      <c r="AT468">
        <v>0.69428400000000012</v>
      </c>
      <c r="AU468">
        <v>0.69101600000000007</v>
      </c>
      <c r="AV468">
        <v>1.1339539999999999</v>
      </c>
      <c r="AZ468">
        <v>2.2481059999999999</v>
      </c>
      <c r="BC468">
        <v>0.15594150000000001</v>
      </c>
      <c r="BD468">
        <v>0.233626</v>
      </c>
      <c r="BF468">
        <v>9.1394000000000003E-2</v>
      </c>
      <c r="BI468">
        <v>0.100152</v>
      </c>
      <c r="BJ468">
        <v>0.18721699999999999</v>
      </c>
      <c r="BK468">
        <v>2.600962</v>
      </c>
      <c r="BL468">
        <v>0.113068</v>
      </c>
      <c r="BQ468">
        <v>0.187833</v>
      </c>
      <c r="BR468">
        <v>0.211558</v>
      </c>
      <c r="BS468">
        <v>0.115304</v>
      </c>
      <c r="BX468">
        <v>6.7204E-2</v>
      </c>
      <c r="BY468">
        <v>2.600962</v>
      </c>
      <c r="CA468">
        <v>7.0123720000000009</v>
      </c>
      <c r="CB468">
        <v>0.7337246666666668</v>
      </c>
      <c r="CE468">
        <v>2.2481059999999999</v>
      </c>
      <c r="CG468">
        <v>0.54382675000000003</v>
      </c>
      <c r="CL468">
        <v>0.42876266666666668</v>
      </c>
      <c r="CN468">
        <v>2.681934</v>
      </c>
      <c r="CO468">
        <v>0.44244375000000002</v>
      </c>
      <c r="CP468">
        <v>0.33813599999999999</v>
      </c>
      <c r="CS468">
        <v>0.12038600000000001</v>
      </c>
      <c r="CV468">
        <v>0.53451666666666664</v>
      </c>
      <c r="CW468">
        <v>0.81682800000000011</v>
      </c>
      <c r="CX468">
        <v>0.42876266666666668</v>
      </c>
      <c r="DA468">
        <v>0.161358</v>
      </c>
      <c r="DB468">
        <v>1.0928957500000001</v>
      </c>
      <c r="DC468">
        <v>0.86884300000000003</v>
      </c>
      <c r="DG468">
        <v>9.4978000000000007E-2</v>
      </c>
      <c r="DJ468">
        <v>0.26467600000000002</v>
      </c>
      <c r="DL468">
        <v>0.2135</v>
      </c>
      <c r="DM468">
        <v>1.33304</v>
      </c>
      <c r="DN468">
        <v>0.19056799999999999</v>
      </c>
      <c r="DP468">
        <v>0.7073370000000001</v>
      </c>
      <c r="DQ468">
        <v>2.600962</v>
      </c>
      <c r="DU468">
        <v>1.4395119999999999</v>
      </c>
      <c r="DW468">
        <v>8.5064000000000001E-2</v>
      </c>
      <c r="DX468">
        <v>0.81646600000000003</v>
      </c>
      <c r="DY468">
        <v>1.2388479999999999</v>
      </c>
      <c r="EC468">
        <v>0.153312</v>
      </c>
      <c r="ED468">
        <v>2.600962</v>
      </c>
      <c r="EE468">
        <v>0.46759099999999998</v>
      </c>
      <c r="EH468">
        <v>0.98465200000000019</v>
      </c>
      <c r="EM468">
        <v>0.95625000000000004</v>
      </c>
      <c r="EN468">
        <v>0.515239</v>
      </c>
      <c r="EP468">
        <v>8.0070000000000002E-2</v>
      </c>
      <c r="EQ468">
        <v>0.69746600000000014</v>
      </c>
      <c r="ER468">
        <v>0.24263874999999999</v>
      </c>
      <c r="ES468">
        <v>3.3903219999999998</v>
      </c>
      <c r="ET468">
        <v>2.600962</v>
      </c>
      <c r="EU468">
        <v>1.1167739999999999</v>
      </c>
      <c r="EV468">
        <v>0.84107600000000016</v>
      </c>
      <c r="EW468">
        <v>2.600962</v>
      </c>
      <c r="EZ468">
        <v>1.017842857142857</v>
      </c>
      <c r="FB468">
        <v>0.233876</v>
      </c>
      <c r="FD468">
        <v>0.31742599999999999</v>
      </c>
      <c r="FH468">
        <v>2.600962</v>
      </c>
      <c r="FI468">
        <v>0.39894200000000002</v>
      </c>
      <c r="FR468">
        <v>6.8238000000000007E-2</v>
      </c>
      <c r="FV468">
        <v>0.10262</v>
      </c>
      <c r="FW468">
        <v>0.91904000000000019</v>
      </c>
      <c r="FZ468">
        <v>9.9906000000000009E-2</v>
      </c>
      <c r="GB468">
        <v>0.103572</v>
      </c>
      <c r="GC468">
        <v>0.28695999999999999</v>
      </c>
      <c r="GD468">
        <v>0.50288200000000005</v>
      </c>
      <c r="GE468">
        <v>0.15253</v>
      </c>
      <c r="GG468">
        <v>1.352683833333334</v>
      </c>
      <c r="GH468">
        <v>0.20577799999999999</v>
      </c>
      <c r="GJ468">
        <v>0.33048400000000011</v>
      </c>
      <c r="GL468">
        <v>3.3903219999999998</v>
      </c>
      <c r="GN468">
        <v>0.10785</v>
      </c>
      <c r="GO468">
        <v>2.2445460000000002</v>
      </c>
      <c r="GT468">
        <v>1.5590850000000001</v>
      </c>
      <c r="GU468">
        <v>2.600962</v>
      </c>
      <c r="GV468">
        <v>0.1032825</v>
      </c>
      <c r="GW468">
        <v>9.4978000000000007E-2</v>
      </c>
      <c r="GX468">
        <v>9.4978000000000007E-2</v>
      </c>
      <c r="HA468">
        <v>0.11801499999999999</v>
      </c>
      <c r="HD468">
        <v>0.10149</v>
      </c>
      <c r="HE468">
        <v>0.102976</v>
      </c>
    </row>
    <row r="469" spans="1:213" x14ac:dyDescent="0.3">
      <c r="A469">
        <v>2020</v>
      </c>
      <c r="B469" t="s">
        <v>8347</v>
      </c>
      <c r="C469" s="1" t="s">
        <v>235</v>
      </c>
      <c r="D469">
        <v>0.34795199999999998</v>
      </c>
      <c r="E469">
        <v>0.5479480000000001</v>
      </c>
      <c r="F469">
        <v>0.27556375</v>
      </c>
      <c r="G469">
        <v>0.20526</v>
      </c>
      <c r="J469">
        <v>0.40049000000000001</v>
      </c>
      <c r="K469">
        <v>0.249086</v>
      </c>
      <c r="L469">
        <v>0.28936250000000002</v>
      </c>
      <c r="M469">
        <v>8.7722000000000008E-2</v>
      </c>
      <c r="N469">
        <v>0.31004599999999999</v>
      </c>
      <c r="P469">
        <v>0.19323799999999999</v>
      </c>
      <c r="Q469">
        <v>0.28936250000000002</v>
      </c>
      <c r="R469">
        <v>0.30401600000000001</v>
      </c>
      <c r="S469">
        <v>0.41860399999999998</v>
      </c>
      <c r="U469">
        <v>0.30987599999999998</v>
      </c>
      <c r="X469">
        <v>5.3515000000000007E-2</v>
      </c>
      <c r="AB469">
        <v>0.131024</v>
      </c>
      <c r="AC469">
        <v>0.28936250000000002</v>
      </c>
      <c r="AD469">
        <v>0.26657999999999998</v>
      </c>
      <c r="AF469">
        <v>0.15423200000000001</v>
      </c>
      <c r="AG469">
        <v>0.13467000000000001</v>
      </c>
      <c r="AH469">
        <v>0.33932200000000001</v>
      </c>
      <c r="AJ469">
        <v>0.34314</v>
      </c>
      <c r="AL469">
        <v>0.124195</v>
      </c>
      <c r="AO469">
        <v>0.59735250000000006</v>
      </c>
      <c r="AR469">
        <v>0.61141400000000001</v>
      </c>
      <c r="AS469">
        <v>0.13355400000000001</v>
      </c>
      <c r="AT469">
        <v>0.55338200000000004</v>
      </c>
      <c r="AU469">
        <v>0.20279</v>
      </c>
      <c r="AY469">
        <v>0.28936250000000002</v>
      </c>
      <c r="BE469">
        <v>0.160416</v>
      </c>
      <c r="BF469">
        <v>0.15440499999999999</v>
      </c>
      <c r="BG469">
        <v>0.65303200000000006</v>
      </c>
      <c r="BH469">
        <v>0.21423400000000001</v>
      </c>
      <c r="BI469">
        <v>0.1</v>
      </c>
      <c r="BJ469">
        <v>0.28290799999999999</v>
      </c>
      <c r="BL469">
        <v>0.31004599999999999</v>
      </c>
      <c r="BP469">
        <v>0.79643200000000003</v>
      </c>
      <c r="BR469">
        <v>0.235956</v>
      </c>
      <c r="BX469">
        <v>0.21310999999999999</v>
      </c>
      <c r="CB469">
        <v>0.55334400000000006</v>
      </c>
      <c r="CC469">
        <v>5.3862E-2</v>
      </c>
      <c r="CF469">
        <v>0.1824375</v>
      </c>
      <c r="CG469">
        <v>0.33150400000000002</v>
      </c>
      <c r="CI469">
        <v>0.29390200000000011</v>
      </c>
      <c r="CJ469">
        <v>0.18102499999999999</v>
      </c>
      <c r="CM469">
        <v>0.14271333333333339</v>
      </c>
      <c r="CN469">
        <v>0.41869800000000013</v>
      </c>
      <c r="CO469">
        <v>0.217552</v>
      </c>
      <c r="CP469">
        <v>0.24668000000000001</v>
      </c>
      <c r="CU469">
        <v>0.121984</v>
      </c>
      <c r="CV469">
        <v>0.37837999999999999</v>
      </c>
      <c r="CW469">
        <v>0.40357250000000011</v>
      </c>
      <c r="CY469">
        <v>0.117562</v>
      </c>
      <c r="DA469">
        <v>0.319998</v>
      </c>
      <c r="DE469">
        <v>8.2960000000000006E-2</v>
      </c>
      <c r="DF469">
        <v>7.5756000000000004E-2</v>
      </c>
      <c r="DG469">
        <v>0.16617399999999999</v>
      </c>
      <c r="DH469">
        <v>0.30998999999999999</v>
      </c>
      <c r="DI469">
        <v>0.30814999999999998</v>
      </c>
      <c r="DJ469">
        <v>0.24002999999999999</v>
      </c>
      <c r="DL469">
        <v>0.33985599999999999</v>
      </c>
      <c r="DM469">
        <v>0.42516250000000011</v>
      </c>
      <c r="DN469">
        <v>0.173702</v>
      </c>
      <c r="DO469">
        <v>0.122044</v>
      </c>
      <c r="DP469">
        <v>0.55334400000000006</v>
      </c>
      <c r="DS469">
        <v>0.21423400000000001</v>
      </c>
      <c r="DW469">
        <v>0.112516</v>
      </c>
      <c r="DX469">
        <v>0.53849599999999997</v>
      </c>
      <c r="DZ469">
        <v>0.11217000000000001</v>
      </c>
      <c r="EA469">
        <v>0.52942800000000012</v>
      </c>
      <c r="EB469">
        <v>6.0310000000000002E-2</v>
      </c>
      <c r="EC469">
        <v>0.26902999999999999</v>
      </c>
      <c r="EE469">
        <v>0.14349400000000001</v>
      </c>
      <c r="EG469">
        <v>0.50720500000000002</v>
      </c>
      <c r="EH469">
        <v>0.26222250000000003</v>
      </c>
      <c r="EK469">
        <v>0.93613000000000013</v>
      </c>
      <c r="EL469">
        <v>0.37607800000000008</v>
      </c>
      <c r="EN469">
        <v>0.15606600000000001</v>
      </c>
      <c r="ER469">
        <v>0.28551599999999999</v>
      </c>
      <c r="ES469">
        <v>0.32835750000000002</v>
      </c>
      <c r="EV469">
        <v>0.23377200000000001</v>
      </c>
      <c r="EX469">
        <v>0.227796</v>
      </c>
      <c r="EY469">
        <v>0.23430599999999999</v>
      </c>
      <c r="FA469">
        <v>0.27719749999999999</v>
      </c>
      <c r="FB469">
        <v>0.106534</v>
      </c>
      <c r="FC469">
        <v>0.62339</v>
      </c>
      <c r="FF469">
        <v>0.2286637272727273</v>
      </c>
      <c r="FK469">
        <v>3.9720000000000012E-2</v>
      </c>
      <c r="FR469">
        <v>0.170572</v>
      </c>
      <c r="FS469">
        <v>0.182446</v>
      </c>
      <c r="FU469">
        <v>0.19786400000000001</v>
      </c>
      <c r="FW469">
        <v>0.104708</v>
      </c>
      <c r="FX469">
        <v>0.31201400000000001</v>
      </c>
      <c r="GA469">
        <v>0.18742200000000001</v>
      </c>
      <c r="GB469">
        <v>0.18351000000000001</v>
      </c>
      <c r="GD469">
        <v>0.28005600000000003</v>
      </c>
      <c r="GG469">
        <v>0.37762899999999999</v>
      </c>
      <c r="GH469">
        <v>0.123484</v>
      </c>
      <c r="GI469">
        <v>0.39982200000000001</v>
      </c>
      <c r="GJ469">
        <v>0.160496</v>
      </c>
      <c r="GL469">
        <v>0.32835750000000002</v>
      </c>
      <c r="GM469">
        <v>0.32689600000000002</v>
      </c>
      <c r="GN469">
        <v>0.44899400000000012</v>
      </c>
      <c r="GP469">
        <v>0.28936250000000002</v>
      </c>
      <c r="GW469">
        <v>0.16617399999999999</v>
      </c>
      <c r="GX469">
        <v>0.16617399999999999</v>
      </c>
      <c r="GY469">
        <v>0.1824375</v>
      </c>
      <c r="GZ469">
        <v>0.45693800000000012</v>
      </c>
      <c r="HA469">
        <v>0.16889399999999999</v>
      </c>
      <c r="HC469">
        <v>0.35183599999999998</v>
      </c>
      <c r="HD469">
        <v>0.6636200000000001</v>
      </c>
      <c r="HE469">
        <v>0.30135600000000001</v>
      </c>
    </row>
    <row r="470" spans="1:213" x14ac:dyDescent="0.3">
      <c r="A470">
        <v>2020</v>
      </c>
      <c r="B470" t="s">
        <v>8347</v>
      </c>
      <c r="C470" s="1" t="s">
        <v>8362</v>
      </c>
      <c r="D470">
        <v>0.29143999999999998</v>
      </c>
      <c r="E470">
        <v>0.38028200000000001</v>
      </c>
      <c r="J470">
        <v>0.2291</v>
      </c>
      <c r="K470">
        <v>0.19489799999999999</v>
      </c>
      <c r="N470">
        <v>0.18793799999999999</v>
      </c>
      <c r="P470">
        <v>7.1104000000000001E-2</v>
      </c>
      <c r="R470">
        <v>0.23773749999999999</v>
      </c>
      <c r="S470">
        <v>0.30469600000000002</v>
      </c>
      <c r="AB470">
        <v>7.8742000000000006E-2</v>
      </c>
      <c r="AD470">
        <v>0.16974600000000001</v>
      </c>
      <c r="AH470">
        <v>0.252222</v>
      </c>
      <c r="AJ470">
        <v>0.31873200000000002</v>
      </c>
      <c r="AO470">
        <v>0.58170250000000001</v>
      </c>
      <c r="AR470">
        <v>0.48360599999999998</v>
      </c>
      <c r="AT470">
        <v>0.31336999999999998</v>
      </c>
      <c r="BF470">
        <v>6.2978000000000006E-2</v>
      </c>
      <c r="BG470">
        <v>0.199988</v>
      </c>
      <c r="BL470">
        <v>0.18793799999999999</v>
      </c>
      <c r="BP470">
        <v>0.221584</v>
      </c>
      <c r="BR470">
        <v>0.11919</v>
      </c>
      <c r="CB470">
        <v>0.31336999999999998</v>
      </c>
      <c r="CJ470">
        <v>9.0886000000000008E-2</v>
      </c>
      <c r="CP470">
        <v>0.24776400000000001</v>
      </c>
      <c r="CU470">
        <v>0.122598</v>
      </c>
      <c r="CV470">
        <v>0.19889599999999999</v>
      </c>
      <c r="CY470">
        <v>0.11565599999999999</v>
      </c>
      <c r="DG470">
        <v>6.3836000000000004E-2</v>
      </c>
      <c r="DH470">
        <v>0.24170666666666671</v>
      </c>
      <c r="DI470">
        <v>0.236564</v>
      </c>
      <c r="DL470">
        <v>0.22933799999999999</v>
      </c>
      <c r="DP470">
        <v>0.31336999999999998</v>
      </c>
      <c r="DX470">
        <v>0.17003399999999999</v>
      </c>
      <c r="EG470">
        <v>0.48419000000000012</v>
      </c>
      <c r="EN470">
        <v>0.10602200000000001</v>
      </c>
      <c r="ES470">
        <v>0.20346800000000001</v>
      </c>
      <c r="FA470">
        <v>0.19868250000000001</v>
      </c>
      <c r="FX470">
        <v>0.25851249999999998</v>
      </c>
      <c r="GD470">
        <v>0.28578199999999998</v>
      </c>
      <c r="GG470">
        <v>0.31336999999999998</v>
      </c>
      <c r="GI470">
        <v>0.29130200000000001</v>
      </c>
      <c r="GL470">
        <v>0.20346800000000001</v>
      </c>
      <c r="GN470">
        <v>0.90531800000000007</v>
      </c>
      <c r="GW470">
        <v>6.3836000000000004E-2</v>
      </c>
      <c r="GX470">
        <v>6.3836000000000004E-2</v>
      </c>
      <c r="GZ470">
        <v>0.26781250000000001</v>
      </c>
      <c r="HC470">
        <v>0.10954</v>
      </c>
    </row>
    <row r="471" spans="1:213" x14ac:dyDescent="0.3">
      <c r="A471">
        <v>2020</v>
      </c>
      <c r="B471" t="s">
        <v>8347</v>
      </c>
      <c r="C471" s="1" t="s">
        <v>8363</v>
      </c>
      <c r="D471">
        <v>0.30359399999999997</v>
      </c>
      <c r="E471">
        <v>0.47959000000000002</v>
      </c>
      <c r="F471">
        <v>0.79803750000000007</v>
      </c>
      <c r="G471">
        <v>0.12797600000000001</v>
      </c>
      <c r="J471">
        <v>0.29878199999999999</v>
      </c>
      <c r="K471">
        <v>0.19863</v>
      </c>
      <c r="N471">
        <v>0.383326</v>
      </c>
      <c r="P471">
        <v>0.22447400000000001</v>
      </c>
      <c r="R471">
        <v>0.27169199999999999</v>
      </c>
      <c r="S471">
        <v>0.35840400000000011</v>
      </c>
      <c r="U471">
        <v>8.4926000000000015E-2</v>
      </c>
      <c r="AB471">
        <v>8.6700000000000013E-2</v>
      </c>
      <c r="AD471">
        <v>0.34432600000000002</v>
      </c>
      <c r="AF471">
        <v>0.14740800000000001</v>
      </c>
      <c r="AH471">
        <v>0.28305999999999998</v>
      </c>
      <c r="AJ471">
        <v>0.37528600000000001</v>
      </c>
      <c r="AL471">
        <v>6.8068000000000004E-2</v>
      </c>
      <c r="AO471">
        <v>0.66341000000000006</v>
      </c>
      <c r="AR471">
        <v>0.66769600000000007</v>
      </c>
      <c r="AT471">
        <v>0.37951800000000008</v>
      </c>
      <c r="AU471">
        <v>0.21733749999999999</v>
      </c>
      <c r="BE471">
        <v>0.119894</v>
      </c>
      <c r="BF471">
        <v>0.136846</v>
      </c>
      <c r="BG471">
        <v>0.38328400000000012</v>
      </c>
      <c r="BH471">
        <v>0.297296</v>
      </c>
      <c r="BI471">
        <v>0.14444000000000001</v>
      </c>
      <c r="BJ471">
        <v>0.22073799999999999</v>
      </c>
      <c r="BL471">
        <v>0.383326</v>
      </c>
      <c r="BP471">
        <v>0.58977250000000003</v>
      </c>
      <c r="BR471">
        <v>0.20250000000000001</v>
      </c>
      <c r="BX471">
        <v>0.21634</v>
      </c>
      <c r="CB471">
        <v>0.37951800000000008</v>
      </c>
      <c r="CF471">
        <v>0.21115600000000001</v>
      </c>
      <c r="CG471">
        <v>0.27112199999999997</v>
      </c>
      <c r="CI471">
        <v>0.16259000000000001</v>
      </c>
      <c r="CJ471">
        <v>0.164072</v>
      </c>
      <c r="CK471">
        <v>0.32318249999999998</v>
      </c>
      <c r="CM471">
        <v>0.1181975</v>
      </c>
      <c r="CN471">
        <v>0.31511600000000001</v>
      </c>
      <c r="CO471">
        <v>0.35813600000000001</v>
      </c>
      <c r="CP471">
        <v>0.226132</v>
      </c>
      <c r="CU471">
        <v>0.122002</v>
      </c>
      <c r="CV471">
        <v>0.25417400000000001</v>
      </c>
      <c r="CW471">
        <v>0.49842750000000002</v>
      </c>
      <c r="CY471">
        <v>0.15018200000000001</v>
      </c>
      <c r="DA471">
        <v>0.22774249999999999</v>
      </c>
      <c r="DE471">
        <v>3.5544000000000013E-2</v>
      </c>
      <c r="DF471">
        <v>5.0757999999999998E-2</v>
      </c>
      <c r="DG471">
        <v>0.102102</v>
      </c>
      <c r="DH471">
        <v>0.28358800000000001</v>
      </c>
      <c r="DI471">
        <v>0.27127800000000002</v>
      </c>
      <c r="DL471">
        <v>0.30300400000000011</v>
      </c>
      <c r="DO471">
        <v>9.4796000000000005E-2</v>
      </c>
      <c r="DP471">
        <v>0.37951800000000008</v>
      </c>
      <c r="DS471">
        <v>0.297296</v>
      </c>
      <c r="DX471">
        <v>0.286078</v>
      </c>
      <c r="EG471">
        <v>0.41543200000000002</v>
      </c>
      <c r="EH471">
        <v>0.120738</v>
      </c>
      <c r="EK471">
        <v>0.705094</v>
      </c>
      <c r="EL471">
        <v>0.29078199999999998</v>
      </c>
      <c r="EN471">
        <v>0.15740799999999999</v>
      </c>
      <c r="ER471">
        <v>9.5180000000000015E-2</v>
      </c>
      <c r="ES471">
        <v>0.41236200000000001</v>
      </c>
      <c r="EV471">
        <v>0.21029800000000001</v>
      </c>
      <c r="EY471">
        <v>0.30195400000000011</v>
      </c>
      <c r="FA471">
        <v>0.238568</v>
      </c>
      <c r="FC471">
        <v>0.64120800000000011</v>
      </c>
      <c r="FR471">
        <v>8.6085000000000009E-2</v>
      </c>
      <c r="FW471">
        <v>0.23372599999999999</v>
      </c>
      <c r="FX471">
        <v>0.19064999999999999</v>
      </c>
      <c r="GA471">
        <v>0.123164</v>
      </c>
      <c r="GB471">
        <v>0.100398</v>
      </c>
      <c r="GD471">
        <v>0.26898</v>
      </c>
      <c r="GG471">
        <v>0.37951800000000008</v>
      </c>
      <c r="GH471">
        <v>0.188024</v>
      </c>
      <c r="GI471">
        <v>0.32407399999999997</v>
      </c>
      <c r="GL471">
        <v>0.41236200000000001</v>
      </c>
      <c r="GM471">
        <v>0.34807199999999999</v>
      </c>
      <c r="GN471">
        <v>0.142958</v>
      </c>
      <c r="GW471">
        <v>0.102102</v>
      </c>
      <c r="GX471">
        <v>0.102102</v>
      </c>
      <c r="GY471">
        <v>0.21115600000000001</v>
      </c>
      <c r="GZ471">
        <v>0.40291800000000011</v>
      </c>
      <c r="HA471">
        <v>7.2570000000000009E-2</v>
      </c>
      <c r="HC471">
        <v>0.35336800000000013</v>
      </c>
      <c r="HD471">
        <v>0.70723600000000009</v>
      </c>
      <c r="HE471">
        <v>0.54653200000000002</v>
      </c>
    </row>
    <row r="472" spans="1:213" x14ac:dyDescent="0.3">
      <c r="A472">
        <v>2020</v>
      </c>
      <c r="B472" t="s">
        <v>8347</v>
      </c>
      <c r="C472" s="1" t="s">
        <v>8364</v>
      </c>
      <c r="D472">
        <v>0.24845800000000001</v>
      </c>
      <c r="E472">
        <v>0.29201500000000002</v>
      </c>
      <c r="J472">
        <v>0.21790599999999999</v>
      </c>
      <c r="K472">
        <v>0.204906</v>
      </c>
      <c r="N472">
        <v>0.225354</v>
      </c>
      <c r="P472">
        <v>0.13991999999999999</v>
      </c>
      <c r="R472">
        <v>0.22840199999999999</v>
      </c>
      <c r="S472">
        <v>0.28488000000000002</v>
      </c>
      <c r="AB472">
        <v>0.15316399999999999</v>
      </c>
      <c r="AD472">
        <v>0.19234499999999999</v>
      </c>
      <c r="AH472">
        <v>0.25984400000000002</v>
      </c>
      <c r="AJ472">
        <v>0.35133199999999998</v>
      </c>
      <c r="AO472">
        <v>0.50530200000000003</v>
      </c>
      <c r="AR472">
        <v>0.511042</v>
      </c>
      <c r="AT472">
        <v>0.33972799999999997</v>
      </c>
      <c r="BE472">
        <v>0.112274</v>
      </c>
      <c r="BF472">
        <v>7.509600000000001E-2</v>
      </c>
      <c r="BJ472">
        <v>0.199852</v>
      </c>
      <c r="BL472">
        <v>0.225354</v>
      </c>
      <c r="BP472">
        <v>0.57113666666666674</v>
      </c>
      <c r="BR472">
        <v>0.15732199999999999</v>
      </c>
      <c r="BS472">
        <v>8.9726000000000014E-2</v>
      </c>
      <c r="CB472">
        <v>0.33972799999999997</v>
      </c>
      <c r="CF472">
        <v>2.8724E-2</v>
      </c>
      <c r="CI472">
        <v>0.15843499999999999</v>
      </c>
      <c r="CN472">
        <v>0.19203400000000001</v>
      </c>
      <c r="CO472">
        <v>0.10036399999999999</v>
      </c>
      <c r="CP472">
        <v>0.22220200000000001</v>
      </c>
      <c r="CU472">
        <v>0.13214799999999999</v>
      </c>
      <c r="CY472">
        <v>0.13014000000000001</v>
      </c>
      <c r="DA472">
        <v>0.10899</v>
      </c>
      <c r="DE472">
        <v>0.15241199999999999</v>
      </c>
      <c r="DG472">
        <v>6.9987500000000008E-2</v>
      </c>
      <c r="DH472">
        <v>0.1601225</v>
      </c>
      <c r="DI472">
        <v>0.26752799999999999</v>
      </c>
      <c r="DL472">
        <v>0.18806600000000001</v>
      </c>
      <c r="DO472">
        <v>0.105242</v>
      </c>
      <c r="DP472">
        <v>0.33972799999999997</v>
      </c>
      <c r="DX472">
        <v>0.196572</v>
      </c>
      <c r="EG472">
        <v>0.44504250000000012</v>
      </c>
      <c r="EK472">
        <v>0.5687040000000001</v>
      </c>
      <c r="EN472">
        <v>0.14027600000000001</v>
      </c>
      <c r="ES472">
        <v>0.230986</v>
      </c>
      <c r="FA472">
        <v>0.17640249999999999</v>
      </c>
      <c r="FR472">
        <v>0.12112000000000001</v>
      </c>
      <c r="FX472">
        <v>0.13400799999999999</v>
      </c>
      <c r="GB472">
        <v>3.5847999999999998E-2</v>
      </c>
      <c r="GD472">
        <v>0.23388249999999999</v>
      </c>
      <c r="GG472">
        <v>0.33972799999999997</v>
      </c>
      <c r="GI472">
        <v>0.23599400000000001</v>
      </c>
      <c r="GL472">
        <v>0.230986</v>
      </c>
      <c r="GM472">
        <v>0.20124</v>
      </c>
      <c r="GN472">
        <v>0.16985666666666671</v>
      </c>
      <c r="GW472">
        <v>6.9987500000000008E-2</v>
      </c>
      <c r="GX472">
        <v>6.9987500000000008E-2</v>
      </c>
      <c r="GY472">
        <v>2.8724E-2</v>
      </c>
      <c r="GZ472">
        <v>0.27557999999999999</v>
      </c>
      <c r="HC472">
        <v>0.16596</v>
      </c>
      <c r="HE472">
        <v>0.20801</v>
      </c>
    </row>
    <row r="473" spans="1:213" x14ac:dyDescent="0.3">
      <c r="A473">
        <v>2020</v>
      </c>
      <c r="B473" t="s">
        <v>8347</v>
      </c>
      <c r="C473" s="1" t="s">
        <v>247</v>
      </c>
      <c r="D473">
        <v>0.57926600000000006</v>
      </c>
      <c r="E473">
        <v>0.77560800000000008</v>
      </c>
      <c r="F473">
        <v>2.5575320000000001</v>
      </c>
      <c r="G473">
        <v>0.17400399999999999</v>
      </c>
      <c r="H473">
        <v>0.21192749999999999</v>
      </c>
      <c r="I473">
        <v>0.21192749999999999</v>
      </c>
      <c r="J473">
        <v>0.68734000000000006</v>
      </c>
      <c r="K473">
        <v>0.52377400000000007</v>
      </c>
      <c r="L473">
        <v>0.30907750000000001</v>
      </c>
      <c r="M473">
        <v>0.101712</v>
      </c>
      <c r="N473">
        <v>0.73044600000000015</v>
      </c>
      <c r="O473">
        <v>0.30405799999999999</v>
      </c>
      <c r="P473">
        <v>0.678454</v>
      </c>
      <c r="Q473">
        <v>0.30907750000000001</v>
      </c>
      <c r="R473">
        <v>0.73324750000000005</v>
      </c>
      <c r="S473">
        <v>0.57200250000000008</v>
      </c>
      <c r="T473">
        <v>0.27920400000000012</v>
      </c>
      <c r="U473">
        <v>0.79605000000000004</v>
      </c>
      <c r="V473">
        <v>0.16955000000000001</v>
      </c>
      <c r="X473">
        <v>0.12942000000000001</v>
      </c>
      <c r="Y473">
        <v>0.126974</v>
      </c>
      <c r="Z473">
        <v>0.21192749999999999</v>
      </c>
      <c r="AB473">
        <v>0.23680599999999999</v>
      </c>
      <c r="AC473">
        <v>0.30907750000000001</v>
      </c>
      <c r="AD473">
        <v>0.52964600000000006</v>
      </c>
      <c r="AE473">
        <v>0.76552399999999998</v>
      </c>
      <c r="AF473">
        <v>0.34616200000000003</v>
      </c>
      <c r="AG473">
        <v>2.5375000000000002E-2</v>
      </c>
      <c r="AH473">
        <v>0.57184600000000008</v>
      </c>
      <c r="AI473">
        <v>0.33798750000000011</v>
      </c>
      <c r="AJ473">
        <v>0.96845600000000009</v>
      </c>
      <c r="AK473">
        <v>0.5396200000000001</v>
      </c>
      <c r="AL473">
        <v>7.7116000000000004E-2</v>
      </c>
      <c r="AM473">
        <v>7.8020000000000006E-2</v>
      </c>
      <c r="AN473">
        <v>9.5792000000000016E-2</v>
      </c>
      <c r="AO473">
        <v>1.0513479999999999</v>
      </c>
      <c r="AP473">
        <v>0.20789199999999999</v>
      </c>
      <c r="AR473">
        <v>1.1304080000000001</v>
      </c>
      <c r="AS473">
        <v>0.18625749999999999</v>
      </c>
      <c r="AT473">
        <v>0.61633400000000005</v>
      </c>
      <c r="AU473">
        <v>0.35703000000000001</v>
      </c>
      <c r="AV473">
        <v>0.18626200000000001</v>
      </c>
      <c r="AW473">
        <v>0.23053199999999999</v>
      </c>
      <c r="AX473">
        <v>4.7940000000000014E-3</v>
      </c>
      <c r="AY473">
        <v>0.30907750000000001</v>
      </c>
      <c r="AZ473">
        <v>0.5396200000000001</v>
      </c>
      <c r="BB473">
        <v>0.201182</v>
      </c>
      <c r="BC473">
        <v>0.161658</v>
      </c>
      <c r="BD473">
        <v>0.17127200000000001</v>
      </c>
      <c r="BE473">
        <v>0.40964600000000001</v>
      </c>
      <c r="BF473">
        <v>0.39196399999999998</v>
      </c>
      <c r="BG473">
        <v>0.76723750000000002</v>
      </c>
      <c r="BH473">
        <v>7.0706000000000005E-2</v>
      </c>
      <c r="BI473">
        <v>0.1</v>
      </c>
      <c r="BJ473">
        <v>0.37852599999999997</v>
      </c>
      <c r="BK473">
        <v>0.30405799999999999</v>
      </c>
      <c r="BL473">
        <v>0.73044600000000015</v>
      </c>
      <c r="BM473">
        <v>0.14552599999999999</v>
      </c>
      <c r="BO473">
        <v>0.15618399999999999</v>
      </c>
      <c r="BQ473">
        <v>9.9670000000000009E-2</v>
      </c>
      <c r="BR473">
        <v>0.26269199999999998</v>
      </c>
      <c r="BS473">
        <v>0.21878500000000001</v>
      </c>
      <c r="BT473">
        <v>6.3792000000000001E-2</v>
      </c>
      <c r="BU473">
        <v>0.13570199999999999</v>
      </c>
      <c r="BX473">
        <v>0.216276</v>
      </c>
      <c r="BY473">
        <v>0.30405799999999999</v>
      </c>
      <c r="BZ473">
        <v>8.9062000000000016E-2</v>
      </c>
      <c r="CA473">
        <v>0.13622400000000001</v>
      </c>
      <c r="CB473">
        <v>0.61632200000000004</v>
      </c>
      <c r="CC473">
        <v>0.18337400000000001</v>
      </c>
      <c r="CD473">
        <v>7.1873333333333331E-2</v>
      </c>
      <c r="CE473">
        <v>0.5396200000000001</v>
      </c>
      <c r="CF473">
        <v>2.2823199999999999</v>
      </c>
      <c r="CG473">
        <v>0.28854800000000003</v>
      </c>
      <c r="CH473">
        <v>0.42083799999999999</v>
      </c>
      <c r="CI473">
        <v>0.42573400000000011</v>
      </c>
      <c r="CJ473">
        <v>0.67537600000000009</v>
      </c>
      <c r="CL473">
        <v>0.11272799999999999</v>
      </c>
      <c r="CN473">
        <v>0.26410600000000001</v>
      </c>
      <c r="CO473">
        <v>0.161106</v>
      </c>
      <c r="CP473">
        <v>0.65294000000000008</v>
      </c>
      <c r="CQ473">
        <v>0.51675000000000004</v>
      </c>
      <c r="CS473">
        <v>0.18131</v>
      </c>
      <c r="CU473">
        <v>0.40927999999999998</v>
      </c>
      <c r="CV473">
        <v>0.49635750000000012</v>
      </c>
      <c r="CW473">
        <v>1.96166</v>
      </c>
      <c r="CX473">
        <v>0.11272799999999999</v>
      </c>
      <c r="CY473">
        <v>0.57492600000000005</v>
      </c>
      <c r="CZ473">
        <v>0.56269199999999997</v>
      </c>
      <c r="DA473">
        <v>0.36765399999999998</v>
      </c>
      <c r="DC473">
        <v>0.38039600000000001</v>
      </c>
      <c r="DE473">
        <v>7.2059999999999999E-2</v>
      </c>
      <c r="DF473">
        <v>0.220524</v>
      </c>
      <c r="DG473">
        <v>7.4456000000000008E-2</v>
      </c>
      <c r="DH473">
        <v>0.34233400000000003</v>
      </c>
      <c r="DI473">
        <v>0.42409000000000002</v>
      </c>
      <c r="DJ473">
        <v>0.174568</v>
      </c>
      <c r="DL473">
        <v>0.43346000000000001</v>
      </c>
      <c r="DM473">
        <v>0.28388600000000003</v>
      </c>
      <c r="DN473">
        <v>0.38172600000000001</v>
      </c>
      <c r="DP473">
        <v>0.61632200000000004</v>
      </c>
      <c r="DQ473">
        <v>0.30405799999999999</v>
      </c>
      <c r="DS473">
        <v>7.0706000000000005E-2</v>
      </c>
      <c r="DT473">
        <v>0.21192749999999999</v>
      </c>
      <c r="DU473">
        <v>0.72916199999999998</v>
      </c>
      <c r="DV473">
        <v>0.42083799999999999</v>
      </c>
      <c r="DW473">
        <v>0.18154600000000001</v>
      </c>
      <c r="DX473">
        <v>0.38446599999999997</v>
      </c>
      <c r="DY473">
        <v>0.72489000000000003</v>
      </c>
      <c r="DZ473">
        <v>7.8824000000000005E-2</v>
      </c>
      <c r="EA473">
        <v>0.22258800000000001</v>
      </c>
      <c r="EB473">
        <v>0.89351600000000009</v>
      </c>
      <c r="EC473">
        <v>0.128468</v>
      </c>
      <c r="ED473">
        <v>0.30405799999999999</v>
      </c>
      <c r="EE473">
        <v>0.18042800000000001</v>
      </c>
      <c r="EF473">
        <v>0.127914</v>
      </c>
      <c r="EH473">
        <v>0.271208</v>
      </c>
      <c r="EK473">
        <v>1.135208</v>
      </c>
      <c r="EL473">
        <v>0.79073000000000004</v>
      </c>
      <c r="EM473">
        <v>0.228766</v>
      </c>
      <c r="EN473">
        <v>0.34287600000000001</v>
      </c>
      <c r="EP473">
        <v>0.54664800000000002</v>
      </c>
      <c r="EQ473">
        <v>0.30900400000000011</v>
      </c>
      <c r="ER473">
        <v>0.52310400000000001</v>
      </c>
      <c r="ES473">
        <v>1.10345</v>
      </c>
      <c r="ET473">
        <v>0.30405799999999999</v>
      </c>
      <c r="EU473">
        <v>0.44270799999999999</v>
      </c>
      <c r="EW473">
        <v>0.30405799999999999</v>
      </c>
      <c r="EX473">
        <v>0.52582400000000007</v>
      </c>
      <c r="EY473">
        <v>1.2527459999999999</v>
      </c>
      <c r="EZ473">
        <v>0.77310428571428569</v>
      </c>
      <c r="FA473">
        <v>0.51952600000000004</v>
      </c>
      <c r="FB473">
        <v>0.14740600000000001</v>
      </c>
      <c r="FC473">
        <v>0.587036</v>
      </c>
      <c r="FF473">
        <v>0.11991925000000001</v>
      </c>
      <c r="FH473">
        <v>0.30405799999999999</v>
      </c>
      <c r="FI473">
        <v>0.1558775</v>
      </c>
      <c r="FJ473">
        <v>0.204816</v>
      </c>
      <c r="FK473">
        <v>7.4838000000000002E-2</v>
      </c>
      <c r="FL473">
        <v>0.25047999999999998</v>
      </c>
      <c r="FM473">
        <v>8.7590000000000001E-2</v>
      </c>
      <c r="FN473">
        <v>0.20163600000000001</v>
      </c>
      <c r="FP473">
        <v>0.293626</v>
      </c>
      <c r="FQ473">
        <v>0.21192749999999999</v>
      </c>
      <c r="FR473">
        <v>0.39842400000000011</v>
      </c>
      <c r="FS473">
        <v>0.12583</v>
      </c>
      <c r="FT473">
        <v>0.21192749999999999</v>
      </c>
      <c r="FU473">
        <v>0.12400600000000001</v>
      </c>
      <c r="FV473">
        <v>0.12293999999999999</v>
      </c>
      <c r="FW473">
        <v>0.44743400000000011</v>
      </c>
      <c r="FX473">
        <v>1.3504400000000001</v>
      </c>
      <c r="FZ473">
        <v>0.23617199999999999</v>
      </c>
      <c r="GA473">
        <v>0.34556999999999999</v>
      </c>
      <c r="GD473">
        <v>0.94243399999999999</v>
      </c>
      <c r="GE473">
        <v>0.18473000000000001</v>
      </c>
      <c r="GG473">
        <v>0.61566850000000006</v>
      </c>
      <c r="GH473">
        <v>0.167016</v>
      </c>
      <c r="GI473">
        <v>0.65528600000000004</v>
      </c>
      <c r="GJ473">
        <v>0.29075600000000001</v>
      </c>
      <c r="GL473">
        <v>1.10345</v>
      </c>
      <c r="GM473">
        <v>0.5970700000000001</v>
      </c>
      <c r="GN473">
        <v>1.052154</v>
      </c>
      <c r="GO473">
        <v>2.763442</v>
      </c>
      <c r="GP473">
        <v>0.30907750000000001</v>
      </c>
      <c r="GQ473">
        <v>0.21192749999999999</v>
      </c>
      <c r="GR473">
        <v>0.21192749999999999</v>
      </c>
      <c r="GS473">
        <v>0.471522</v>
      </c>
      <c r="GT473">
        <v>6.1103999999999999E-2</v>
      </c>
      <c r="GU473">
        <v>0.30405799999999999</v>
      </c>
      <c r="GW473">
        <v>7.4456000000000008E-2</v>
      </c>
      <c r="GX473">
        <v>7.4456000000000008E-2</v>
      </c>
      <c r="GY473">
        <v>2.2823199999999999</v>
      </c>
      <c r="GZ473">
        <v>0.69139399999999995</v>
      </c>
      <c r="HA473">
        <v>0.11597</v>
      </c>
      <c r="HC473">
        <v>0.49097600000000002</v>
      </c>
      <c r="HD473">
        <v>0.24246999999999999</v>
      </c>
      <c r="HE473">
        <v>0.102904</v>
      </c>
    </row>
    <row r="474" spans="1:213" x14ac:dyDescent="0.3">
      <c r="A474">
        <v>2020</v>
      </c>
      <c r="B474" t="s">
        <v>8347</v>
      </c>
      <c r="C474" s="1" t="s">
        <v>8365</v>
      </c>
      <c r="D474">
        <v>0.14308599999999999</v>
      </c>
      <c r="E474">
        <v>0.54784400000000011</v>
      </c>
      <c r="L474">
        <v>0.21854000000000001</v>
      </c>
      <c r="M474">
        <v>2.3335999999999999E-2</v>
      </c>
      <c r="N474">
        <v>0.46161249999999998</v>
      </c>
      <c r="O474">
        <v>0.34319400000000011</v>
      </c>
      <c r="P474">
        <v>0.25835999999999998</v>
      </c>
      <c r="Q474">
        <v>0.21854000000000001</v>
      </c>
      <c r="R474">
        <v>0.30658750000000001</v>
      </c>
      <c r="U474">
        <v>0.11321000000000001</v>
      </c>
      <c r="V474">
        <v>9.6822000000000019E-2</v>
      </c>
      <c r="X474">
        <v>6.2180000000000013E-2</v>
      </c>
      <c r="Y474">
        <v>0.10446</v>
      </c>
      <c r="AB474">
        <v>0.242728</v>
      </c>
      <c r="AC474">
        <v>0.21854000000000001</v>
      </c>
      <c r="AD474">
        <v>0.28625600000000001</v>
      </c>
      <c r="AG474">
        <v>0.102668</v>
      </c>
      <c r="AI474">
        <v>0.25374000000000002</v>
      </c>
      <c r="AL474">
        <v>6.6173999999999997E-2</v>
      </c>
      <c r="AM474">
        <v>9.317750000000001E-2</v>
      </c>
      <c r="AP474">
        <v>6.9318000000000005E-2</v>
      </c>
      <c r="AS474">
        <v>0.16037000000000001</v>
      </c>
      <c r="AT474">
        <v>0.47584799999999999</v>
      </c>
      <c r="AU474">
        <v>0.35309800000000008</v>
      </c>
      <c r="AW474">
        <v>0.158944</v>
      </c>
      <c r="AY474">
        <v>0.21854000000000001</v>
      </c>
      <c r="BD474">
        <v>0.146312</v>
      </c>
      <c r="BE474">
        <v>1.0098125</v>
      </c>
      <c r="BF474">
        <v>0.16409199999999999</v>
      </c>
      <c r="BG474">
        <v>0.50687000000000004</v>
      </c>
      <c r="BH474">
        <v>4.4929999999999998E-2</v>
      </c>
      <c r="BI474">
        <v>5.1850000000000007E-2</v>
      </c>
      <c r="BJ474">
        <v>0.27406799999999998</v>
      </c>
      <c r="BK474">
        <v>0.34319400000000011</v>
      </c>
      <c r="BL474">
        <v>0.46161249999999998</v>
      </c>
      <c r="BM474">
        <v>0.23996999999999999</v>
      </c>
      <c r="BS474">
        <v>0.11138199999999999</v>
      </c>
      <c r="BT474">
        <v>6.8772E-2</v>
      </c>
      <c r="BU474">
        <v>0.13822599999999999</v>
      </c>
      <c r="BX474">
        <v>0.18661800000000001</v>
      </c>
      <c r="BY474">
        <v>0.34319400000000011</v>
      </c>
      <c r="BZ474">
        <v>9.6070000000000003E-2</v>
      </c>
      <c r="CB474">
        <v>0.47465000000000002</v>
      </c>
      <c r="CC474">
        <v>0.107044</v>
      </c>
      <c r="CD474">
        <v>5.7365000000000013E-2</v>
      </c>
      <c r="CF474">
        <v>2.1</v>
      </c>
      <c r="CG474">
        <v>8.6080000000000004E-2</v>
      </c>
      <c r="CH474">
        <v>0.119932</v>
      </c>
      <c r="CI474">
        <v>8.3086000000000007E-2</v>
      </c>
      <c r="CM474">
        <v>1.8792120000000001</v>
      </c>
      <c r="CO474">
        <v>8.3152500000000004E-2</v>
      </c>
      <c r="CP474">
        <v>0.19490250000000001</v>
      </c>
      <c r="CU474">
        <v>0.13081799999999999</v>
      </c>
      <c r="CV474">
        <v>0.17297399999999999</v>
      </c>
      <c r="CY474">
        <v>7.8742000000000006E-2</v>
      </c>
      <c r="DA474">
        <v>0.21925</v>
      </c>
      <c r="DC474">
        <v>0.17718500000000001</v>
      </c>
      <c r="DE474">
        <v>4.7522000000000002E-2</v>
      </c>
      <c r="DG474">
        <v>8.907000000000001E-2</v>
      </c>
      <c r="DH474">
        <v>0.33663500000000002</v>
      </c>
      <c r="DJ474">
        <v>5.6197999999999998E-2</v>
      </c>
      <c r="DL474">
        <v>0.12168</v>
      </c>
      <c r="DM474">
        <v>9.6338000000000007E-2</v>
      </c>
      <c r="DN474">
        <v>9.7980000000000012E-2</v>
      </c>
      <c r="DP474">
        <v>0.47465000000000002</v>
      </c>
      <c r="DQ474">
        <v>0.34319400000000011</v>
      </c>
      <c r="DS474">
        <v>4.4929999999999998E-2</v>
      </c>
      <c r="DV474">
        <v>0.119932</v>
      </c>
      <c r="DW474">
        <v>9.2228000000000004E-2</v>
      </c>
      <c r="DX474">
        <v>0.33425800000000011</v>
      </c>
      <c r="DZ474">
        <v>5.6189999999999997E-2</v>
      </c>
      <c r="EA474">
        <v>2.1707500000000001E-2</v>
      </c>
      <c r="EB474">
        <v>4.7890000000000002E-2</v>
      </c>
      <c r="EC474">
        <v>5.2730000000000013E-2</v>
      </c>
      <c r="ED474">
        <v>0.34319400000000011</v>
      </c>
      <c r="EE474">
        <v>0.12305199999999999</v>
      </c>
      <c r="EF474">
        <v>0.16664999999999999</v>
      </c>
      <c r="EL474">
        <v>3.057964000000001</v>
      </c>
      <c r="EM474">
        <v>0.41016800000000009</v>
      </c>
      <c r="EN474">
        <v>0.38665400000000011</v>
      </c>
      <c r="EP474">
        <v>0.42943199999999998</v>
      </c>
      <c r="EQ474">
        <v>0.53113800000000011</v>
      </c>
      <c r="ER474">
        <v>5.9964999999999997E-2</v>
      </c>
      <c r="ES474">
        <v>0.46200000000000002</v>
      </c>
      <c r="ET474">
        <v>0.34319400000000011</v>
      </c>
      <c r="EV474">
        <v>0.13724800000000001</v>
      </c>
      <c r="EW474">
        <v>0.34319400000000011</v>
      </c>
      <c r="EX474">
        <v>0.34793400000000002</v>
      </c>
      <c r="FA474">
        <v>0.120184</v>
      </c>
      <c r="FB474">
        <v>0.102188</v>
      </c>
      <c r="FC474">
        <v>0.24276200000000001</v>
      </c>
      <c r="FF474">
        <v>6.2559749999999997E-2</v>
      </c>
      <c r="FH474">
        <v>0.34319400000000011</v>
      </c>
      <c r="FI474">
        <v>9.7404000000000004E-2</v>
      </c>
      <c r="FJ474">
        <v>0.10434499999999999</v>
      </c>
      <c r="FK474">
        <v>4.6450000000000012E-2</v>
      </c>
      <c r="FM474">
        <v>8.7612000000000009E-2</v>
      </c>
      <c r="FP474">
        <v>0.156608</v>
      </c>
      <c r="FR474">
        <v>0.170488</v>
      </c>
      <c r="FS474">
        <v>7.8747500000000012E-2</v>
      </c>
      <c r="FU474">
        <v>8.4642000000000009E-2</v>
      </c>
      <c r="FV474">
        <v>8.7810000000000013E-2</v>
      </c>
      <c r="FW474">
        <v>0.19175600000000001</v>
      </c>
      <c r="FX474">
        <v>0.17661250000000001</v>
      </c>
      <c r="GB474">
        <v>5.1802000000000001E-2</v>
      </c>
      <c r="GD474">
        <v>0.36</v>
      </c>
      <c r="GG474">
        <v>0.29677700000000001</v>
      </c>
      <c r="GH474">
        <v>0.105736</v>
      </c>
      <c r="GI474">
        <v>0.32639000000000001</v>
      </c>
      <c r="GJ474">
        <v>0.108846</v>
      </c>
      <c r="GL474">
        <v>0.46200000000000002</v>
      </c>
      <c r="GM474">
        <v>0.39533000000000001</v>
      </c>
      <c r="GN474">
        <v>0.138682</v>
      </c>
      <c r="GP474">
        <v>0.21854000000000001</v>
      </c>
      <c r="GU474">
        <v>0.34319400000000011</v>
      </c>
      <c r="GW474">
        <v>8.907000000000001E-2</v>
      </c>
      <c r="GX474">
        <v>8.907000000000001E-2</v>
      </c>
      <c r="GY474">
        <v>2.1</v>
      </c>
      <c r="GZ474">
        <v>0.31568000000000002</v>
      </c>
      <c r="HA474">
        <v>5.7882500000000003E-2</v>
      </c>
      <c r="HC474">
        <v>0.34536749999999999</v>
      </c>
      <c r="HD474">
        <v>6.3674000000000008E-2</v>
      </c>
      <c r="HE474">
        <v>4.2487999999999998E-2</v>
      </c>
    </row>
    <row r="475" spans="1:213" x14ac:dyDescent="0.3">
      <c r="A475">
        <v>2020</v>
      </c>
      <c r="B475" t="s">
        <v>8347</v>
      </c>
      <c r="C475" s="1" t="s">
        <v>257</v>
      </c>
      <c r="D475">
        <v>0.162361375</v>
      </c>
      <c r="E475">
        <v>0.24765024999999999</v>
      </c>
      <c r="G475">
        <v>0.17851400000000001</v>
      </c>
      <c r="K475">
        <v>0.17979999999999999</v>
      </c>
      <c r="M475">
        <v>2.2925999999999998E-2</v>
      </c>
      <c r="N475">
        <v>0.1251386666666667</v>
      </c>
      <c r="P475">
        <v>0.1091493333333334</v>
      </c>
      <c r="R475">
        <v>1.6593199999999999</v>
      </c>
      <c r="S475">
        <v>0.24507825000000011</v>
      </c>
      <c r="U475">
        <v>0.11383600000000001</v>
      </c>
      <c r="V475">
        <v>7.7690000000000009E-2</v>
      </c>
      <c r="X475">
        <v>8.409475000000001E-2</v>
      </c>
      <c r="Y475">
        <v>7.476250000000001E-2</v>
      </c>
      <c r="AB475">
        <v>6.1654000000000007E-2</v>
      </c>
      <c r="AD475">
        <v>0.19328699999999999</v>
      </c>
      <c r="AF475">
        <v>0.11464000000000001</v>
      </c>
      <c r="AG475">
        <v>7.6180750000000005E-2</v>
      </c>
      <c r="AH475">
        <v>0.20808774999999999</v>
      </c>
      <c r="AJ475">
        <v>0.200477875</v>
      </c>
      <c r="AL475">
        <v>6.6872000000000001E-2</v>
      </c>
      <c r="AM475">
        <v>0.103698</v>
      </c>
      <c r="AN475">
        <v>7.7990000000000004E-2</v>
      </c>
      <c r="AO475">
        <v>0.43216100000000002</v>
      </c>
      <c r="AP475">
        <v>0.11036799999999999</v>
      </c>
      <c r="AR475">
        <v>0.57329600000000003</v>
      </c>
      <c r="AS475">
        <v>0.136542</v>
      </c>
      <c r="AT475">
        <v>0.1988085</v>
      </c>
      <c r="AU475">
        <v>0.21430399999999999</v>
      </c>
      <c r="BE475">
        <v>0.15287600000000001</v>
      </c>
      <c r="BF475">
        <v>0.1145566666666667</v>
      </c>
      <c r="BH475">
        <v>2.4695999999999999E-2</v>
      </c>
      <c r="BI475">
        <v>5.2975000000000008E-2</v>
      </c>
      <c r="BJ475">
        <v>0.207426</v>
      </c>
      <c r="BL475">
        <v>0.1251386666666667</v>
      </c>
      <c r="BP475">
        <v>0.42482799999999998</v>
      </c>
      <c r="BR475">
        <v>0.22491</v>
      </c>
      <c r="BS475">
        <v>0.1219075</v>
      </c>
      <c r="BT475">
        <v>6.8150000000000002E-2</v>
      </c>
      <c r="BU475">
        <v>0.101913</v>
      </c>
      <c r="BZ475">
        <v>6.9637333333333343E-2</v>
      </c>
      <c r="CB475">
        <v>0.198713</v>
      </c>
      <c r="CG475">
        <v>0.12587200000000001</v>
      </c>
      <c r="CH475">
        <v>8.6314000000000002E-2</v>
      </c>
      <c r="CI475">
        <v>0.10974200000000001</v>
      </c>
      <c r="CJ475">
        <v>0.17313999999999999</v>
      </c>
      <c r="CM475">
        <v>0.23471875</v>
      </c>
      <c r="CN475">
        <v>7.1378000000000011E-2</v>
      </c>
      <c r="CO475">
        <v>6.4770000000000008E-2</v>
      </c>
      <c r="CP475">
        <v>0.18432399999999999</v>
      </c>
      <c r="CU475">
        <v>0.106084</v>
      </c>
      <c r="CV475">
        <v>0.11763516666666669</v>
      </c>
      <c r="CY475">
        <v>0.1114293333333333</v>
      </c>
      <c r="DC475">
        <v>9.6550000000000011E-2</v>
      </c>
      <c r="DF475">
        <v>0.138432</v>
      </c>
      <c r="DG475">
        <v>0.18636800000000001</v>
      </c>
      <c r="DH475">
        <v>0.1545236666666667</v>
      </c>
      <c r="DL475">
        <v>0.13415199999999999</v>
      </c>
      <c r="DM475">
        <v>6.4809999999999993E-2</v>
      </c>
      <c r="DN475">
        <v>8.1170999999999993E-2</v>
      </c>
      <c r="DO475">
        <v>5.7922000000000001E-2</v>
      </c>
      <c r="DP475">
        <v>0.198713</v>
      </c>
      <c r="DS475">
        <v>2.4695999999999999E-2</v>
      </c>
      <c r="DV475">
        <v>8.6314000000000002E-2</v>
      </c>
      <c r="DW475">
        <v>7.0842500000000003E-2</v>
      </c>
      <c r="DX475">
        <v>0.48785112500000011</v>
      </c>
      <c r="DZ475">
        <v>5.4238000000000008E-2</v>
      </c>
      <c r="EA475">
        <v>2.4294E-2</v>
      </c>
      <c r="EC475">
        <v>4.8731333333333342E-2</v>
      </c>
      <c r="EE475">
        <v>7.4446000000000012E-2</v>
      </c>
      <c r="EG475">
        <v>0.32319999999999999</v>
      </c>
      <c r="EH475">
        <v>0.114205</v>
      </c>
      <c r="EK475">
        <v>0.59402400000000011</v>
      </c>
      <c r="EL475">
        <v>0.24434600000000001</v>
      </c>
      <c r="EN475">
        <v>0.109947</v>
      </c>
      <c r="ER475">
        <v>7.214000000000001E-2</v>
      </c>
      <c r="ES475">
        <v>0.14044300000000001</v>
      </c>
      <c r="EV475">
        <v>0.31187599999999999</v>
      </c>
      <c r="EY475">
        <v>0.60358000000000001</v>
      </c>
      <c r="FA475">
        <v>0.137682</v>
      </c>
      <c r="FB475">
        <v>5.005600000000001E-2</v>
      </c>
      <c r="FC475">
        <v>0.30282874999999998</v>
      </c>
      <c r="FF475">
        <v>3.566416666666667E-2</v>
      </c>
      <c r="FI475">
        <v>9.4323000000000018E-2</v>
      </c>
      <c r="FJ475">
        <v>8.7240000000000012E-2</v>
      </c>
      <c r="FM475">
        <v>8.5640000000000008E-2</v>
      </c>
      <c r="FR475">
        <v>0.14968000000000001</v>
      </c>
      <c r="FU475">
        <v>8.3637000000000003E-2</v>
      </c>
      <c r="FV475">
        <v>7.5110666666666673E-2</v>
      </c>
      <c r="FW475">
        <v>0.146401</v>
      </c>
      <c r="FX475">
        <v>0.132245</v>
      </c>
      <c r="GB475">
        <v>0.19003500000000001</v>
      </c>
      <c r="GD475">
        <v>0.22203975000000001</v>
      </c>
      <c r="GG475">
        <v>0.19350066666666671</v>
      </c>
      <c r="GH475">
        <v>0.10674549999999999</v>
      </c>
      <c r="GI475">
        <v>0.13371230000000001</v>
      </c>
      <c r="GJ475">
        <v>0.14207400000000001</v>
      </c>
      <c r="GL475">
        <v>0.14044300000000001</v>
      </c>
      <c r="GM475">
        <v>0.10408199999999999</v>
      </c>
      <c r="GN475">
        <v>0.25945600000000002</v>
      </c>
      <c r="GS475">
        <v>0.16804666666666671</v>
      </c>
      <c r="GW475">
        <v>0.18636800000000001</v>
      </c>
      <c r="GX475">
        <v>0.18636800000000001</v>
      </c>
      <c r="GZ475">
        <v>0.26307799999999998</v>
      </c>
      <c r="HA475">
        <v>5.5660000000000001E-2</v>
      </c>
      <c r="HC475">
        <v>4.6572666666666672E-2</v>
      </c>
      <c r="HD475">
        <v>7.3363999999999999E-2</v>
      </c>
      <c r="HE475">
        <v>6.2551250000000003E-2</v>
      </c>
    </row>
    <row r="476" spans="1:213" x14ac:dyDescent="0.3">
      <c r="A476">
        <v>2020</v>
      </c>
      <c r="B476" t="s">
        <v>8347</v>
      </c>
      <c r="C476" s="1" t="s">
        <v>8366</v>
      </c>
      <c r="D476">
        <v>0.27891199999999999</v>
      </c>
      <c r="E476">
        <v>0.29536600000000002</v>
      </c>
      <c r="J476">
        <v>0.26</v>
      </c>
      <c r="L476">
        <v>0.14457</v>
      </c>
      <c r="M476">
        <v>9.1892000000000015E-2</v>
      </c>
      <c r="N476">
        <v>0.29509000000000002</v>
      </c>
      <c r="P476">
        <v>0.15493750000000001</v>
      </c>
      <c r="Q476">
        <v>0.14457</v>
      </c>
      <c r="R476">
        <v>5.5413999999999998E-2</v>
      </c>
      <c r="S476">
        <v>0.250112</v>
      </c>
      <c r="U476">
        <v>0.17035</v>
      </c>
      <c r="V476">
        <v>0.112514</v>
      </c>
      <c r="X476">
        <v>5.2372500000000002E-2</v>
      </c>
      <c r="Y476">
        <v>0.115416</v>
      </c>
      <c r="AB476">
        <v>0.21817600000000001</v>
      </c>
      <c r="AC476">
        <v>0.14457</v>
      </c>
      <c r="AD476">
        <v>0.32268000000000002</v>
      </c>
      <c r="AF476">
        <v>8.3736000000000005E-2</v>
      </c>
      <c r="AI476">
        <v>0.158138</v>
      </c>
      <c r="AJ476">
        <v>0.28654000000000002</v>
      </c>
      <c r="AK476">
        <v>0.144204</v>
      </c>
      <c r="AL476">
        <v>4.9445000000000003E-2</v>
      </c>
      <c r="AO476">
        <v>0.27291399999999999</v>
      </c>
      <c r="AP476">
        <v>0.146512</v>
      </c>
      <c r="AS476">
        <v>0.15640000000000001</v>
      </c>
      <c r="AT476">
        <v>0.18968399999999999</v>
      </c>
      <c r="AU476">
        <v>0.27504000000000001</v>
      </c>
      <c r="AW476">
        <v>0.25</v>
      </c>
      <c r="AY476">
        <v>0.14457</v>
      </c>
      <c r="AZ476">
        <v>0.144204</v>
      </c>
      <c r="BF476">
        <v>0.13576199999999999</v>
      </c>
      <c r="BG476">
        <v>0.29819200000000001</v>
      </c>
      <c r="BJ476">
        <v>0.231824</v>
      </c>
      <c r="BL476">
        <v>0.29509000000000002</v>
      </c>
      <c r="BO476">
        <v>8.6352000000000012E-2</v>
      </c>
      <c r="BR476">
        <v>0.2</v>
      </c>
      <c r="BS476">
        <v>0.168798</v>
      </c>
      <c r="BX476">
        <v>0.25524799999999997</v>
      </c>
      <c r="CB476">
        <v>0.189666</v>
      </c>
      <c r="CC476">
        <v>0.20125399999999999</v>
      </c>
      <c r="CE476">
        <v>0.144204</v>
      </c>
      <c r="CG476">
        <v>0.11049399999999999</v>
      </c>
      <c r="CI476">
        <v>8.0572000000000005E-2</v>
      </c>
      <c r="CJ476">
        <v>0.24507200000000001</v>
      </c>
      <c r="CN476">
        <v>0.1555</v>
      </c>
      <c r="CO476">
        <v>9.911200000000002E-2</v>
      </c>
      <c r="CP476">
        <v>0.179398</v>
      </c>
      <c r="CQ476">
        <v>0.17134199999999999</v>
      </c>
      <c r="CU476">
        <v>0.13863666666666671</v>
      </c>
      <c r="CV476">
        <v>0.16911399999999999</v>
      </c>
      <c r="CY476">
        <v>0.20744000000000001</v>
      </c>
      <c r="CZ476">
        <v>0.17518400000000001</v>
      </c>
      <c r="DC476">
        <v>0.19145200000000001</v>
      </c>
      <c r="DD476">
        <v>4.2530000000000012E-2</v>
      </c>
      <c r="DG476">
        <v>0.1</v>
      </c>
      <c r="DH476">
        <v>0.15373400000000001</v>
      </c>
      <c r="DJ476">
        <v>5.9722499999999998E-2</v>
      </c>
      <c r="DL476">
        <v>0.14541999999999999</v>
      </c>
      <c r="DM476">
        <v>5.6278000000000009E-2</v>
      </c>
      <c r="DN476">
        <v>0.103604</v>
      </c>
      <c r="DP476">
        <v>0.189666</v>
      </c>
      <c r="DW476">
        <v>9.8367999999999997E-2</v>
      </c>
      <c r="DX476">
        <v>0.16683999999999999</v>
      </c>
      <c r="DZ476">
        <v>0.13942199999999999</v>
      </c>
      <c r="EE476">
        <v>9.4480000000000008E-2</v>
      </c>
      <c r="EF476">
        <v>0.203344</v>
      </c>
      <c r="EH476">
        <v>0.12549199999999999</v>
      </c>
      <c r="EM476">
        <v>3.6060000000000002E-2</v>
      </c>
      <c r="EN476">
        <v>0.18917500000000001</v>
      </c>
      <c r="EQ476">
        <v>0.13669000000000001</v>
      </c>
      <c r="ER476">
        <v>9.2236000000000012E-2</v>
      </c>
      <c r="ES476">
        <v>0.336536</v>
      </c>
      <c r="EX476">
        <v>0.28784399999999999</v>
      </c>
      <c r="FA476">
        <v>0.15049399999999999</v>
      </c>
      <c r="FB476">
        <v>4.7045999999999998E-2</v>
      </c>
      <c r="FL476">
        <v>0.1</v>
      </c>
      <c r="FP476">
        <v>0.19142799999999999</v>
      </c>
      <c r="FR476">
        <v>0.18273600000000001</v>
      </c>
      <c r="FV476">
        <v>7.3982000000000006E-2</v>
      </c>
      <c r="FW476">
        <v>0.16161400000000001</v>
      </c>
      <c r="FX476">
        <v>3.3563999999999997E-2</v>
      </c>
      <c r="FZ476">
        <v>0.11201</v>
      </c>
      <c r="GD476">
        <v>0.43345000000000011</v>
      </c>
      <c r="GG476">
        <v>0.16564400000000001</v>
      </c>
      <c r="GH476">
        <v>0.111164</v>
      </c>
      <c r="GI476">
        <v>0.22384000000000001</v>
      </c>
      <c r="GJ476">
        <v>0.18064</v>
      </c>
      <c r="GL476">
        <v>0.336536</v>
      </c>
      <c r="GM476">
        <v>0.223964</v>
      </c>
      <c r="GN476">
        <v>0.23221800000000001</v>
      </c>
      <c r="GP476">
        <v>0.14457</v>
      </c>
      <c r="GS476">
        <v>0.15559200000000001</v>
      </c>
      <c r="GW476">
        <v>0.1</v>
      </c>
      <c r="GX476">
        <v>0.1</v>
      </c>
      <c r="GZ476">
        <v>0.29924600000000001</v>
      </c>
      <c r="HC476">
        <v>0.18187400000000001</v>
      </c>
      <c r="HD476">
        <v>0.158328</v>
      </c>
      <c r="HE476">
        <v>0.160745</v>
      </c>
    </row>
    <row r="477" spans="1:213" x14ac:dyDescent="0.3">
      <c r="A477">
        <v>2020</v>
      </c>
      <c r="B477" t="s">
        <v>8347</v>
      </c>
      <c r="C477" s="1" t="s">
        <v>279</v>
      </c>
      <c r="D477">
        <v>0.170128</v>
      </c>
      <c r="E477">
        <v>0.27431499999999998</v>
      </c>
      <c r="L477">
        <v>0.32797799999999999</v>
      </c>
      <c r="M477">
        <v>6.7154000000000005E-2</v>
      </c>
      <c r="N477">
        <v>0.300896</v>
      </c>
      <c r="O477">
        <v>8.3316000000000015E-2</v>
      </c>
      <c r="P477">
        <v>0.29432399999999997</v>
      </c>
      <c r="Q477">
        <v>0.32797799999999999</v>
      </c>
      <c r="T477">
        <v>0.180088</v>
      </c>
      <c r="U477">
        <v>0.17832200000000001</v>
      </c>
      <c r="V477">
        <v>8.1452000000000011E-2</v>
      </c>
      <c r="X477">
        <v>6.5676000000000012E-2</v>
      </c>
      <c r="Y477">
        <v>9.3728000000000006E-2</v>
      </c>
      <c r="AB477">
        <v>0.1391</v>
      </c>
      <c r="AC477">
        <v>0.32797799999999999</v>
      </c>
      <c r="AD477">
        <v>0.35814400000000002</v>
      </c>
      <c r="AF477">
        <v>0.16517200000000001</v>
      </c>
      <c r="AG477">
        <v>2.7372E-2</v>
      </c>
      <c r="AI477">
        <v>0.10484599999999999</v>
      </c>
      <c r="AK477">
        <v>0.21224750000000001</v>
      </c>
      <c r="AL477">
        <v>8.9484000000000008E-2</v>
      </c>
      <c r="AM477">
        <v>0.26785799999999998</v>
      </c>
      <c r="AN477">
        <v>5.4463999999999999E-2</v>
      </c>
      <c r="AP477">
        <v>0.14297000000000001</v>
      </c>
      <c r="AS477">
        <v>0.134686</v>
      </c>
      <c r="AT477">
        <v>0.37665199999999999</v>
      </c>
      <c r="AU477">
        <v>0.15704000000000001</v>
      </c>
      <c r="AV477">
        <v>0.110766</v>
      </c>
      <c r="AW477">
        <v>0.104072</v>
      </c>
      <c r="AX477">
        <v>6.7678000000000002E-2</v>
      </c>
      <c r="AY477">
        <v>0.32797799999999999</v>
      </c>
      <c r="AZ477">
        <v>0.21224750000000001</v>
      </c>
      <c r="BD477">
        <v>0.13997799999999999</v>
      </c>
      <c r="BE477">
        <v>0.25139800000000001</v>
      </c>
      <c r="BF477">
        <v>0.14280599999999999</v>
      </c>
      <c r="BG477">
        <v>0.33415750000000011</v>
      </c>
      <c r="BH477">
        <v>8.0182000000000003E-2</v>
      </c>
      <c r="BI477">
        <v>7.4718000000000007E-2</v>
      </c>
      <c r="BJ477">
        <v>0.17649599999999999</v>
      </c>
      <c r="BK477">
        <v>8.3316000000000015E-2</v>
      </c>
      <c r="BL477">
        <v>0.300896</v>
      </c>
      <c r="BO477">
        <v>0.10327799999999999</v>
      </c>
      <c r="BR477">
        <v>9.5310000000000006E-2</v>
      </c>
      <c r="BS477">
        <v>0.15048600000000001</v>
      </c>
      <c r="BT477">
        <v>8.8914000000000007E-2</v>
      </c>
      <c r="BU477">
        <v>9.8547999999999997E-2</v>
      </c>
      <c r="BX477">
        <v>0.45540800000000009</v>
      </c>
      <c r="BY477">
        <v>8.3316000000000015E-2</v>
      </c>
      <c r="BZ477">
        <v>0.117932</v>
      </c>
      <c r="CA477">
        <v>1.4862960000000001</v>
      </c>
      <c r="CB477">
        <v>0.37622800000000012</v>
      </c>
      <c r="CC477">
        <v>5.4261999999999998E-2</v>
      </c>
      <c r="CD477">
        <v>4.1174000000000002E-2</v>
      </c>
      <c r="CE477">
        <v>0.21224750000000001</v>
      </c>
      <c r="CF477">
        <v>0.55149999999999999</v>
      </c>
      <c r="CG477">
        <v>0.15295249999999999</v>
      </c>
      <c r="CI477">
        <v>0.35184799999999999</v>
      </c>
      <c r="CJ477">
        <v>0.507382</v>
      </c>
      <c r="CL477">
        <v>0.115546</v>
      </c>
      <c r="CM477">
        <v>0.22839333333333331</v>
      </c>
      <c r="CN477">
        <v>0.225906</v>
      </c>
      <c r="CO477">
        <v>0.13091</v>
      </c>
      <c r="CP477">
        <v>0.19223999999999999</v>
      </c>
      <c r="CQ477">
        <v>0.14513799999999999</v>
      </c>
      <c r="CS477">
        <v>8.7288000000000004E-2</v>
      </c>
      <c r="CT477">
        <v>0.15587599999999999</v>
      </c>
      <c r="CV477">
        <v>0.26768999999999998</v>
      </c>
      <c r="CX477">
        <v>0.115546</v>
      </c>
      <c r="CY477">
        <v>6.8454000000000001E-2</v>
      </c>
      <c r="CZ477">
        <v>0.25022200000000011</v>
      </c>
      <c r="DA477">
        <v>0.46705400000000008</v>
      </c>
      <c r="DC477">
        <v>0.17136599999999999</v>
      </c>
      <c r="DD477">
        <v>7.9418000000000002E-2</v>
      </c>
      <c r="DF477">
        <v>0.164738</v>
      </c>
      <c r="DG477">
        <v>0.25275199999999998</v>
      </c>
      <c r="DJ477">
        <v>7.5348000000000012E-2</v>
      </c>
      <c r="DM477">
        <v>9.0048000000000003E-2</v>
      </c>
      <c r="DN477">
        <v>0.149316</v>
      </c>
      <c r="DP477">
        <v>0.37622800000000012</v>
      </c>
      <c r="DQ477">
        <v>8.3316000000000015E-2</v>
      </c>
      <c r="DS477">
        <v>8.0182000000000003E-2</v>
      </c>
      <c r="DU477">
        <v>0.24753600000000001</v>
      </c>
      <c r="DW477">
        <v>8.6716000000000015E-2</v>
      </c>
      <c r="DX477">
        <v>0.17131399999999999</v>
      </c>
      <c r="DY477">
        <v>0.302956</v>
      </c>
      <c r="DZ477">
        <v>2.8115999999999999E-2</v>
      </c>
      <c r="EA477">
        <v>3.5437999999999997E-2</v>
      </c>
      <c r="EC477">
        <v>6.0038000000000008E-2</v>
      </c>
      <c r="ED477">
        <v>8.3316000000000015E-2</v>
      </c>
      <c r="EE477">
        <v>0.122406</v>
      </c>
      <c r="EF477">
        <v>0.42459000000000002</v>
      </c>
      <c r="EN477">
        <v>0.15532000000000001</v>
      </c>
      <c r="EP477">
        <v>0.10413600000000001</v>
      </c>
      <c r="EQ477">
        <v>0.122116</v>
      </c>
      <c r="ER477">
        <v>8.923200000000002E-2</v>
      </c>
      <c r="ES477">
        <v>0.43463600000000002</v>
      </c>
      <c r="ET477">
        <v>8.3316000000000015E-2</v>
      </c>
      <c r="EV477">
        <v>0.49623600000000001</v>
      </c>
      <c r="EW477">
        <v>8.3316000000000015E-2</v>
      </c>
      <c r="EX477">
        <v>9.9063999999999999E-2</v>
      </c>
      <c r="EZ477">
        <v>9.9574285714285712E-2</v>
      </c>
      <c r="FB477">
        <v>4.647600000000001E-2</v>
      </c>
      <c r="FC477">
        <v>0.40760600000000002</v>
      </c>
      <c r="FF477">
        <v>8.0968916666666668E-2</v>
      </c>
      <c r="FH477">
        <v>8.3316000000000015E-2</v>
      </c>
      <c r="FI477">
        <v>7.2240000000000013E-2</v>
      </c>
      <c r="FJ477">
        <v>0.12014</v>
      </c>
      <c r="FK477">
        <v>0.107614</v>
      </c>
      <c r="FL477">
        <v>0.137322</v>
      </c>
      <c r="FM477">
        <v>6.412000000000001E-2</v>
      </c>
      <c r="FR477">
        <v>0.284246</v>
      </c>
      <c r="FS477">
        <v>4.4418000000000013E-2</v>
      </c>
      <c r="FU477">
        <v>0.11222600000000001</v>
      </c>
      <c r="FV477">
        <v>7.3280000000000012E-2</v>
      </c>
      <c r="FW477">
        <v>0.19225500000000001</v>
      </c>
      <c r="FX477">
        <v>0.37235800000000008</v>
      </c>
      <c r="FZ477">
        <v>0.10296</v>
      </c>
      <c r="GC477">
        <v>6.1746000000000009E-2</v>
      </c>
      <c r="GD477">
        <v>0.39411000000000002</v>
      </c>
      <c r="GG477">
        <v>0.32905400000000012</v>
      </c>
      <c r="GH477">
        <v>6.8228000000000011E-2</v>
      </c>
      <c r="GJ477">
        <v>6.4485000000000001E-2</v>
      </c>
      <c r="GL477">
        <v>0.43463600000000002</v>
      </c>
      <c r="GM477">
        <v>5.3906000000000009E-2</v>
      </c>
      <c r="GN477">
        <v>1.835132</v>
      </c>
      <c r="GO477">
        <v>0.33795799999999998</v>
      </c>
      <c r="GP477">
        <v>0.32797799999999999</v>
      </c>
      <c r="GS477">
        <v>0.24296799999999999</v>
      </c>
      <c r="GT477">
        <v>0.11615</v>
      </c>
      <c r="GU477">
        <v>8.3316000000000015E-2</v>
      </c>
      <c r="GW477">
        <v>0.25275199999999998</v>
      </c>
      <c r="GX477">
        <v>0.25275199999999998</v>
      </c>
      <c r="GY477">
        <v>0.55149999999999999</v>
      </c>
      <c r="HA477">
        <v>7.1980000000000002E-2</v>
      </c>
      <c r="HC477">
        <v>0.1239825</v>
      </c>
      <c r="HD477">
        <v>6.5968000000000013E-2</v>
      </c>
      <c r="HE477">
        <v>4.180600000000001E-2</v>
      </c>
    </row>
    <row r="478" spans="1:213" x14ac:dyDescent="0.3">
      <c r="A478">
        <v>2020</v>
      </c>
      <c r="B478" t="s">
        <v>8347</v>
      </c>
      <c r="C478" s="1" t="s">
        <v>8367</v>
      </c>
      <c r="D478">
        <v>9.8100000000000007E-2</v>
      </c>
      <c r="E478">
        <v>0.15187</v>
      </c>
      <c r="G478">
        <v>8.1165000000000001E-2</v>
      </c>
      <c r="K478">
        <v>0.134298</v>
      </c>
      <c r="N478">
        <v>0.12424399999999999</v>
      </c>
      <c r="P478">
        <v>9.1426000000000007E-2</v>
      </c>
      <c r="U478">
        <v>7.3856000000000005E-2</v>
      </c>
      <c r="AB478">
        <v>2.4643999999999999E-2</v>
      </c>
      <c r="AD478">
        <v>9.4792000000000015E-2</v>
      </c>
      <c r="AH478">
        <v>3.5985999999999997E-2</v>
      </c>
      <c r="AJ478">
        <v>0.146816</v>
      </c>
      <c r="AO478">
        <v>0.224108</v>
      </c>
      <c r="AR478">
        <v>5.2016000000000007E-2</v>
      </c>
      <c r="AT478">
        <v>0.12998399999999999</v>
      </c>
      <c r="BF478">
        <v>3.3286000000000003E-2</v>
      </c>
      <c r="BG478">
        <v>0.14752000000000001</v>
      </c>
      <c r="BI478">
        <v>3.2268000000000012E-2</v>
      </c>
      <c r="BJ478">
        <v>0.110764</v>
      </c>
      <c r="BL478">
        <v>0.12424399999999999</v>
      </c>
      <c r="BP478">
        <v>0.17634</v>
      </c>
      <c r="CB478">
        <v>0.12998399999999999</v>
      </c>
      <c r="CG478">
        <v>5.2307500000000007E-2</v>
      </c>
      <c r="CI478">
        <v>4.4972000000000012E-2</v>
      </c>
      <c r="CJ478">
        <v>2.6186250000000001E-2</v>
      </c>
      <c r="CO478">
        <v>0.10025000000000001</v>
      </c>
      <c r="CP478">
        <v>0.21158199999999999</v>
      </c>
      <c r="CY478">
        <v>8.293200000000002E-2</v>
      </c>
      <c r="DP478">
        <v>0.12998399999999999</v>
      </c>
      <c r="DX478">
        <v>7.3045000000000013E-2</v>
      </c>
      <c r="EH478">
        <v>7.9517500000000005E-2</v>
      </c>
      <c r="EK478">
        <v>0.13561000000000001</v>
      </c>
      <c r="EN478">
        <v>8.6272000000000015E-2</v>
      </c>
      <c r="ER478">
        <v>7.2132000000000002E-2</v>
      </c>
      <c r="ES478">
        <v>0.126918</v>
      </c>
      <c r="FA478">
        <v>8.7758000000000003E-2</v>
      </c>
      <c r="GB478">
        <v>0.29017399999999999</v>
      </c>
      <c r="GD478">
        <v>5.3403636363636361E-2</v>
      </c>
      <c r="GG478">
        <v>0.12998399999999999</v>
      </c>
      <c r="GI478">
        <v>0.102032</v>
      </c>
      <c r="GL478">
        <v>0.126918</v>
      </c>
      <c r="GM478">
        <v>0.12306</v>
      </c>
      <c r="GN478">
        <v>3.3330000000000012E-2</v>
      </c>
    </row>
    <row r="479" spans="1:213" x14ac:dyDescent="0.3">
      <c r="A479">
        <v>2020</v>
      </c>
      <c r="B479" t="s">
        <v>8347</v>
      </c>
      <c r="C479" s="1" t="s">
        <v>289</v>
      </c>
      <c r="D479">
        <v>0.20866399999999999</v>
      </c>
      <c r="E479">
        <v>0.30426399999999998</v>
      </c>
      <c r="N479">
        <v>0.19895399999999999</v>
      </c>
      <c r="P479">
        <v>0.128196</v>
      </c>
      <c r="S479">
        <v>0.26664199999999999</v>
      </c>
      <c r="U479">
        <v>0.113424</v>
      </c>
      <c r="AD479">
        <v>0.12809400000000001</v>
      </c>
      <c r="AH479">
        <v>0.16197600000000001</v>
      </c>
      <c r="AJ479">
        <v>0.23270399999999999</v>
      </c>
      <c r="AO479">
        <v>0.34415400000000002</v>
      </c>
      <c r="AR479">
        <v>0.39433200000000002</v>
      </c>
      <c r="AT479">
        <v>0.202602</v>
      </c>
      <c r="BE479">
        <v>0.19441</v>
      </c>
      <c r="BJ479">
        <v>0.17860799999999999</v>
      </c>
      <c r="BL479">
        <v>0.19895399999999999</v>
      </c>
      <c r="BP479">
        <v>0.32819799999999999</v>
      </c>
      <c r="CB479">
        <v>0.202602</v>
      </c>
      <c r="CG479">
        <v>0.13471</v>
      </c>
      <c r="CJ479">
        <v>0.20849999999999999</v>
      </c>
      <c r="CN479">
        <v>0.18903800000000001</v>
      </c>
      <c r="CP479">
        <v>0.13647500000000001</v>
      </c>
      <c r="CV479">
        <v>0.1</v>
      </c>
      <c r="CY479">
        <v>0.107448</v>
      </c>
      <c r="DG479">
        <v>0.13750000000000001</v>
      </c>
      <c r="DH479">
        <v>0.21721799999999999</v>
      </c>
      <c r="DL479">
        <v>0.27013399999999999</v>
      </c>
      <c r="DO479">
        <v>5.0183999999999999E-2</v>
      </c>
      <c r="DP479">
        <v>0.202602</v>
      </c>
      <c r="DX479">
        <v>6.9334000000000007E-2</v>
      </c>
      <c r="EG479">
        <v>0.24632999999999999</v>
      </c>
      <c r="EK479">
        <v>0.20224</v>
      </c>
      <c r="ER479">
        <v>0.1088875</v>
      </c>
      <c r="ES479">
        <v>0.20014199999999999</v>
      </c>
      <c r="EX479">
        <v>0.133382</v>
      </c>
      <c r="FA479">
        <v>0.13621749999999999</v>
      </c>
      <c r="FX479">
        <v>7.2556000000000009E-2</v>
      </c>
      <c r="GB479">
        <v>7.0938000000000001E-2</v>
      </c>
      <c r="GD479">
        <v>0.34740199999999999</v>
      </c>
      <c r="GG479">
        <v>0.157746</v>
      </c>
      <c r="GI479">
        <v>0.25742399999999999</v>
      </c>
      <c r="GL479">
        <v>0.20014199999999999</v>
      </c>
      <c r="GM479">
        <v>0.13669200000000001</v>
      </c>
      <c r="GN479">
        <v>7.5148000000000006E-2</v>
      </c>
      <c r="GW479">
        <v>0.13750000000000001</v>
      </c>
      <c r="GX479">
        <v>0.13750000000000001</v>
      </c>
      <c r="GZ479">
        <v>0.28269</v>
      </c>
      <c r="HC479">
        <v>0.13222249999999999</v>
      </c>
    </row>
    <row r="480" spans="1:213" x14ac:dyDescent="0.3">
      <c r="A480">
        <v>2020</v>
      </c>
      <c r="B480" t="s">
        <v>8347</v>
      </c>
      <c r="C480" s="1" t="s">
        <v>8368</v>
      </c>
      <c r="D480">
        <v>0.18837000000000001</v>
      </c>
      <c r="E480">
        <v>0.22875999999999999</v>
      </c>
      <c r="G480">
        <v>0.12268</v>
      </c>
      <c r="J480">
        <v>0.24071000000000001</v>
      </c>
      <c r="L480">
        <v>5.9423999999999998E-2</v>
      </c>
      <c r="M480">
        <v>7.083600000000001E-2</v>
      </c>
      <c r="N480">
        <v>0.20575199999999999</v>
      </c>
      <c r="P480">
        <v>9.9488000000000007E-2</v>
      </c>
      <c r="Q480">
        <v>5.9423999999999998E-2</v>
      </c>
      <c r="R480">
        <v>0.20676600000000001</v>
      </c>
      <c r="S480">
        <v>0.187338</v>
      </c>
      <c r="AB480">
        <v>0.102212</v>
      </c>
      <c r="AC480">
        <v>5.9423999999999998E-2</v>
      </c>
      <c r="AD480">
        <v>0.15822</v>
      </c>
      <c r="AF480">
        <v>4.8145000000000007E-2</v>
      </c>
      <c r="AG480">
        <v>4.5060000000000003E-2</v>
      </c>
      <c r="AH480">
        <v>0.144562</v>
      </c>
      <c r="AJ480">
        <v>0.21328</v>
      </c>
      <c r="AO480">
        <v>0.29166799999999998</v>
      </c>
      <c r="AR480">
        <v>0.12342400000000001</v>
      </c>
      <c r="AT480">
        <v>0.27897400000000011</v>
      </c>
      <c r="AY480">
        <v>5.9423999999999998E-2</v>
      </c>
      <c r="BE480">
        <v>4.4698000000000009E-2</v>
      </c>
      <c r="BF480">
        <v>0.17588400000000001</v>
      </c>
      <c r="BG480">
        <v>0.28298600000000002</v>
      </c>
      <c r="BJ480">
        <v>0.11849800000000001</v>
      </c>
      <c r="BL480">
        <v>0.20575199999999999</v>
      </c>
      <c r="BR480">
        <v>8.4700000000000011E-2</v>
      </c>
      <c r="CB480">
        <v>0.27897400000000011</v>
      </c>
      <c r="CF480">
        <v>0.51567200000000002</v>
      </c>
      <c r="CG480">
        <v>7.4548000000000003E-2</v>
      </c>
      <c r="CI480">
        <v>0.21738199999999999</v>
      </c>
      <c r="CJ480">
        <v>0.1</v>
      </c>
      <c r="CO480">
        <v>9.4443333333333351E-2</v>
      </c>
      <c r="CP480">
        <v>0.1274275</v>
      </c>
      <c r="CY480">
        <v>0.10219399999999999</v>
      </c>
      <c r="DA480">
        <v>0.21192</v>
      </c>
      <c r="DG480">
        <v>0.126418</v>
      </c>
      <c r="DH480">
        <v>0.19464400000000001</v>
      </c>
      <c r="DL480">
        <v>0.14673600000000001</v>
      </c>
      <c r="DN480">
        <v>9.0836000000000014E-2</v>
      </c>
      <c r="DP480">
        <v>0.27897400000000011</v>
      </c>
      <c r="DW480">
        <v>0.112168</v>
      </c>
      <c r="DX480">
        <v>0.13592000000000001</v>
      </c>
      <c r="DZ480">
        <v>7.6113333333333338E-2</v>
      </c>
      <c r="EA480">
        <v>0.109928</v>
      </c>
      <c r="ER480">
        <v>0.128076</v>
      </c>
      <c r="ES480">
        <v>0.18865000000000001</v>
      </c>
      <c r="EV480">
        <v>9.8937999999999998E-2</v>
      </c>
      <c r="EX480">
        <v>0.15618599999999999</v>
      </c>
      <c r="FA480">
        <v>0.1536825</v>
      </c>
      <c r="FF480">
        <v>8.1889250000000011E-2</v>
      </c>
      <c r="FM480">
        <v>0.17344000000000001</v>
      </c>
      <c r="FR480">
        <v>0.154944</v>
      </c>
      <c r="FW480">
        <v>8.0650000000000013E-2</v>
      </c>
      <c r="FX480">
        <v>0.26300200000000001</v>
      </c>
      <c r="GB480">
        <v>8.8508000000000003E-2</v>
      </c>
      <c r="GD480">
        <v>0.26265400000000011</v>
      </c>
      <c r="GG480">
        <v>0.27897400000000011</v>
      </c>
      <c r="GH480">
        <v>0.10313799999999999</v>
      </c>
      <c r="GI480">
        <v>0.22275</v>
      </c>
      <c r="GJ480">
        <v>9.7620000000000012E-2</v>
      </c>
      <c r="GL480">
        <v>0.18865000000000001</v>
      </c>
      <c r="GM480">
        <v>0.1</v>
      </c>
      <c r="GN480">
        <v>0.38547399999999998</v>
      </c>
      <c r="GP480">
        <v>5.9423999999999998E-2</v>
      </c>
      <c r="GW480">
        <v>0.126418</v>
      </c>
      <c r="GX480">
        <v>0.126418</v>
      </c>
      <c r="GY480">
        <v>0.51567200000000002</v>
      </c>
      <c r="GZ480">
        <v>0.29671199999999998</v>
      </c>
      <c r="HC480">
        <v>0.13500799999999999</v>
      </c>
      <c r="HD480">
        <v>5.2650000000000002E-2</v>
      </c>
      <c r="HE480">
        <v>5.2013999999999998E-2</v>
      </c>
    </row>
    <row r="481" spans="1:213" x14ac:dyDescent="0.3">
      <c r="A481">
        <v>2020</v>
      </c>
      <c r="B481" t="s">
        <v>8347</v>
      </c>
      <c r="C481" s="1" t="s">
        <v>8369</v>
      </c>
      <c r="D481">
        <v>0.1355256</v>
      </c>
      <c r="E481">
        <v>0.1860996</v>
      </c>
      <c r="G481">
        <v>7.2290000000000007E-2</v>
      </c>
      <c r="H481">
        <v>1.0454400000000001E-2</v>
      </c>
      <c r="I481">
        <v>1.0454400000000001E-2</v>
      </c>
      <c r="J481">
        <v>6.6619200000000003E-2</v>
      </c>
      <c r="L481">
        <v>7.3597200000000015E-2</v>
      </c>
      <c r="M481">
        <v>6.0273600000000011E-2</v>
      </c>
      <c r="N481">
        <v>0.14302200000000001</v>
      </c>
      <c r="P481">
        <v>0.27063359999999997</v>
      </c>
      <c r="Q481">
        <v>7.3597200000000015E-2</v>
      </c>
      <c r="R481">
        <v>0.12</v>
      </c>
      <c r="U481">
        <v>0.22326960000000001</v>
      </c>
      <c r="V481">
        <v>6.8050799999999995E-2</v>
      </c>
      <c r="X481">
        <v>4.2771600000000007E-2</v>
      </c>
      <c r="Y481">
        <v>6.6115199999999999E-2</v>
      </c>
      <c r="Z481">
        <v>1.0454400000000001E-2</v>
      </c>
      <c r="AB481">
        <v>9.1520400000000002E-2</v>
      </c>
      <c r="AC481">
        <v>7.3597200000000015E-2</v>
      </c>
      <c r="AD481">
        <v>0.24592559999999999</v>
      </c>
      <c r="AG481">
        <v>0.1140048</v>
      </c>
      <c r="AK481">
        <v>8.9688000000000007E-3</v>
      </c>
      <c r="AL481">
        <v>2.52876E-2</v>
      </c>
      <c r="AM481">
        <v>2.8742400000000001E-2</v>
      </c>
      <c r="AP481">
        <v>6.2202000000000007E-2</v>
      </c>
      <c r="AS481">
        <v>0.10754850000000001</v>
      </c>
      <c r="AT481">
        <v>0.28961399999999998</v>
      </c>
      <c r="AU481">
        <v>0.1524615</v>
      </c>
      <c r="AV481">
        <v>4.8054000000000013E-2</v>
      </c>
      <c r="AY481">
        <v>7.3597200000000015E-2</v>
      </c>
      <c r="AZ481">
        <v>8.9688000000000007E-3</v>
      </c>
      <c r="BE481">
        <v>1.7842799999999999E-2</v>
      </c>
      <c r="BF481">
        <v>7.8411600000000012E-2</v>
      </c>
      <c r="BG481">
        <v>0.1601928</v>
      </c>
      <c r="BJ481">
        <v>0.11330759999999999</v>
      </c>
      <c r="BL481">
        <v>0.14302200000000001</v>
      </c>
      <c r="BQ481">
        <v>1.9558800000000001E-2</v>
      </c>
      <c r="BS481">
        <v>5.5418000000000009E-2</v>
      </c>
      <c r="BT481">
        <v>2.0529599999999999E-2</v>
      </c>
      <c r="BU481">
        <v>5.6875200000000008E-2</v>
      </c>
      <c r="BX481">
        <v>0.1672536</v>
      </c>
      <c r="BZ481">
        <v>6.4575600000000011E-2</v>
      </c>
      <c r="CB481">
        <v>0.28961399999999998</v>
      </c>
      <c r="CC481">
        <v>0.1026816</v>
      </c>
      <c r="CD481">
        <v>2.9499600000000001E-2</v>
      </c>
      <c r="CE481">
        <v>8.9688000000000007E-3</v>
      </c>
      <c r="CF481">
        <v>0.24854200000000001</v>
      </c>
      <c r="CG481">
        <v>8.3418000000000006E-2</v>
      </c>
      <c r="CI481">
        <v>0.10338600000000001</v>
      </c>
      <c r="CJ481">
        <v>0.15608279999999999</v>
      </c>
      <c r="CO481">
        <v>3.08808E-2</v>
      </c>
      <c r="CP481">
        <v>0.1942932</v>
      </c>
      <c r="CQ481">
        <v>7.8183600000000006E-2</v>
      </c>
      <c r="CT481">
        <v>1.8914400000000001E-2</v>
      </c>
      <c r="CU481">
        <v>0.117474</v>
      </c>
      <c r="CV481">
        <v>5.8571000000000012E-2</v>
      </c>
      <c r="CY481">
        <v>0.15437999999999999</v>
      </c>
      <c r="CZ481">
        <v>0.19157399999999999</v>
      </c>
      <c r="DG481">
        <v>0.1224828</v>
      </c>
      <c r="DJ481">
        <v>6.3228000000000006E-2</v>
      </c>
      <c r="DM481">
        <v>5.7838800000000003E-2</v>
      </c>
      <c r="DN481">
        <v>0.1116684</v>
      </c>
      <c r="DP481">
        <v>0.28961399999999998</v>
      </c>
      <c r="DT481">
        <v>1.0454400000000001E-2</v>
      </c>
      <c r="DW481">
        <v>3.9231000000000002E-2</v>
      </c>
      <c r="DX481">
        <v>0.28055639999999998</v>
      </c>
      <c r="DZ481">
        <v>3.7124399999999988E-2</v>
      </c>
      <c r="EA481">
        <v>7.1154000000000009E-2</v>
      </c>
      <c r="EC481">
        <v>5.9580000000000008E-2</v>
      </c>
      <c r="EE481">
        <v>3.4120800000000007E-2</v>
      </c>
      <c r="EF481">
        <v>0.1474</v>
      </c>
      <c r="EH481">
        <v>5.8348799999999999E-2</v>
      </c>
      <c r="EN481">
        <v>0.16935239999999999</v>
      </c>
      <c r="EQ481">
        <v>0.17526720000000001</v>
      </c>
      <c r="ER481">
        <v>0.1169844</v>
      </c>
      <c r="ES481">
        <v>0.16133159999999999</v>
      </c>
      <c r="EX481">
        <v>9.1200000000000017E-2</v>
      </c>
      <c r="FF481">
        <v>8.8558854545454535E-2</v>
      </c>
      <c r="FJ481">
        <v>5.7203999999999998E-2</v>
      </c>
      <c r="FK481">
        <v>2.4147600000000002E-2</v>
      </c>
      <c r="FP481">
        <v>0.1111452</v>
      </c>
      <c r="FQ481">
        <v>1.0454400000000001E-2</v>
      </c>
      <c r="FR481">
        <v>0.14939549999999999</v>
      </c>
      <c r="FS481">
        <v>3.8560799999999999E-2</v>
      </c>
      <c r="FT481">
        <v>1.0454400000000001E-2</v>
      </c>
      <c r="FU481">
        <v>3.7537500000000001E-2</v>
      </c>
      <c r="FV481">
        <v>4.3690800000000002E-2</v>
      </c>
      <c r="FW481">
        <v>9.5841600000000013E-2</v>
      </c>
      <c r="FX481">
        <v>0.1208304</v>
      </c>
      <c r="GA481">
        <v>0.12104040000000001</v>
      </c>
      <c r="GB481">
        <v>7.181520000000001E-2</v>
      </c>
      <c r="GD481">
        <v>0.29317080000000001</v>
      </c>
      <c r="GG481">
        <v>0.28961399999999998</v>
      </c>
      <c r="GH481">
        <v>3.7842000000000001E-2</v>
      </c>
      <c r="GJ481">
        <v>7.7868000000000007E-2</v>
      </c>
      <c r="GL481">
        <v>0.16133159999999999</v>
      </c>
      <c r="GN481">
        <v>0.1468284</v>
      </c>
      <c r="GP481">
        <v>7.3597200000000015E-2</v>
      </c>
      <c r="GQ481">
        <v>1.0454400000000001E-2</v>
      </c>
      <c r="GR481">
        <v>1.0454400000000001E-2</v>
      </c>
      <c r="GS481">
        <v>3.97992E-2</v>
      </c>
      <c r="GW481">
        <v>0.1224828</v>
      </c>
      <c r="GX481">
        <v>0.1224828</v>
      </c>
      <c r="GY481">
        <v>0.24854200000000001</v>
      </c>
      <c r="HA481">
        <v>6.2509200000000001E-2</v>
      </c>
      <c r="HC481">
        <v>0.17510400000000001</v>
      </c>
      <c r="HD481">
        <v>4.7534399999999997E-2</v>
      </c>
      <c r="HE481">
        <v>6.4619999999999997E-2</v>
      </c>
    </row>
    <row r="482" spans="1:213" x14ac:dyDescent="0.3">
      <c r="A482">
        <v>2020</v>
      </c>
      <c r="B482" t="s">
        <v>8347</v>
      </c>
      <c r="C482" s="1" t="s">
        <v>8370</v>
      </c>
      <c r="D482">
        <v>0.13188800000000001</v>
      </c>
      <c r="M482">
        <v>2.5631999999999999E-2</v>
      </c>
      <c r="U482">
        <v>7.0768000000000011E-2</v>
      </c>
      <c r="Y482">
        <v>7.0300000000000001E-2</v>
      </c>
      <c r="AD482">
        <v>4.9487999999999997E-2</v>
      </c>
      <c r="AK482">
        <v>4.1461999999999999E-2</v>
      </c>
      <c r="AT482">
        <v>0.16935600000000001</v>
      </c>
      <c r="AX482">
        <v>8.0498000000000014E-2</v>
      </c>
      <c r="AZ482">
        <v>4.1461999999999999E-2</v>
      </c>
      <c r="BF482">
        <v>0.154584</v>
      </c>
      <c r="BJ482">
        <v>0.16553599999999999</v>
      </c>
      <c r="CB482">
        <v>0.16935600000000001</v>
      </c>
      <c r="CD482">
        <v>5.8306000000000011E-2</v>
      </c>
      <c r="CE482">
        <v>4.1461999999999999E-2</v>
      </c>
      <c r="CG482">
        <v>0.16572000000000001</v>
      </c>
      <c r="CJ482">
        <v>0.168016</v>
      </c>
      <c r="CO482">
        <v>2.1842500000000001E-2</v>
      </c>
      <c r="CQ482">
        <v>8.840400000000001E-2</v>
      </c>
      <c r="CV482">
        <v>0.104506</v>
      </c>
      <c r="DG482">
        <v>5.975600000000001E-2</v>
      </c>
      <c r="DJ482">
        <v>3.5560000000000001E-2</v>
      </c>
      <c r="DN482">
        <v>7.8623999999999999E-2</v>
      </c>
      <c r="DP482">
        <v>0.16935600000000001</v>
      </c>
      <c r="DX482">
        <v>0.25957999999999998</v>
      </c>
      <c r="DZ482">
        <v>3.7376E-2</v>
      </c>
      <c r="EQ482">
        <v>6.4493999999999996E-2</v>
      </c>
      <c r="ER482">
        <v>0.101392</v>
      </c>
      <c r="EX482">
        <v>0.110668</v>
      </c>
      <c r="FA482">
        <v>6.8470000000000003E-2</v>
      </c>
      <c r="FF482">
        <v>5.0158333333333339E-2</v>
      </c>
      <c r="FR482">
        <v>0.224104</v>
      </c>
      <c r="FV482">
        <v>7.8860000000000006E-3</v>
      </c>
      <c r="FW482">
        <v>8.7914000000000006E-2</v>
      </c>
      <c r="GG482">
        <v>0.16935600000000001</v>
      </c>
      <c r="GH482">
        <v>4.7143999999999998E-2</v>
      </c>
      <c r="GI482">
        <v>4.9076666666666671E-2</v>
      </c>
      <c r="GJ482">
        <v>3.3330000000000012E-2</v>
      </c>
      <c r="GS482">
        <v>8.5000000000000006E-2</v>
      </c>
      <c r="GW482">
        <v>5.975600000000001E-2</v>
      </c>
      <c r="GX482">
        <v>5.975600000000001E-2</v>
      </c>
      <c r="HC482">
        <v>7.264000000000001E-2</v>
      </c>
    </row>
    <row r="483" spans="1:213" x14ac:dyDescent="0.3">
      <c r="A483">
        <v>2020</v>
      </c>
      <c r="B483" t="s">
        <v>8347</v>
      </c>
      <c r="C483" s="1" t="s">
        <v>8371</v>
      </c>
      <c r="D483">
        <v>5.1881999999999998E-2</v>
      </c>
      <c r="E483">
        <v>0.114935</v>
      </c>
      <c r="G483">
        <v>0.150228</v>
      </c>
      <c r="L483">
        <v>3.6623999999999997E-2</v>
      </c>
      <c r="M483">
        <v>2.5846000000000001E-2</v>
      </c>
      <c r="Q483">
        <v>3.6623999999999997E-2</v>
      </c>
      <c r="U483">
        <v>9.2368000000000006E-2</v>
      </c>
      <c r="V483">
        <v>5.8488000000000012E-2</v>
      </c>
      <c r="Y483">
        <v>8.6362000000000008E-2</v>
      </c>
      <c r="AB483">
        <v>5.8478000000000009E-2</v>
      </c>
      <c r="AC483">
        <v>3.6623999999999997E-2</v>
      </c>
      <c r="AD483">
        <v>7.032250000000001E-2</v>
      </c>
      <c r="AL483">
        <v>4.3550000000000012E-2</v>
      </c>
      <c r="AM483">
        <v>0.44137399999999999</v>
      </c>
      <c r="AN483">
        <v>4.5685999999999997E-2</v>
      </c>
      <c r="AP483">
        <v>2.0516E-2</v>
      </c>
      <c r="AS483">
        <v>0.1331</v>
      </c>
      <c r="AT483">
        <v>0.15762999999999999</v>
      </c>
      <c r="AU483">
        <v>8.6744000000000002E-2</v>
      </c>
      <c r="AV483">
        <v>5.8547500000000002E-2</v>
      </c>
      <c r="AY483">
        <v>3.6623999999999997E-2</v>
      </c>
      <c r="BF483">
        <v>8.0422000000000007E-2</v>
      </c>
      <c r="BG483">
        <v>0.13183800000000001</v>
      </c>
      <c r="BI483">
        <v>1.8362E-2</v>
      </c>
      <c r="BJ483">
        <v>7.1438000000000001E-2</v>
      </c>
      <c r="BT483">
        <v>4.22125E-2</v>
      </c>
      <c r="BU483">
        <v>2.4199999999999999E-2</v>
      </c>
      <c r="BX483">
        <v>0.10488400000000001</v>
      </c>
      <c r="CB483">
        <v>0.15699399999999999</v>
      </c>
      <c r="CC483">
        <v>8.8457999999999995E-2</v>
      </c>
      <c r="CD483">
        <v>2.6613999999999999E-2</v>
      </c>
      <c r="CF483">
        <v>0.19800200000000001</v>
      </c>
      <c r="CG483">
        <v>4.4202000000000012E-2</v>
      </c>
      <c r="CI483">
        <v>8.9610000000000009E-2</v>
      </c>
      <c r="CJ483">
        <v>6.905E-2</v>
      </c>
      <c r="CM483">
        <v>9.6875000000000003E-2</v>
      </c>
      <c r="CN483">
        <v>5.5121999999999997E-2</v>
      </c>
      <c r="CO483">
        <v>4.1612499999999997E-2</v>
      </c>
      <c r="CQ483">
        <v>8.0242000000000008E-2</v>
      </c>
      <c r="CV483">
        <v>4.6129999999999997E-2</v>
      </c>
      <c r="CZ483">
        <v>0.12822600000000001</v>
      </c>
      <c r="DA483">
        <v>0.3231566666666667</v>
      </c>
      <c r="DC483">
        <v>7.92075E-2</v>
      </c>
      <c r="DG483">
        <v>9.9234000000000003E-2</v>
      </c>
      <c r="DL483">
        <v>0.104278</v>
      </c>
      <c r="DM483">
        <v>4.6294000000000002E-2</v>
      </c>
      <c r="DN483">
        <v>4.9801999999999999E-2</v>
      </c>
      <c r="DP483">
        <v>0.15699399999999999</v>
      </c>
      <c r="DW483">
        <v>3.2060000000000012E-2</v>
      </c>
      <c r="DX483">
        <v>6.9502000000000008E-2</v>
      </c>
      <c r="DZ483">
        <v>5.3118000000000012E-2</v>
      </c>
      <c r="EC483">
        <v>4.7773999999999997E-2</v>
      </c>
      <c r="EE483">
        <v>6.6624000000000003E-2</v>
      </c>
      <c r="EF483">
        <v>5.7830000000000013E-2</v>
      </c>
      <c r="EM483">
        <v>6.0370000000000007E-2</v>
      </c>
      <c r="EN483">
        <v>8.4916000000000005E-2</v>
      </c>
      <c r="ER483">
        <v>4.3527499999999997E-2</v>
      </c>
      <c r="EV483">
        <v>7.5337500000000002E-2</v>
      </c>
      <c r="EX483">
        <v>5.6380000000000013E-2</v>
      </c>
      <c r="FC483">
        <v>0.16229750000000001</v>
      </c>
      <c r="FF483">
        <v>2.4324416666666671E-2</v>
      </c>
      <c r="FI483">
        <v>5.4823999999999998E-2</v>
      </c>
      <c r="FJ483">
        <v>5.8260000000000013E-2</v>
      </c>
      <c r="FK483">
        <v>4.5047499999999997E-2</v>
      </c>
      <c r="FM483">
        <v>2.9772E-2</v>
      </c>
      <c r="FP483">
        <v>7.2490000000000013E-2</v>
      </c>
      <c r="FR483">
        <v>7.5634000000000007E-2</v>
      </c>
      <c r="FU483">
        <v>5.3830000000000003E-2</v>
      </c>
      <c r="FV483">
        <v>3.2574000000000013E-2</v>
      </c>
      <c r="FW483">
        <v>6.8304000000000004E-2</v>
      </c>
      <c r="FX483">
        <v>0.122595</v>
      </c>
      <c r="GD483">
        <v>6.8292000000000005E-2</v>
      </c>
      <c r="GG483">
        <v>0.123542</v>
      </c>
      <c r="GH483">
        <v>7.2526000000000007E-2</v>
      </c>
      <c r="GJ483">
        <v>6.7770000000000011E-2</v>
      </c>
      <c r="GN483">
        <v>0.14455599999999999</v>
      </c>
      <c r="GP483">
        <v>3.6623999999999997E-2</v>
      </c>
      <c r="GS483">
        <v>8.139600000000001E-2</v>
      </c>
      <c r="GW483">
        <v>9.9234000000000003E-2</v>
      </c>
      <c r="GX483">
        <v>9.9234000000000003E-2</v>
      </c>
      <c r="GY483">
        <v>0.19800200000000001</v>
      </c>
      <c r="HA483">
        <v>0.100672</v>
      </c>
    </row>
    <row r="484" spans="1:213" x14ac:dyDescent="0.3">
      <c r="A484">
        <v>2020</v>
      </c>
      <c r="B484" t="s">
        <v>8347</v>
      </c>
      <c r="C484" s="1" t="s">
        <v>8372</v>
      </c>
      <c r="D484">
        <v>8.251E-2</v>
      </c>
      <c r="E484">
        <v>0.11429</v>
      </c>
      <c r="G484">
        <v>0.100494</v>
      </c>
      <c r="AF484">
        <v>7.4026000000000008E-2</v>
      </c>
      <c r="AJ484">
        <v>9.4834000000000002E-2</v>
      </c>
      <c r="AT484">
        <v>7.934200000000001E-2</v>
      </c>
      <c r="BJ484">
        <v>6.2402000000000013E-2</v>
      </c>
      <c r="CB484">
        <v>7.934200000000001E-2</v>
      </c>
      <c r="CJ484">
        <v>7.0516000000000009E-2</v>
      </c>
      <c r="CP484">
        <v>5.1536000000000012E-2</v>
      </c>
      <c r="CY484">
        <v>5.3053999999999997E-2</v>
      </c>
      <c r="DC484">
        <v>0.12155249999999999</v>
      </c>
      <c r="DN484">
        <v>8.7908E-2</v>
      </c>
      <c r="DP484">
        <v>7.934200000000001E-2</v>
      </c>
      <c r="DX484">
        <v>6.6670000000000007E-2</v>
      </c>
      <c r="DY484">
        <v>1.37418</v>
      </c>
      <c r="EH484">
        <v>0.103876</v>
      </c>
      <c r="ES484">
        <v>8.8492000000000015E-2</v>
      </c>
      <c r="FA484">
        <v>5.8090000000000003E-2</v>
      </c>
      <c r="GG484">
        <v>7.934200000000001E-2</v>
      </c>
      <c r="GI484">
        <v>7.2886000000000006E-2</v>
      </c>
      <c r="GL484">
        <v>8.8492000000000015E-2</v>
      </c>
      <c r="GZ484">
        <v>8.2074000000000008E-2</v>
      </c>
    </row>
    <row r="485" spans="1:213" x14ac:dyDescent="0.3">
      <c r="A485">
        <v>2020</v>
      </c>
      <c r="B485" t="s">
        <v>8347</v>
      </c>
      <c r="C485" s="1" t="s">
        <v>8373</v>
      </c>
      <c r="D485">
        <v>8.5145000000000012E-2</v>
      </c>
      <c r="E485">
        <v>7.5480000000000005E-2</v>
      </c>
      <c r="N485">
        <v>7.5836000000000015E-2</v>
      </c>
      <c r="P485">
        <v>5.8104000000000003E-2</v>
      </c>
      <c r="AJ485">
        <v>0.10972</v>
      </c>
      <c r="AT485">
        <v>0.14493400000000001</v>
      </c>
      <c r="BJ485">
        <v>0.12103999999999999</v>
      </c>
      <c r="BL485">
        <v>7.5836000000000015E-2</v>
      </c>
      <c r="CB485">
        <v>0.14493400000000001</v>
      </c>
      <c r="CF485">
        <v>7.7166000000000012E-2</v>
      </c>
      <c r="CG485">
        <v>6.1440000000000008E-2</v>
      </c>
      <c r="CJ485">
        <v>0.13326399999999999</v>
      </c>
      <c r="CP485">
        <v>9.2948000000000003E-2</v>
      </c>
      <c r="CY485">
        <v>7.5010000000000007E-2</v>
      </c>
      <c r="DP485">
        <v>0.14493400000000001</v>
      </c>
      <c r="DX485">
        <v>0.1748575</v>
      </c>
      <c r="ER485">
        <v>0.106665</v>
      </c>
      <c r="ES485">
        <v>0.148258</v>
      </c>
      <c r="EV485">
        <v>1.025E-2</v>
      </c>
      <c r="FA485">
        <v>6.2191999999999997E-2</v>
      </c>
      <c r="FX485">
        <v>0.119445</v>
      </c>
      <c r="GD485">
        <v>0.150168</v>
      </c>
      <c r="GG485">
        <v>0.14493400000000001</v>
      </c>
      <c r="GH485">
        <v>5.4884000000000002E-2</v>
      </c>
      <c r="GI485">
        <v>5.0944000000000003E-2</v>
      </c>
      <c r="GL485">
        <v>0.148258</v>
      </c>
      <c r="GN485">
        <v>5.8676000000000013E-2</v>
      </c>
      <c r="GY485">
        <v>7.7166000000000012E-2</v>
      </c>
    </row>
    <row r="486" spans="1:213" x14ac:dyDescent="0.3">
      <c r="A486">
        <v>2020</v>
      </c>
      <c r="B486" t="s">
        <v>8347</v>
      </c>
      <c r="C486" s="1" t="s">
        <v>299</v>
      </c>
      <c r="D486">
        <v>0.16570399999999999</v>
      </c>
      <c r="E486">
        <v>0.18921399999999999</v>
      </c>
      <c r="J486">
        <v>7.5800000000000006E-2</v>
      </c>
      <c r="N486">
        <v>0.12236</v>
      </c>
      <c r="P486">
        <v>0.23466000000000001</v>
      </c>
      <c r="AO486">
        <v>0.17588500000000001</v>
      </c>
      <c r="AT486">
        <v>0.29457</v>
      </c>
      <c r="BJ486">
        <v>0.12939000000000001</v>
      </c>
      <c r="BL486">
        <v>0.12236</v>
      </c>
      <c r="BP486">
        <v>0.13325600000000001</v>
      </c>
      <c r="BR486">
        <v>5.0229999999999997E-2</v>
      </c>
      <c r="CB486">
        <v>0.29457</v>
      </c>
      <c r="CN486">
        <v>0.21113799999999999</v>
      </c>
      <c r="CU486">
        <v>4.2782000000000001E-2</v>
      </c>
      <c r="DP486">
        <v>0.29457</v>
      </c>
      <c r="EK486">
        <v>0.24721000000000001</v>
      </c>
      <c r="ES486">
        <v>0.209924</v>
      </c>
      <c r="FA486">
        <v>0.13867199999999999</v>
      </c>
      <c r="GG486">
        <v>0.29457</v>
      </c>
      <c r="GI486">
        <v>0.13900000000000001</v>
      </c>
      <c r="GL486">
        <v>0.209924</v>
      </c>
      <c r="GZ486">
        <v>0.129082</v>
      </c>
      <c r="HC486">
        <v>0.116324</v>
      </c>
    </row>
    <row r="487" spans="1:213" x14ac:dyDescent="0.3">
      <c r="A487">
        <v>2020</v>
      </c>
      <c r="B487" t="s">
        <v>8347</v>
      </c>
      <c r="C487" s="1" t="s">
        <v>8374</v>
      </c>
      <c r="D487">
        <v>5.9791060000000007</v>
      </c>
      <c r="E487">
        <v>7.346616</v>
      </c>
      <c r="G487">
        <v>1.196555</v>
      </c>
      <c r="J487">
        <v>3.474724000000001</v>
      </c>
      <c r="K487">
        <v>1.514448</v>
      </c>
      <c r="L487">
        <v>2.0284460000000002</v>
      </c>
      <c r="Q487">
        <v>2.0284460000000002</v>
      </c>
      <c r="R487">
        <v>3.6778200000000001</v>
      </c>
      <c r="S487">
        <v>1.929522</v>
      </c>
      <c r="AC487">
        <v>2.0284460000000002</v>
      </c>
      <c r="AH487">
        <v>4.8494900000000003</v>
      </c>
      <c r="AJ487">
        <v>7.2958440000000007</v>
      </c>
      <c r="AO487">
        <v>7.4520640000000009</v>
      </c>
      <c r="AR487">
        <v>10.434951999999999</v>
      </c>
      <c r="AT487">
        <v>5.4777200000000006</v>
      </c>
      <c r="AU487">
        <v>2.5682100000000001</v>
      </c>
      <c r="AY487">
        <v>2.0284460000000002</v>
      </c>
      <c r="BF487">
        <v>0.63233400000000006</v>
      </c>
      <c r="BG487">
        <v>4.8833825000000006</v>
      </c>
      <c r="BP487">
        <v>6.7747460000000004</v>
      </c>
      <c r="BR487">
        <v>1.8</v>
      </c>
      <c r="CB487">
        <v>5.4777200000000006</v>
      </c>
      <c r="CI487">
        <v>0.57929000000000008</v>
      </c>
      <c r="CJ487">
        <v>5.8716440000000008</v>
      </c>
      <c r="CN487">
        <v>6.4527360000000007</v>
      </c>
      <c r="CP487">
        <v>4.8393250000000014</v>
      </c>
      <c r="CY487">
        <v>3.0258479999999999</v>
      </c>
      <c r="DA487">
        <v>2.6369660000000001</v>
      </c>
      <c r="DG487">
        <v>6.606898000000001</v>
      </c>
      <c r="DH487">
        <v>3.5932780000000002</v>
      </c>
      <c r="DL487">
        <v>2.9708679999999998</v>
      </c>
      <c r="DM487">
        <v>1.4324319999999999</v>
      </c>
      <c r="DP487">
        <v>5.4777200000000006</v>
      </c>
      <c r="DX487">
        <v>1.2864800000000001</v>
      </c>
      <c r="ER487">
        <v>3.7595019999999999</v>
      </c>
      <c r="ES487">
        <v>6.8823640000000008</v>
      </c>
      <c r="EV487">
        <v>3.3333300000000001</v>
      </c>
      <c r="FA487">
        <v>4.2841520000000006</v>
      </c>
      <c r="FR487">
        <v>4.0563375000000006</v>
      </c>
      <c r="GA487">
        <v>1.262632</v>
      </c>
      <c r="GB487">
        <v>5.9941319999999996</v>
      </c>
      <c r="GD487">
        <v>6.2004740000000007</v>
      </c>
      <c r="GG487">
        <v>5.4777200000000006</v>
      </c>
      <c r="GI487">
        <v>4.6827340000000008</v>
      </c>
      <c r="GL487">
        <v>6.8823640000000008</v>
      </c>
      <c r="GN487">
        <v>2.8871066666666669</v>
      </c>
      <c r="GP487">
        <v>2.0284460000000002</v>
      </c>
      <c r="GW487">
        <v>6.606898000000001</v>
      </c>
      <c r="GX487">
        <v>6.606898000000001</v>
      </c>
      <c r="GZ487">
        <v>5.1525359999999996</v>
      </c>
    </row>
    <row r="488" spans="1:213" x14ac:dyDescent="0.3">
      <c r="A488">
        <v>2020</v>
      </c>
      <c r="B488" t="s">
        <v>8347</v>
      </c>
      <c r="C488" s="1" t="s">
        <v>8375</v>
      </c>
      <c r="D488">
        <v>7.184330000000001</v>
      </c>
      <c r="E488">
        <v>7.8468400000000003</v>
      </c>
      <c r="G488">
        <v>2.1025179999999999</v>
      </c>
      <c r="L488">
        <v>5.7339350000000007</v>
      </c>
      <c r="M488">
        <v>3.9131580000000001</v>
      </c>
      <c r="N488">
        <v>4.4311000000000007</v>
      </c>
      <c r="O488">
        <v>4.3459500000000002</v>
      </c>
      <c r="P488">
        <v>7.9565080000000012</v>
      </c>
      <c r="Q488">
        <v>5.7339350000000007</v>
      </c>
      <c r="T488">
        <v>4.7169650000000001</v>
      </c>
      <c r="U488">
        <v>4.1312280000000001</v>
      </c>
      <c r="V488">
        <v>10.160022</v>
      </c>
      <c r="X488">
        <v>6.5418780000000014</v>
      </c>
      <c r="Y488">
        <v>3.4287200000000002</v>
      </c>
      <c r="AB488">
        <v>5.4814720000000001</v>
      </c>
      <c r="AC488">
        <v>5.7339350000000007</v>
      </c>
      <c r="AD488">
        <v>7.4900280000000006</v>
      </c>
      <c r="AE488">
        <v>2.4977125</v>
      </c>
      <c r="AF488">
        <v>5.0331160000000006</v>
      </c>
      <c r="AI488">
        <v>4.2734040000000002</v>
      </c>
      <c r="AK488">
        <v>6.8117040000000006</v>
      </c>
      <c r="AL488">
        <v>4.4482220000000003</v>
      </c>
      <c r="AM488">
        <v>0.64923600000000004</v>
      </c>
      <c r="AN488">
        <v>3.6902720000000002</v>
      </c>
      <c r="AP488">
        <v>7.8644560000000006</v>
      </c>
      <c r="AS488">
        <v>4.5816750000000006</v>
      </c>
      <c r="AT488">
        <v>7.7037360000000001</v>
      </c>
      <c r="AU488">
        <v>8.3042466666666677</v>
      </c>
      <c r="AV488">
        <v>6.7910520000000014</v>
      </c>
      <c r="AW488">
        <v>4.0288560000000002</v>
      </c>
      <c r="AX488">
        <v>1.020248</v>
      </c>
      <c r="AY488">
        <v>5.7339350000000007</v>
      </c>
      <c r="AZ488">
        <v>6.8117040000000006</v>
      </c>
      <c r="BC488">
        <v>1.9669099999999999</v>
      </c>
      <c r="BD488">
        <v>4.2570160000000001</v>
      </c>
      <c r="BF488">
        <v>7.9063020000000002</v>
      </c>
      <c r="BG488">
        <v>11.2930575</v>
      </c>
      <c r="BJ488">
        <v>4.5045840000000004</v>
      </c>
      <c r="BK488">
        <v>4.3459500000000002</v>
      </c>
      <c r="BL488">
        <v>4.4311000000000007</v>
      </c>
      <c r="BO488">
        <v>6.2288819999999996</v>
      </c>
      <c r="BQ488">
        <v>4.4615300000000007</v>
      </c>
      <c r="BS488">
        <v>2.4642879999999998</v>
      </c>
      <c r="BU488">
        <v>5.3779480000000008</v>
      </c>
      <c r="BV488">
        <v>6.0474228571428572</v>
      </c>
      <c r="BX488">
        <v>10.67104</v>
      </c>
      <c r="BY488">
        <v>4.3459500000000002</v>
      </c>
      <c r="BZ488">
        <v>2.6542699999999999</v>
      </c>
      <c r="CA488">
        <v>5.7761880000000012</v>
      </c>
      <c r="CB488">
        <v>7.6951940000000008</v>
      </c>
      <c r="CC488">
        <v>8.0364660000000008</v>
      </c>
      <c r="CD488">
        <v>6.5188380000000006</v>
      </c>
      <c r="CE488">
        <v>6.8117040000000006</v>
      </c>
      <c r="CG488">
        <v>7.6038880000000013</v>
      </c>
      <c r="CI488">
        <v>2</v>
      </c>
      <c r="CJ488">
        <v>8.8902040000000007</v>
      </c>
      <c r="CL488">
        <v>5.2302099999999996</v>
      </c>
      <c r="CN488">
        <v>5.7775940000000006</v>
      </c>
      <c r="CO488">
        <v>7.2744720000000003</v>
      </c>
      <c r="CQ488">
        <v>3.5013619999999999</v>
      </c>
      <c r="CT488">
        <v>5.5815750000000008</v>
      </c>
      <c r="CX488">
        <v>5.2302099999999996</v>
      </c>
      <c r="CZ488">
        <v>5.7516000000000007</v>
      </c>
      <c r="DA488">
        <v>2.4102600000000001</v>
      </c>
      <c r="DC488">
        <v>4.6801375000000007</v>
      </c>
      <c r="DD488">
        <v>1.0181659999999999</v>
      </c>
      <c r="DG488">
        <v>5.5358880000000008</v>
      </c>
      <c r="DJ488">
        <v>3.1515119999999999</v>
      </c>
      <c r="DM488">
        <v>7.263948000000001</v>
      </c>
      <c r="DN488">
        <v>6.4161919999999997</v>
      </c>
      <c r="DP488">
        <v>7.6951940000000008</v>
      </c>
      <c r="DQ488">
        <v>4.3459500000000002</v>
      </c>
      <c r="DR488">
        <v>6.4315857142857151</v>
      </c>
      <c r="DU488">
        <v>7.246010000000001</v>
      </c>
      <c r="DW488">
        <v>10.756532</v>
      </c>
      <c r="DX488">
        <v>7.2478140000000009</v>
      </c>
      <c r="DY488">
        <v>1.777382</v>
      </c>
      <c r="DZ488">
        <v>6.3715800000000007</v>
      </c>
      <c r="EC488">
        <v>3.9583659999999998</v>
      </c>
      <c r="ED488">
        <v>4.3459500000000002</v>
      </c>
      <c r="EE488">
        <v>1.7402439999999999</v>
      </c>
      <c r="EF488">
        <v>9.1967580000000009</v>
      </c>
      <c r="EH488">
        <v>4.7447975000000007</v>
      </c>
      <c r="EL488">
        <v>1.0392859999999999</v>
      </c>
      <c r="EM488">
        <v>6.549430000000001</v>
      </c>
      <c r="EN488">
        <v>12.098748000000001</v>
      </c>
      <c r="EO488">
        <v>8.7126240000000017</v>
      </c>
      <c r="EP488">
        <v>2.9585460000000001</v>
      </c>
      <c r="EQ488">
        <v>5.8758000000000008</v>
      </c>
      <c r="ER488">
        <v>6.3687519999999997</v>
      </c>
      <c r="ES488">
        <v>8.2399840000000015</v>
      </c>
      <c r="ET488">
        <v>4.3459500000000002</v>
      </c>
      <c r="EU488">
        <v>2.1444433333333341</v>
      </c>
      <c r="EW488">
        <v>4.3459500000000002</v>
      </c>
      <c r="EX488">
        <v>5.61</v>
      </c>
      <c r="EZ488">
        <v>7.3094614285714288</v>
      </c>
      <c r="FB488">
        <v>1.1178319999999999</v>
      </c>
      <c r="FF488">
        <v>9.0225823636363636</v>
      </c>
      <c r="FH488">
        <v>4.3459500000000002</v>
      </c>
      <c r="FI488">
        <v>6.9743540000000008</v>
      </c>
      <c r="FJ488">
        <v>11.42231</v>
      </c>
      <c r="FK488">
        <v>3.5502099999999999</v>
      </c>
      <c r="FL488">
        <v>4.0553940000000006</v>
      </c>
      <c r="FP488">
        <v>9.3050540000000002</v>
      </c>
      <c r="FS488">
        <v>9.6962600000000005</v>
      </c>
      <c r="FU488">
        <v>10.401464000000001</v>
      </c>
      <c r="FW488">
        <v>6.4517400000000009</v>
      </c>
      <c r="GE488">
        <v>5.4015725000000003</v>
      </c>
      <c r="GG488">
        <v>7.0231020000000006</v>
      </c>
      <c r="GH488">
        <v>6.9064940000000004</v>
      </c>
      <c r="GJ488">
        <v>7.0263080000000011</v>
      </c>
      <c r="GL488">
        <v>8.2399840000000015</v>
      </c>
      <c r="GM488">
        <v>5.7856500000000004</v>
      </c>
      <c r="GP488">
        <v>5.7339350000000007</v>
      </c>
      <c r="GS488">
        <v>6.4740300000000008</v>
      </c>
      <c r="GU488">
        <v>4.3459500000000002</v>
      </c>
      <c r="GV488">
        <v>1.1911259999999999</v>
      </c>
      <c r="GW488">
        <v>5.5358880000000008</v>
      </c>
      <c r="GX488">
        <v>5.5358880000000008</v>
      </c>
      <c r="HC488">
        <v>6.8424519999999998</v>
      </c>
      <c r="HD488">
        <v>10.400334000000001</v>
      </c>
      <c r="HE488">
        <v>7.7631880000000013</v>
      </c>
    </row>
    <row r="489" spans="1:213" x14ac:dyDescent="0.3">
      <c r="A489">
        <v>2020</v>
      </c>
      <c r="B489" t="s">
        <v>8347</v>
      </c>
      <c r="C489" s="1" t="s">
        <v>8376</v>
      </c>
      <c r="D489">
        <v>1.2330553333333329</v>
      </c>
      <c r="E489">
        <v>2.1113249999999999</v>
      </c>
      <c r="S489">
        <v>2.457084</v>
      </c>
      <c r="U489">
        <v>2.3046739999999999</v>
      </c>
      <c r="AK489">
        <v>0.28092200000000001</v>
      </c>
      <c r="AZ489">
        <v>0.28092200000000001</v>
      </c>
      <c r="BE489">
        <v>0.43711000000000011</v>
      </c>
      <c r="CD489">
        <v>2.222302</v>
      </c>
      <c r="CE489">
        <v>0.28092200000000001</v>
      </c>
      <c r="CF489">
        <v>2.5211999999999998E-2</v>
      </c>
      <c r="CY489">
        <v>2.9526880000000002</v>
      </c>
      <c r="DA489">
        <v>1.0931759999999999</v>
      </c>
      <c r="DG489">
        <v>0.21168200000000001</v>
      </c>
      <c r="DN489">
        <v>1.3802620000000001</v>
      </c>
      <c r="DX489">
        <v>0.39330999999999999</v>
      </c>
      <c r="EQ489">
        <v>0.90221399999999996</v>
      </c>
      <c r="EU489">
        <v>1.963676</v>
      </c>
      <c r="EY489">
        <v>0.86941200000000007</v>
      </c>
      <c r="FA489">
        <v>1.2649999999999999</v>
      </c>
      <c r="GB489">
        <v>0.20222200000000001</v>
      </c>
      <c r="GD489">
        <v>1.6880824999999999</v>
      </c>
      <c r="GI489">
        <v>1.356004</v>
      </c>
      <c r="GW489">
        <v>0.21168200000000001</v>
      </c>
      <c r="GX489">
        <v>0.21168200000000001</v>
      </c>
      <c r="GY489">
        <v>2.5211999999999998E-2</v>
      </c>
      <c r="GZ489">
        <v>3.6697739999999999</v>
      </c>
      <c r="HC489">
        <v>0.5525580000000001</v>
      </c>
    </row>
    <row r="490" spans="1:213" x14ac:dyDescent="0.3">
      <c r="A490">
        <v>2020</v>
      </c>
      <c r="B490" t="s">
        <v>8347</v>
      </c>
      <c r="C490" s="1" t="s">
        <v>302</v>
      </c>
      <c r="D490">
        <v>0.1544605</v>
      </c>
      <c r="E490">
        <v>0.1290615</v>
      </c>
      <c r="J490">
        <v>3.0064E-2</v>
      </c>
      <c r="N490">
        <v>0.15531600000000001</v>
      </c>
      <c r="P490">
        <v>6.7885000000000001E-2</v>
      </c>
      <c r="S490">
        <v>0.42011749999999998</v>
      </c>
      <c r="AH490">
        <v>0.19097</v>
      </c>
      <c r="AO490">
        <v>0.27428399999999997</v>
      </c>
      <c r="AR490">
        <v>0.213616</v>
      </c>
      <c r="BE490">
        <v>5.0203999999999999E-2</v>
      </c>
      <c r="BF490">
        <v>0.11052099999999999</v>
      </c>
      <c r="BG490">
        <v>0.24595900000000001</v>
      </c>
      <c r="BI490">
        <v>6.7766000000000007E-2</v>
      </c>
      <c r="BJ490">
        <v>0.20250199999999999</v>
      </c>
      <c r="BL490">
        <v>0.15531600000000001</v>
      </c>
      <c r="CI490">
        <v>6.9006000000000012E-2</v>
      </c>
      <c r="CM490">
        <v>5.7863333333333343E-2</v>
      </c>
      <c r="DA490">
        <v>0.18978</v>
      </c>
      <c r="DG490">
        <v>0.201594</v>
      </c>
      <c r="DH490">
        <v>0.11955399999999999</v>
      </c>
      <c r="DL490">
        <v>0.14627399999999999</v>
      </c>
      <c r="DX490">
        <v>1.2223459999999999</v>
      </c>
      <c r="EN490">
        <v>0.135992</v>
      </c>
      <c r="EV490">
        <v>0.20852399999999999</v>
      </c>
      <c r="FA490">
        <v>0.18099999999999999</v>
      </c>
      <c r="FR490">
        <v>0.1092393333333333</v>
      </c>
      <c r="GB490">
        <v>0.22844600000000001</v>
      </c>
      <c r="GD490">
        <v>0.120118</v>
      </c>
      <c r="GI490">
        <v>0.17382400000000001</v>
      </c>
      <c r="GW490">
        <v>0.201594</v>
      </c>
      <c r="GX490">
        <v>0.201594</v>
      </c>
      <c r="GZ490">
        <v>0.32546000000000003</v>
      </c>
      <c r="HC490">
        <v>0.109566</v>
      </c>
    </row>
    <row r="491" spans="1:213" x14ac:dyDescent="0.3">
      <c r="A491">
        <v>2020</v>
      </c>
      <c r="B491" t="s">
        <v>8347</v>
      </c>
      <c r="C491" s="1" t="s">
        <v>8377</v>
      </c>
      <c r="D491">
        <v>4.6991999999999999E-2</v>
      </c>
      <c r="L491">
        <v>3.4847999999999997E-2</v>
      </c>
      <c r="M491">
        <v>1.5976000000000001E-2</v>
      </c>
      <c r="O491">
        <v>0.16562399999999999</v>
      </c>
      <c r="Q491">
        <v>3.4847999999999997E-2</v>
      </c>
      <c r="AB491">
        <v>5.6520000000000008E-2</v>
      </c>
      <c r="AC491">
        <v>3.4847999999999997E-2</v>
      </c>
      <c r="AD491">
        <v>4.0300000000000002E-2</v>
      </c>
      <c r="AI491">
        <v>4.1591999999999997E-2</v>
      </c>
      <c r="AK491">
        <v>4.3338000000000008E-2</v>
      </c>
      <c r="AL491">
        <v>4.8127499999999997E-2</v>
      </c>
      <c r="AM491">
        <v>5.1380000000000002E-3</v>
      </c>
      <c r="AN491">
        <v>2.8272499999999999E-2</v>
      </c>
      <c r="AP491">
        <v>5.1530000000000013E-2</v>
      </c>
      <c r="AS491">
        <v>4.5777500000000013E-2</v>
      </c>
      <c r="AU491">
        <v>3.6949999999999997E-2</v>
      </c>
      <c r="AV491">
        <v>1.3561999999999999E-2</v>
      </c>
      <c r="AW491">
        <v>4.7022500000000002E-2</v>
      </c>
      <c r="AY491">
        <v>3.4847999999999997E-2</v>
      </c>
      <c r="AZ491">
        <v>4.3338000000000008E-2</v>
      </c>
      <c r="BC491">
        <v>9.3480000000000004E-3</v>
      </c>
      <c r="BD491">
        <v>5.2530000000000007E-2</v>
      </c>
      <c r="BF491">
        <v>4.6000000000000013E-2</v>
      </c>
      <c r="BK491">
        <v>0.16562399999999999</v>
      </c>
      <c r="BM491">
        <v>3.8878000000000003E-2</v>
      </c>
      <c r="BO491">
        <v>6.0600000000000003E-3</v>
      </c>
      <c r="BQ491">
        <v>6.3792000000000001E-2</v>
      </c>
      <c r="BS491">
        <v>5.243600000000001E-2</v>
      </c>
      <c r="BU491">
        <v>4.7842000000000003E-2</v>
      </c>
      <c r="BW491">
        <v>1.0208E-2</v>
      </c>
      <c r="BX491">
        <v>0.26536599999999999</v>
      </c>
      <c r="BY491">
        <v>0.16562399999999999</v>
      </c>
      <c r="CA491">
        <v>4.1562000000000002E-2</v>
      </c>
      <c r="CC491">
        <v>2.7434E-2</v>
      </c>
      <c r="CD491">
        <v>4.8928000000000013E-2</v>
      </c>
      <c r="CE491">
        <v>4.3338000000000008E-2</v>
      </c>
      <c r="CG491">
        <v>2.3682000000000002E-2</v>
      </c>
      <c r="CL491">
        <v>2.9624000000000001E-2</v>
      </c>
      <c r="CS491">
        <v>3.3613999999999998E-2</v>
      </c>
      <c r="CX491">
        <v>2.9624000000000001E-2</v>
      </c>
      <c r="DB491">
        <v>0.14518600000000001</v>
      </c>
      <c r="DC491">
        <v>7.6707500000000012E-2</v>
      </c>
      <c r="DD491">
        <v>1.6458E-2</v>
      </c>
      <c r="DJ491">
        <v>8.973600000000001E-2</v>
      </c>
      <c r="DQ491">
        <v>0.16562399999999999</v>
      </c>
      <c r="DX491">
        <v>4.7944000000000001E-2</v>
      </c>
      <c r="DY491">
        <v>1.025E-2</v>
      </c>
      <c r="ED491">
        <v>0.16562399999999999</v>
      </c>
      <c r="EE491">
        <v>2.8649999999999998E-2</v>
      </c>
      <c r="EF491">
        <v>5.9970000000000002E-2</v>
      </c>
      <c r="EM491">
        <v>1.0878000000000001E-2</v>
      </c>
      <c r="EN491">
        <v>8.5087999999999997E-2</v>
      </c>
      <c r="EP491">
        <v>4.0185999999999999E-2</v>
      </c>
      <c r="EQ491">
        <v>3.4977500000000002E-2</v>
      </c>
      <c r="ET491">
        <v>0.16562399999999999</v>
      </c>
      <c r="EW491">
        <v>0.16562399999999999</v>
      </c>
      <c r="FD491">
        <v>3.875E-2</v>
      </c>
      <c r="FH491">
        <v>0.16562399999999999</v>
      </c>
      <c r="FI491">
        <v>4.1846666666666671E-2</v>
      </c>
      <c r="FL491">
        <v>2.8579999999999999E-3</v>
      </c>
      <c r="FN491">
        <v>1.0109999999999999E-2</v>
      </c>
      <c r="FP491">
        <v>4.1222000000000002E-2</v>
      </c>
      <c r="FV491">
        <v>0.101994</v>
      </c>
      <c r="FW491">
        <v>0.28909600000000002</v>
      </c>
      <c r="FZ491">
        <v>1.018E-2</v>
      </c>
      <c r="GE491">
        <v>8.3160000000000005E-3</v>
      </c>
      <c r="GH491">
        <v>7.178000000000001E-2</v>
      </c>
      <c r="GJ491">
        <v>4.8661999999999997E-2</v>
      </c>
      <c r="GO491">
        <v>2.7908000000000009E-2</v>
      </c>
      <c r="GP491">
        <v>3.4847999999999997E-2</v>
      </c>
      <c r="GS491">
        <v>4.8005000000000013E-2</v>
      </c>
      <c r="GT491">
        <v>5.1347999999999998E-2</v>
      </c>
      <c r="GU491">
        <v>0.16562399999999999</v>
      </c>
      <c r="GV491">
        <v>1.8814000000000001E-2</v>
      </c>
    </row>
    <row r="492" spans="1:213" x14ac:dyDescent="0.3">
      <c r="A492">
        <v>2020</v>
      </c>
      <c r="B492" t="s">
        <v>8347</v>
      </c>
      <c r="C492" s="1" t="s">
        <v>466</v>
      </c>
      <c r="D492">
        <v>0.11444600000000001</v>
      </c>
      <c r="U492">
        <v>1.001E-2</v>
      </c>
      <c r="AA492">
        <v>6.3280000000000003E-3</v>
      </c>
      <c r="AB492">
        <v>0.28122000000000003</v>
      </c>
      <c r="AD492">
        <v>0.13295199999999999</v>
      </c>
      <c r="AK492">
        <v>9.3104000000000006E-2</v>
      </c>
      <c r="AL492">
        <v>2.2772000000000001E-2</v>
      </c>
      <c r="AM492">
        <v>0.117008</v>
      </c>
      <c r="AN492">
        <v>9.0137999999999996E-2</v>
      </c>
      <c r="AP492">
        <v>0.16184200000000001</v>
      </c>
      <c r="AS492">
        <v>8.7462000000000012E-2</v>
      </c>
      <c r="AT492">
        <v>0.11754000000000001</v>
      </c>
      <c r="AU492">
        <v>0.10156999999999999</v>
      </c>
      <c r="AZ492">
        <v>9.3104000000000006E-2</v>
      </c>
      <c r="BD492">
        <v>0.123608</v>
      </c>
      <c r="BF492">
        <v>0.15059400000000001</v>
      </c>
      <c r="BO492">
        <v>0.14874799999999999</v>
      </c>
      <c r="BS492">
        <v>8.3596000000000004E-2</v>
      </c>
      <c r="BU492">
        <v>0.12573799999999999</v>
      </c>
      <c r="BX492">
        <v>0.17393</v>
      </c>
      <c r="CB492">
        <v>0.11754000000000001</v>
      </c>
      <c r="CE492">
        <v>9.3104000000000006E-2</v>
      </c>
      <c r="CG492">
        <v>0.21288599999999999</v>
      </c>
      <c r="CQ492">
        <v>0.114548</v>
      </c>
      <c r="CZ492">
        <v>0.11337</v>
      </c>
      <c r="DC492">
        <v>5.956800000000001E-2</v>
      </c>
      <c r="DD492">
        <v>8.0850000000000005E-2</v>
      </c>
      <c r="DN492">
        <v>7.8452000000000008E-2</v>
      </c>
      <c r="DP492">
        <v>0.11754000000000001</v>
      </c>
      <c r="DX492">
        <v>0.28214800000000001</v>
      </c>
      <c r="DY492">
        <v>5.7854000000000003E-2</v>
      </c>
      <c r="EE492">
        <v>4.0806000000000002E-2</v>
      </c>
      <c r="EP492">
        <v>5.7613999999999999E-2</v>
      </c>
      <c r="EQ492">
        <v>0.17968400000000001</v>
      </c>
      <c r="FW492">
        <v>0.146374</v>
      </c>
      <c r="GG492">
        <v>0.11754000000000001</v>
      </c>
      <c r="GS492">
        <v>0.166854</v>
      </c>
    </row>
    <row r="493" spans="1:213" x14ac:dyDescent="0.3">
      <c r="A493">
        <v>2020</v>
      </c>
      <c r="B493" t="s">
        <v>8347</v>
      </c>
      <c r="C493" s="1" t="s">
        <v>595</v>
      </c>
      <c r="D493">
        <v>1.4999999999999999E-2</v>
      </c>
    </row>
    <row r="494" spans="1:213" x14ac:dyDescent="0.3">
      <c r="A494">
        <v>2020</v>
      </c>
      <c r="B494" t="s">
        <v>8347</v>
      </c>
      <c r="C494" s="1" t="s">
        <v>8378</v>
      </c>
      <c r="D494">
        <v>7.9056599999999991E-2</v>
      </c>
      <c r="E494">
        <v>0.1085581</v>
      </c>
      <c r="G494">
        <v>4.2169166666666667E-2</v>
      </c>
      <c r="H494">
        <v>6.0984000000000003E-3</v>
      </c>
      <c r="I494">
        <v>6.0984000000000003E-3</v>
      </c>
      <c r="J494">
        <v>3.8861200000000012E-2</v>
      </c>
      <c r="L494">
        <v>4.2931700000000003E-2</v>
      </c>
      <c r="M494">
        <v>3.5159600000000013E-2</v>
      </c>
      <c r="N494">
        <v>8.3429500000000004E-2</v>
      </c>
      <c r="P494">
        <v>0.1578696</v>
      </c>
      <c r="Q494">
        <v>4.2931700000000003E-2</v>
      </c>
      <c r="R494">
        <v>6.9999999999999993E-2</v>
      </c>
      <c r="U494">
        <v>0.13024060000000001</v>
      </c>
      <c r="V494">
        <v>3.9696299999999997E-2</v>
      </c>
      <c r="X494">
        <v>2.4950099999999999E-2</v>
      </c>
      <c r="Y494">
        <v>3.8567200000000003E-2</v>
      </c>
      <c r="Z494">
        <v>6.0984000000000003E-3</v>
      </c>
      <c r="AB494">
        <v>5.3386900000000001E-2</v>
      </c>
      <c r="AC494">
        <v>4.2931700000000003E-2</v>
      </c>
      <c r="AD494">
        <v>0.14345659999999999</v>
      </c>
      <c r="AG494">
        <v>6.6502800000000001E-2</v>
      </c>
      <c r="AK494">
        <v>5.2318E-3</v>
      </c>
      <c r="AL494">
        <v>1.47511E-2</v>
      </c>
      <c r="AM494">
        <v>1.6766400000000001E-2</v>
      </c>
      <c r="AP494">
        <v>3.6284499999999997E-2</v>
      </c>
      <c r="AS494">
        <v>6.2736625000000004E-2</v>
      </c>
      <c r="AT494">
        <v>0.16894149999999999</v>
      </c>
      <c r="AU494">
        <v>8.8935874999999998E-2</v>
      </c>
      <c r="AV494">
        <v>2.8031500000000001E-2</v>
      </c>
      <c r="AY494">
        <v>4.2931700000000003E-2</v>
      </c>
      <c r="AZ494">
        <v>5.2318E-3</v>
      </c>
      <c r="BE494">
        <v>1.0408300000000001E-2</v>
      </c>
      <c r="BF494">
        <v>4.5740100000000013E-2</v>
      </c>
      <c r="BG494">
        <v>9.3445799999999996E-2</v>
      </c>
      <c r="BJ494">
        <v>6.6096100000000005E-2</v>
      </c>
      <c r="BL494">
        <v>8.3429500000000004E-2</v>
      </c>
      <c r="BQ494">
        <v>1.1409300000000001E-2</v>
      </c>
      <c r="BS494">
        <v>3.2327166666666671E-2</v>
      </c>
      <c r="BT494">
        <v>1.1975599999999999E-2</v>
      </c>
      <c r="BU494">
        <v>3.3177199999999997E-2</v>
      </c>
      <c r="BX494">
        <v>9.7564600000000001E-2</v>
      </c>
      <c r="BZ494">
        <v>3.7669099999999997E-2</v>
      </c>
      <c r="CB494">
        <v>0.16894149999999999</v>
      </c>
      <c r="CC494">
        <v>5.9897600000000002E-2</v>
      </c>
      <c r="CD494">
        <v>1.72081E-2</v>
      </c>
      <c r="CE494">
        <v>5.2318E-3</v>
      </c>
      <c r="CF494">
        <v>0.14498283333333331</v>
      </c>
      <c r="CG494">
        <v>4.8660500000000002E-2</v>
      </c>
      <c r="CI494">
        <v>6.0308500000000001E-2</v>
      </c>
      <c r="CJ494">
        <v>9.1048300000000013E-2</v>
      </c>
      <c r="CO494">
        <v>1.80138E-2</v>
      </c>
      <c r="CP494">
        <v>0.1133377</v>
      </c>
      <c r="CQ494">
        <v>4.5607099999999998E-2</v>
      </c>
      <c r="CT494">
        <v>1.10334E-2</v>
      </c>
      <c r="CU494">
        <v>6.8526500000000004E-2</v>
      </c>
      <c r="CV494">
        <v>3.4166416666666671E-2</v>
      </c>
      <c r="CY494">
        <v>9.005500000000001E-2</v>
      </c>
      <c r="CZ494">
        <v>0.1117515</v>
      </c>
      <c r="DG494">
        <v>7.1448300000000006E-2</v>
      </c>
      <c r="DJ494">
        <v>3.6883000000000013E-2</v>
      </c>
      <c r="DM494">
        <v>3.37393E-2</v>
      </c>
      <c r="DN494">
        <v>6.5139900000000001E-2</v>
      </c>
      <c r="DP494">
        <v>0.16894149999999999</v>
      </c>
      <c r="DT494">
        <v>6.0984000000000003E-3</v>
      </c>
      <c r="DW494">
        <v>2.2884749999999999E-2</v>
      </c>
      <c r="DX494">
        <v>0.1636579</v>
      </c>
      <c r="DZ494">
        <v>2.1655899999999999E-2</v>
      </c>
      <c r="EA494">
        <v>4.1506500000000002E-2</v>
      </c>
      <c r="EC494">
        <v>3.4755000000000001E-2</v>
      </c>
      <c r="EE494">
        <v>1.9903799999999999E-2</v>
      </c>
      <c r="EF494">
        <v>8.5983333333333342E-2</v>
      </c>
      <c r="EH494">
        <v>3.4036799999999999E-2</v>
      </c>
      <c r="EN494">
        <v>9.8788900000000013E-2</v>
      </c>
      <c r="EQ494">
        <v>0.1022392</v>
      </c>
      <c r="ER494">
        <v>6.8240900000000007E-2</v>
      </c>
      <c r="ES494">
        <v>9.4110100000000002E-2</v>
      </c>
      <c r="EX494">
        <v>5.3199999999999997E-2</v>
      </c>
      <c r="FF494">
        <v>5.1659331818181817E-2</v>
      </c>
      <c r="FJ494">
        <v>3.3369000000000003E-2</v>
      </c>
      <c r="FK494">
        <v>1.4086100000000001E-2</v>
      </c>
      <c r="FP494">
        <v>6.4834700000000009E-2</v>
      </c>
      <c r="FQ494">
        <v>6.0984000000000003E-3</v>
      </c>
      <c r="FR494">
        <v>8.7147375000000013E-2</v>
      </c>
      <c r="FS494">
        <v>2.2493800000000001E-2</v>
      </c>
      <c r="FT494">
        <v>6.0984000000000003E-3</v>
      </c>
      <c r="FU494">
        <v>2.1896875E-2</v>
      </c>
      <c r="FV494">
        <v>2.54863E-2</v>
      </c>
      <c r="FW494">
        <v>5.5907600000000002E-2</v>
      </c>
      <c r="FX494">
        <v>7.0484400000000003E-2</v>
      </c>
      <c r="GA494">
        <v>7.06069E-2</v>
      </c>
      <c r="GB494">
        <v>4.1892199999999997E-2</v>
      </c>
      <c r="GD494">
        <v>0.17101630000000001</v>
      </c>
      <c r="GG494">
        <v>0.16894149999999999</v>
      </c>
      <c r="GH494">
        <v>2.20745E-2</v>
      </c>
      <c r="GJ494">
        <v>4.5422999999999998E-2</v>
      </c>
      <c r="GL494">
        <v>9.4110100000000002E-2</v>
      </c>
      <c r="GN494">
        <v>8.5649900000000015E-2</v>
      </c>
      <c r="GP494">
        <v>4.2931700000000003E-2</v>
      </c>
      <c r="GQ494">
        <v>6.0984000000000003E-3</v>
      </c>
      <c r="GR494">
        <v>6.0984000000000003E-3</v>
      </c>
      <c r="GS494">
        <v>2.3216199999999999E-2</v>
      </c>
      <c r="GW494">
        <v>7.1448300000000006E-2</v>
      </c>
      <c r="GX494">
        <v>7.1448300000000006E-2</v>
      </c>
      <c r="GY494">
        <v>0.14498283333333331</v>
      </c>
      <c r="HA494">
        <v>3.6463700000000002E-2</v>
      </c>
      <c r="HC494">
        <v>0.102144</v>
      </c>
      <c r="HD494">
        <v>2.77284E-2</v>
      </c>
      <c r="HE494">
        <v>3.7694999999999999E-2</v>
      </c>
    </row>
    <row r="495" spans="1:213" x14ac:dyDescent="0.3">
      <c r="A495">
        <v>2020</v>
      </c>
      <c r="B495" t="s">
        <v>8347</v>
      </c>
      <c r="C495" s="1" t="s">
        <v>844</v>
      </c>
      <c r="D495">
        <v>0.12052445000000001</v>
      </c>
      <c r="N495">
        <v>8.7145480000000011E-2</v>
      </c>
      <c r="AH495">
        <v>9.3786060000000004E-2</v>
      </c>
      <c r="AR495">
        <v>0.11011456</v>
      </c>
      <c r="AT495">
        <v>0.43404018000000011</v>
      </c>
      <c r="BG495">
        <v>8.9286600000000008E-2</v>
      </c>
      <c r="BL495">
        <v>8.7145480000000011E-2</v>
      </c>
      <c r="BP495">
        <v>0.14499374000000001</v>
      </c>
      <c r="FA495">
        <v>8.9188879999999998E-2</v>
      </c>
      <c r="GD495">
        <v>6.2816650000000002E-2</v>
      </c>
      <c r="GG495">
        <v>5.609418E-2</v>
      </c>
      <c r="GI495">
        <v>7.1157140000000008E-2</v>
      </c>
    </row>
    <row r="496" spans="1:213" x14ac:dyDescent="0.3">
      <c r="A496">
        <v>2020</v>
      </c>
      <c r="B496" t="s">
        <v>8347</v>
      </c>
      <c r="C496" s="1" t="s">
        <v>848</v>
      </c>
      <c r="D496">
        <v>0.24864800000000001</v>
      </c>
      <c r="E496">
        <v>0.25914799999999999</v>
      </c>
      <c r="AR496">
        <v>9.4736000000000015E-2</v>
      </c>
      <c r="AT496">
        <v>0.56237199999999998</v>
      </c>
      <c r="CB496">
        <v>0.56237199999999998</v>
      </c>
      <c r="CN496">
        <v>0.101398</v>
      </c>
      <c r="CU496">
        <v>6.9888000000000006E-2</v>
      </c>
      <c r="CV496">
        <v>0.14407</v>
      </c>
      <c r="DP496">
        <v>0.56237199999999998</v>
      </c>
      <c r="ES496">
        <v>0.29369000000000001</v>
      </c>
      <c r="FA496">
        <v>3.7977999999999998E-2</v>
      </c>
      <c r="GD496">
        <v>0.1</v>
      </c>
      <c r="GG496">
        <v>0.56237199999999998</v>
      </c>
      <c r="GI496">
        <v>4.9302000000000012E-2</v>
      </c>
      <c r="GL496">
        <v>0.29369000000000001</v>
      </c>
    </row>
    <row r="497" spans="1:213" x14ac:dyDescent="0.3">
      <c r="A497">
        <v>2020</v>
      </c>
      <c r="B497" t="s">
        <v>8347</v>
      </c>
      <c r="C497" s="1" t="s">
        <v>852</v>
      </c>
      <c r="D497">
        <v>0.186917</v>
      </c>
      <c r="M497">
        <v>6.9146000000000013E-2</v>
      </c>
      <c r="U497">
        <v>0.33453525000000012</v>
      </c>
      <c r="AD497">
        <v>0.1254265</v>
      </c>
      <c r="AF497">
        <v>0.39903000000000011</v>
      </c>
      <c r="AK497">
        <v>8.8426000000000005E-2</v>
      </c>
      <c r="AL497">
        <v>8.0142000000000005E-2</v>
      </c>
      <c r="AM497">
        <v>2.129E-2</v>
      </c>
      <c r="AR497">
        <v>8.5097999999999993E-2</v>
      </c>
      <c r="AS497">
        <v>3.6033999999999997E-2</v>
      </c>
      <c r="AT497">
        <v>0.48102099999999998</v>
      </c>
      <c r="AW497">
        <v>0.67253600000000013</v>
      </c>
      <c r="AZ497">
        <v>8.8426000000000005E-2</v>
      </c>
      <c r="BG497">
        <v>0.25283</v>
      </c>
      <c r="BJ497">
        <v>2.6698E-2</v>
      </c>
      <c r="BX497">
        <v>6.3906000000000004E-2</v>
      </c>
      <c r="CB497">
        <v>0.48102099999999998</v>
      </c>
      <c r="CE497">
        <v>8.8426000000000005E-2</v>
      </c>
      <c r="CG497">
        <v>0.18837499999999999</v>
      </c>
      <c r="CQ497">
        <v>9.0434E-2</v>
      </c>
      <c r="DJ497">
        <v>3.7528000000000013E-2</v>
      </c>
      <c r="DM497">
        <v>5.6854000000000002E-2</v>
      </c>
      <c r="DN497">
        <v>9.1152916666666667E-2</v>
      </c>
      <c r="DP497">
        <v>0.48102099999999998</v>
      </c>
      <c r="DY497">
        <v>0.40720499999999998</v>
      </c>
      <c r="DZ497">
        <v>5.3603999999999999E-2</v>
      </c>
      <c r="EE497">
        <v>0.14998600000000001</v>
      </c>
      <c r="EH497">
        <v>0.14410400000000001</v>
      </c>
      <c r="EN497">
        <v>0.147288</v>
      </c>
      <c r="ER497">
        <v>8.6279000000000008E-2</v>
      </c>
      <c r="FA497">
        <v>0.39277600000000001</v>
      </c>
      <c r="FM497">
        <v>0.236378</v>
      </c>
      <c r="FP497">
        <v>0.100659</v>
      </c>
      <c r="FW497">
        <v>0.16788600000000001</v>
      </c>
      <c r="GG497">
        <v>0.48102099999999998</v>
      </c>
      <c r="GN497">
        <v>1.075628</v>
      </c>
      <c r="GS497">
        <v>0.42887249999999999</v>
      </c>
      <c r="HC497">
        <v>7.0241999999999999E-2</v>
      </c>
      <c r="HE497">
        <v>6.0892000000000002E-2</v>
      </c>
    </row>
    <row r="498" spans="1:213" x14ac:dyDescent="0.3">
      <c r="A498">
        <v>2021</v>
      </c>
      <c r="B498" t="s">
        <v>8345</v>
      </c>
      <c r="C498" s="1">
        <v>254</v>
      </c>
      <c r="D498">
        <v>1.4649000000000001</v>
      </c>
      <c r="L498">
        <v>1.113542</v>
      </c>
      <c r="M498">
        <v>1.21061</v>
      </c>
      <c r="Q498">
        <v>1.113542</v>
      </c>
      <c r="X498">
        <v>0.96892600000000018</v>
      </c>
      <c r="Y498">
        <v>1.742942</v>
      </c>
      <c r="AC498">
        <v>1.113542</v>
      </c>
      <c r="AD498">
        <v>1.440042</v>
      </c>
      <c r="AK498">
        <v>1.7302200000000001</v>
      </c>
      <c r="AL498">
        <v>0.65804800000000008</v>
      </c>
      <c r="AM498">
        <v>0.91879000000000011</v>
      </c>
      <c r="AN498">
        <v>1.2480979999999999</v>
      </c>
      <c r="AP498">
        <v>0.64205400000000001</v>
      </c>
      <c r="AS498">
        <v>1.299212</v>
      </c>
      <c r="AT498">
        <v>1.33257</v>
      </c>
      <c r="AU498">
        <v>1.669645</v>
      </c>
      <c r="AV498">
        <v>1.530324</v>
      </c>
      <c r="AY498">
        <v>1.113542</v>
      </c>
      <c r="AZ498">
        <v>1.7302200000000001</v>
      </c>
      <c r="BD498">
        <v>1.391502</v>
      </c>
      <c r="BF498">
        <v>1.2333125</v>
      </c>
      <c r="BO498">
        <v>0.36297000000000001</v>
      </c>
      <c r="BS498">
        <v>0.69030400000000003</v>
      </c>
      <c r="BT498">
        <v>0.99894800000000006</v>
      </c>
      <c r="BU498">
        <v>0.26780999999999999</v>
      </c>
      <c r="BW498">
        <v>1.020138</v>
      </c>
      <c r="BX498">
        <v>1.505706</v>
      </c>
      <c r="BZ498">
        <v>0.84513199999999999</v>
      </c>
      <c r="CB498">
        <v>1.33257</v>
      </c>
      <c r="CC498">
        <v>1.185986</v>
      </c>
      <c r="CE498">
        <v>1.7302200000000001</v>
      </c>
      <c r="CQ498">
        <v>1.081888</v>
      </c>
      <c r="DD498">
        <v>0.99518800000000007</v>
      </c>
      <c r="DJ498">
        <v>1.1626620000000001</v>
      </c>
      <c r="DP498">
        <v>1.33257</v>
      </c>
      <c r="DX498">
        <v>1.3660099999999999</v>
      </c>
      <c r="DY498">
        <v>1.883278</v>
      </c>
      <c r="EE498">
        <v>0.25707400000000002</v>
      </c>
      <c r="EF498">
        <v>1.348752</v>
      </c>
      <c r="EM498">
        <v>1.0146919999999999</v>
      </c>
      <c r="EN498">
        <v>1.37188</v>
      </c>
      <c r="EP498">
        <v>1.304238</v>
      </c>
      <c r="EQ498">
        <v>0.794014</v>
      </c>
      <c r="EX498">
        <v>0.94458200000000003</v>
      </c>
      <c r="FD498">
        <v>1.432194</v>
      </c>
      <c r="FI498">
        <v>0.77327000000000001</v>
      </c>
      <c r="FJ498">
        <v>1.102762</v>
      </c>
      <c r="FL498">
        <v>0.19983333333333331</v>
      </c>
      <c r="FN498">
        <v>0.95042800000000016</v>
      </c>
      <c r="FV498">
        <v>0.89910000000000012</v>
      </c>
      <c r="FW498">
        <v>1.7831699999999999</v>
      </c>
      <c r="GG498">
        <v>1.33257</v>
      </c>
      <c r="GH498">
        <v>1.404126</v>
      </c>
      <c r="GP498">
        <v>1.113542</v>
      </c>
    </row>
    <row r="499" spans="1:213" x14ac:dyDescent="0.3">
      <c r="A499">
        <v>2021</v>
      </c>
      <c r="B499" t="s">
        <v>8345</v>
      </c>
      <c r="C499" s="1">
        <v>260</v>
      </c>
      <c r="D499">
        <v>0.21356800000000001</v>
      </c>
      <c r="E499">
        <v>0.27779199999999998</v>
      </c>
      <c r="G499">
        <v>0.34671600000000002</v>
      </c>
      <c r="J499">
        <v>0.239984</v>
      </c>
      <c r="N499">
        <v>0.27936800000000001</v>
      </c>
      <c r="P499">
        <v>0.23814399999999999</v>
      </c>
      <c r="R499">
        <v>3.8738000000000002E-2</v>
      </c>
      <c r="S499">
        <v>0.2014</v>
      </c>
      <c r="AD499">
        <v>0.15087800000000001</v>
      </c>
      <c r="AR499">
        <v>0.587426</v>
      </c>
      <c r="BE499">
        <v>0.17981749999999999</v>
      </c>
      <c r="BG499">
        <v>1.056648</v>
      </c>
      <c r="BL499">
        <v>0.27936800000000001</v>
      </c>
      <c r="CB499">
        <v>0.83075800000000011</v>
      </c>
      <c r="CF499">
        <v>0.238872</v>
      </c>
      <c r="CI499">
        <v>0.39949200000000001</v>
      </c>
      <c r="CJ499">
        <v>0.31845250000000003</v>
      </c>
      <c r="CM499">
        <v>0.26021749999999999</v>
      </c>
      <c r="CW499">
        <v>0.6739966666666668</v>
      </c>
      <c r="DA499">
        <v>0.225828</v>
      </c>
      <c r="DF499">
        <v>7.1028000000000008E-2</v>
      </c>
      <c r="DG499">
        <v>0.14105000000000001</v>
      </c>
      <c r="DI499">
        <v>0.23166200000000001</v>
      </c>
      <c r="DL499">
        <v>0.22070400000000001</v>
      </c>
      <c r="DP499">
        <v>0.83075800000000011</v>
      </c>
      <c r="DX499">
        <v>0.36951000000000001</v>
      </c>
      <c r="EN499">
        <v>0.68906000000000001</v>
      </c>
      <c r="ES499">
        <v>0.6898780000000001</v>
      </c>
      <c r="EV499">
        <v>0.14286399999999999</v>
      </c>
      <c r="FC499">
        <v>1.2123820000000001</v>
      </c>
      <c r="FP499">
        <v>0.20150599999999999</v>
      </c>
      <c r="FR499">
        <v>0.10686</v>
      </c>
      <c r="GB499">
        <v>5.9468000000000007E-2</v>
      </c>
      <c r="GD499">
        <v>0.18784200000000001</v>
      </c>
      <c r="GG499">
        <v>0.83075800000000011</v>
      </c>
      <c r="GL499">
        <v>0.6898780000000001</v>
      </c>
      <c r="GM499">
        <v>0.20260500000000001</v>
      </c>
      <c r="GN499">
        <v>8.4992000000000012E-2</v>
      </c>
      <c r="GW499">
        <v>0.14105000000000001</v>
      </c>
      <c r="GX499">
        <v>0.14105000000000001</v>
      </c>
      <c r="GY499">
        <v>0.238872</v>
      </c>
    </row>
    <row r="500" spans="1:213" x14ac:dyDescent="0.3">
      <c r="A500">
        <v>2021</v>
      </c>
      <c r="B500" t="s">
        <v>8345</v>
      </c>
      <c r="C500" s="1">
        <v>27</v>
      </c>
      <c r="D500">
        <v>0.46826800000000007</v>
      </c>
      <c r="E500">
        <v>0.67465399999999998</v>
      </c>
      <c r="G500">
        <v>0.44821000000000011</v>
      </c>
      <c r="L500">
        <v>0.37665250000000011</v>
      </c>
      <c r="M500">
        <v>0.113466</v>
      </c>
      <c r="N500">
        <v>0.67538000000000009</v>
      </c>
      <c r="O500">
        <v>0.34534399999999998</v>
      </c>
      <c r="P500">
        <v>0.96781200000000001</v>
      </c>
      <c r="Q500">
        <v>0.37665250000000011</v>
      </c>
      <c r="R500">
        <v>0.30552000000000001</v>
      </c>
      <c r="U500">
        <v>0.47510599999999997</v>
      </c>
      <c r="V500">
        <v>0.21102599999999999</v>
      </c>
      <c r="X500">
        <v>0.25307800000000003</v>
      </c>
      <c r="Y500">
        <v>0.378552</v>
      </c>
      <c r="AA500">
        <v>0.214835</v>
      </c>
      <c r="AB500">
        <v>0.30000199999999999</v>
      </c>
      <c r="AC500">
        <v>0.37665250000000011</v>
      </c>
      <c r="AD500">
        <v>0.64195400000000002</v>
      </c>
      <c r="AF500">
        <v>0.41608400000000012</v>
      </c>
      <c r="AI500">
        <v>0.51174400000000009</v>
      </c>
      <c r="AK500">
        <v>0.51480000000000004</v>
      </c>
      <c r="AL500">
        <v>9.0390000000000012E-2</v>
      </c>
      <c r="AM500">
        <v>0.13250000000000001</v>
      </c>
      <c r="AN500">
        <v>5.8333999999999997E-2</v>
      </c>
      <c r="AP500">
        <v>0.27742200000000011</v>
      </c>
      <c r="AR500">
        <v>0.641872</v>
      </c>
      <c r="AS500">
        <v>0.22150800000000001</v>
      </c>
      <c r="AT500">
        <v>0.70320600000000011</v>
      </c>
      <c r="AU500">
        <v>0.44106600000000001</v>
      </c>
      <c r="AV500">
        <v>0.42040250000000001</v>
      </c>
      <c r="AW500">
        <v>0.34726200000000002</v>
      </c>
      <c r="AY500">
        <v>0.37665250000000011</v>
      </c>
      <c r="AZ500">
        <v>0.51480000000000004</v>
      </c>
      <c r="BD500">
        <v>0.56590800000000008</v>
      </c>
      <c r="BE500">
        <v>0.17907799999999999</v>
      </c>
      <c r="BF500">
        <v>0.35501400000000011</v>
      </c>
      <c r="BG500">
        <v>0.91351250000000006</v>
      </c>
      <c r="BH500">
        <v>0.50397000000000003</v>
      </c>
      <c r="BJ500">
        <v>0.29769600000000002</v>
      </c>
      <c r="BK500">
        <v>0.34534399999999998</v>
      </c>
      <c r="BL500">
        <v>0.67538000000000009</v>
      </c>
      <c r="BM500">
        <v>0.18379400000000001</v>
      </c>
      <c r="BO500">
        <v>0.27949000000000002</v>
      </c>
      <c r="BS500">
        <v>0.31589499999999998</v>
      </c>
      <c r="BT500">
        <v>6.7084000000000005E-2</v>
      </c>
      <c r="BU500">
        <v>0.135904</v>
      </c>
      <c r="BX500">
        <v>0.280636</v>
      </c>
      <c r="BY500">
        <v>0.34534399999999998</v>
      </c>
      <c r="BZ500">
        <v>0.15989600000000001</v>
      </c>
      <c r="CA500">
        <v>0.56984800000000002</v>
      </c>
      <c r="CB500">
        <v>0.456179</v>
      </c>
      <c r="CC500">
        <v>0.35463600000000001</v>
      </c>
      <c r="CD500">
        <v>0.28385250000000001</v>
      </c>
      <c r="CE500">
        <v>0.51480000000000004</v>
      </c>
      <c r="CG500">
        <v>0.40350999999999998</v>
      </c>
      <c r="CI500">
        <v>0.43430999999999997</v>
      </c>
      <c r="CJ500">
        <v>0.43047600000000003</v>
      </c>
      <c r="CL500">
        <v>0.1</v>
      </c>
      <c r="CN500">
        <v>0.71168500000000001</v>
      </c>
      <c r="CO500">
        <v>0.49578000000000011</v>
      </c>
      <c r="CP500">
        <v>0.36544599999999999</v>
      </c>
      <c r="CQ500">
        <v>0.33641599999999999</v>
      </c>
      <c r="CS500">
        <v>2.9876E-2</v>
      </c>
      <c r="CU500">
        <v>0.45186500000000002</v>
      </c>
      <c r="CV500">
        <v>0.69043800000000011</v>
      </c>
      <c r="CX500">
        <v>0.1</v>
      </c>
      <c r="CY500">
        <v>0.51196800000000009</v>
      </c>
      <c r="CZ500">
        <v>0.40992600000000001</v>
      </c>
      <c r="DC500">
        <v>0.3785466666666667</v>
      </c>
      <c r="DD500">
        <v>0.109426</v>
      </c>
      <c r="DG500">
        <v>0.74577500000000008</v>
      </c>
      <c r="DJ500">
        <v>0.266426</v>
      </c>
      <c r="DL500">
        <v>0.59384400000000004</v>
      </c>
      <c r="DM500">
        <v>0.32741399999999998</v>
      </c>
      <c r="DN500">
        <v>0.38791799999999999</v>
      </c>
      <c r="DP500">
        <v>0.70298000000000005</v>
      </c>
      <c r="DQ500">
        <v>0.34534399999999998</v>
      </c>
      <c r="DS500">
        <v>0.50397000000000003</v>
      </c>
      <c r="DU500">
        <v>0.26062000000000002</v>
      </c>
      <c r="DW500">
        <v>0.19081999999999999</v>
      </c>
      <c r="DX500">
        <v>0.63266</v>
      </c>
      <c r="DY500">
        <v>0.36886000000000002</v>
      </c>
      <c r="DZ500">
        <v>0.12203799999999999</v>
      </c>
      <c r="EC500">
        <v>0.43375000000000002</v>
      </c>
      <c r="ED500">
        <v>0.34534399999999998</v>
      </c>
      <c r="EE500">
        <v>0.20929500000000001</v>
      </c>
      <c r="EF500">
        <v>0.63269200000000003</v>
      </c>
      <c r="EH500">
        <v>0.36718800000000013</v>
      </c>
      <c r="EM500">
        <v>0.37139250000000001</v>
      </c>
      <c r="EN500">
        <v>0.79388800000000015</v>
      </c>
      <c r="EP500">
        <v>0.211062</v>
      </c>
      <c r="EQ500">
        <v>0.40531200000000001</v>
      </c>
      <c r="ER500">
        <v>0.38200200000000001</v>
      </c>
      <c r="ES500">
        <v>0.85186200000000001</v>
      </c>
      <c r="ET500">
        <v>0.34534399999999998</v>
      </c>
      <c r="EU500">
        <v>0.28462599999999999</v>
      </c>
      <c r="EW500">
        <v>0.34534399999999998</v>
      </c>
      <c r="EX500">
        <v>0.65462600000000004</v>
      </c>
      <c r="EZ500">
        <v>0.32149571428571427</v>
      </c>
      <c r="FA500">
        <v>0.56885800000000009</v>
      </c>
      <c r="FB500">
        <v>0.38042999999999999</v>
      </c>
      <c r="FC500">
        <v>0.13428200000000001</v>
      </c>
      <c r="FD500">
        <v>0.18953999999999999</v>
      </c>
      <c r="FF500">
        <v>0.36519166666666669</v>
      </c>
      <c r="FH500">
        <v>0.34534399999999998</v>
      </c>
      <c r="FI500">
        <v>0.14682999999999999</v>
      </c>
      <c r="FJ500">
        <v>0.34697600000000001</v>
      </c>
      <c r="FK500">
        <v>0.17566000000000001</v>
      </c>
      <c r="FL500">
        <v>0.46530800000000011</v>
      </c>
      <c r="FM500">
        <v>8.6998000000000006E-2</v>
      </c>
      <c r="FP500">
        <v>0.70146000000000008</v>
      </c>
      <c r="FS500">
        <v>0.31495200000000001</v>
      </c>
      <c r="FU500">
        <v>0.14150199999999999</v>
      </c>
      <c r="FV500">
        <v>0.167044</v>
      </c>
      <c r="FW500">
        <v>0.29753800000000002</v>
      </c>
      <c r="FX500">
        <v>0.79879000000000011</v>
      </c>
      <c r="FZ500">
        <v>0.25079600000000002</v>
      </c>
      <c r="GA500">
        <v>0.418462</v>
      </c>
      <c r="GD500">
        <v>0.7898400000000001</v>
      </c>
      <c r="GE500">
        <v>0.10076599999999999</v>
      </c>
      <c r="GG500">
        <v>0.68491000000000013</v>
      </c>
      <c r="GH500">
        <v>0.30280400000000002</v>
      </c>
      <c r="GI500">
        <v>0.52083000000000002</v>
      </c>
      <c r="GJ500">
        <v>0.27130799999999999</v>
      </c>
      <c r="GL500">
        <v>0.85186200000000001</v>
      </c>
      <c r="GM500">
        <v>0.85079600000000011</v>
      </c>
      <c r="GN500">
        <v>0.57329400000000008</v>
      </c>
      <c r="GP500">
        <v>0.37665250000000011</v>
      </c>
      <c r="GS500">
        <v>0.58395800000000009</v>
      </c>
      <c r="GU500">
        <v>0.34534399999999998</v>
      </c>
      <c r="GW500">
        <v>0.74577500000000008</v>
      </c>
      <c r="GX500">
        <v>0.74577500000000008</v>
      </c>
      <c r="HC500">
        <v>0.28148800000000002</v>
      </c>
      <c r="HD500">
        <v>0.13625200000000001</v>
      </c>
      <c r="HE500">
        <v>5.3516000000000008E-2</v>
      </c>
    </row>
    <row r="501" spans="1:213" x14ac:dyDescent="0.3">
      <c r="A501">
        <v>2021</v>
      </c>
      <c r="B501" t="s">
        <v>8345</v>
      </c>
      <c r="C501" s="1" t="s">
        <v>8346</v>
      </c>
      <c r="D501">
        <v>42.189709999999998</v>
      </c>
    </row>
    <row r="502" spans="1:213" x14ac:dyDescent="0.3">
      <c r="A502">
        <v>2021</v>
      </c>
      <c r="B502" t="s">
        <v>8345</v>
      </c>
      <c r="C502" s="1">
        <v>689</v>
      </c>
      <c r="D502">
        <v>0.25944</v>
      </c>
      <c r="E502">
        <v>0.13006000000000001</v>
      </c>
      <c r="N502">
        <v>0.11382399999999999</v>
      </c>
      <c r="S502">
        <v>0.86876399999999998</v>
      </c>
      <c r="U502">
        <v>0.147285</v>
      </c>
      <c r="Y502">
        <v>0.34326250000000003</v>
      </c>
      <c r="AF502">
        <v>8.8503333333333351E-2</v>
      </c>
      <c r="AL502">
        <v>0.34673399999999999</v>
      </c>
      <c r="AM502">
        <v>0.15132200000000001</v>
      </c>
      <c r="AP502">
        <v>0.50596200000000002</v>
      </c>
      <c r="AS502">
        <v>0.27278799999999997</v>
      </c>
      <c r="AT502">
        <v>0.66096600000000016</v>
      </c>
      <c r="AX502">
        <v>1.2612540000000001</v>
      </c>
      <c r="BB502">
        <v>0.18182599999999999</v>
      </c>
      <c r="BE502">
        <v>0.36784800000000012</v>
      </c>
      <c r="BG502">
        <v>0.36603999999999998</v>
      </c>
      <c r="BJ502">
        <v>0.17702799999999999</v>
      </c>
      <c r="BL502">
        <v>0.11382399999999999</v>
      </c>
      <c r="BQ502">
        <v>0.60108600000000001</v>
      </c>
      <c r="BS502">
        <v>0.73310399999999998</v>
      </c>
      <c r="CB502">
        <v>0.66096600000000016</v>
      </c>
      <c r="CG502">
        <v>0.26265749999999999</v>
      </c>
      <c r="CH502">
        <v>0.102488</v>
      </c>
      <c r="CJ502">
        <v>0.25059199999999998</v>
      </c>
      <c r="CL502">
        <v>1.4429259999999999</v>
      </c>
      <c r="CO502">
        <v>0.12027</v>
      </c>
      <c r="CP502">
        <v>0.245696</v>
      </c>
      <c r="CQ502">
        <v>9.2677999999999996E-2</v>
      </c>
      <c r="CX502">
        <v>1.4429259999999999</v>
      </c>
      <c r="CY502">
        <v>0.21469199999999999</v>
      </c>
      <c r="CZ502">
        <v>0.37905000000000011</v>
      </c>
      <c r="DG502">
        <v>1.91031</v>
      </c>
      <c r="DJ502">
        <v>0.10600800000000001</v>
      </c>
      <c r="DL502">
        <v>0.47541000000000011</v>
      </c>
      <c r="DM502">
        <v>8.3130000000000009E-2</v>
      </c>
      <c r="DN502">
        <v>0.124178</v>
      </c>
      <c r="DP502">
        <v>0.66096600000000016</v>
      </c>
      <c r="DR502">
        <v>0.51889571428571435</v>
      </c>
      <c r="DV502">
        <v>0.102488</v>
      </c>
      <c r="DW502">
        <v>5.7793999999999998E-2</v>
      </c>
      <c r="DX502">
        <v>0.19307199999999999</v>
      </c>
      <c r="DY502">
        <v>7.665000000000001E-2</v>
      </c>
      <c r="EC502">
        <v>1.0298400000000001</v>
      </c>
      <c r="EE502">
        <v>0.17360800000000001</v>
      </c>
      <c r="EH502">
        <v>0.59682800000000003</v>
      </c>
      <c r="EN502">
        <v>0.57991599999999999</v>
      </c>
      <c r="EP502">
        <v>0.30370799999999998</v>
      </c>
      <c r="ER502">
        <v>0.224826</v>
      </c>
      <c r="EZ502">
        <v>1.219368571428572</v>
      </c>
      <c r="FF502">
        <v>0.2130954166666667</v>
      </c>
      <c r="FI502">
        <v>0.429012</v>
      </c>
      <c r="FJ502">
        <v>0.73384000000000005</v>
      </c>
      <c r="FM502">
        <v>0.164412</v>
      </c>
      <c r="FR502">
        <v>0.12353600000000001</v>
      </c>
      <c r="FV502">
        <v>4.1571999999999998E-2</v>
      </c>
      <c r="FW502">
        <v>0.38203199999999998</v>
      </c>
      <c r="GB502">
        <v>0.25249199999999999</v>
      </c>
      <c r="GD502">
        <v>0.23644999999999999</v>
      </c>
      <c r="GG502">
        <v>0.66096600000000016</v>
      </c>
      <c r="GH502">
        <v>0.22366</v>
      </c>
      <c r="GJ502">
        <v>9.8654000000000006E-2</v>
      </c>
      <c r="GN502">
        <v>0.42730000000000001</v>
      </c>
      <c r="GS502">
        <v>0.14557999999999999</v>
      </c>
      <c r="GW502">
        <v>1.91031</v>
      </c>
      <c r="GX502">
        <v>1.91031</v>
      </c>
      <c r="GZ502">
        <v>0.2329</v>
      </c>
      <c r="HC502">
        <v>0.20203599999999999</v>
      </c>
      <c r="HD502">
        <v>0.105446</v>
      </c>
      <c r="HE502">
        <v>4.9723999999999997E-2</v>
      </c>
    </row>
    <row r="503" spans="1:213" x14ac:dyDescent="0.3">
      <c r="A503">
        <v>2021</v>
      </c>
      <c r="B503" t="s">
        <v>8345</v>
      </c>
      <c r="C503" s="1">
        <v>826</v>
      </c>
      <c r="D503">
        <v>0.18471000000000001</v>
      </c>
      <c r="E503">
        <v>0.22669249999999999</v>
      </c>
      <c r="F503">
        <v>1.562306666666667</v>
      </c>
      <c r="J503">
        <v>0.18506400000000001</v>
      </c>
      <c r="K503">
        <v>0.26378800000000002</v>
      </c>
      <c r="L503">
        <v>0.17502799999999999</v>
      </c>
      <c r="M503">
        <v>0.102744</v>
      </c>
      <c r="N503">
        <v>0.19883400000000001</v>
      </c>
      <c r="O503">
        <v>7.4223999999999998E-2</v>
      </c>
      <c r="P503">
        <v>0.28247200000000011</v>
      </c>
      <c r="Q503">
        <v>0.17502799999999999</v>
      </c>
      <c r="R503">
        <v>0.196356</v>
      </c>
      <c r="S503">
        <v>0.13227800000000001</v>
      </c>
      <c r="U503">
        <v>0.21169199999999999</v>
      </c>
      <c r="V503">
        <v>7.9268000000000005E-2</v>
      </c>
      <c r="X503">
        <v>8.5762000000000019E-2</v>
      </c>
      <c r="Y503">
        <v>6.2682000000000002E-2</v>
      </c>
      <c r="AB503">
        <v>0.100872</v>
      </c>
      <c r="AC503">
        <v>0.17502799999999999</v>
      </c>
      <c r="AD503">
        <v>0.21160599999999999</v>
      </c>
      <c r="AF503">
        <v>0.14990400000000001</v>
      </c>
      <c r="AJ503">
        <v>0.28366999999999998</v>
      </c>
      <c r="AK503">
        <v>0.106028</v>
      </c>
      <c r="AL503">
        <v>4.7461999999999997E-2</v>
      </c>
      <c r="AM503">
        <v>8.7264000000000008E-2</v>
      </c>
      <c r="AN503">
        <v>4.3696000000000013E-2</v>
      </c>
      <c r="AO503">
        <v>0.20857400000000001</v>
      </c>
      <c r="AP503">
        <v>5.1238000000000013E-2</v>
      </c>
      <c r="AR503">
        <v>0.30286000000000002</v>
      </c>
      <c r="AS503">
        <v>0.153838</v>
      </c>
      <c r="AT503">
        <v>0.21626999999999999</v>
      </c>
      <c r="AU503">
        <v>0.189605</v>
      </c>
      <c r="AV503">
        <v>0.18762599999999999</v>
      </c>
      <c r="AW503">
        <v>0.16491600000000001</v>
      </c>
      <c r="AY503">
        <v>0.17502799999999999</v>
      </c>
      <c r="AZ503">
        <v>0.106028</v>
      </c>
      <c r="BD503">
        <v>0.14146800000000001</v>
      </c>
      <c r="BE503">
        <v>0.21328</v>
      </c>
      <c r="BF503">
        <v>0.13231999999999999</v>
      </c>
      <c r="BJ503">
        <v>6.7388000000000003E-2</v>
      </c>
      <c r="BK503">
        <v>7.4223999999999998E-2</v>
      </c>
      <c r="BL503">
        <v>0.19883400000000001</v>
      </c>
      <c r="BR503">
        <v>1.7412E-2</v>
      </c>
      <c r="BS503">
        <v>4.0751999999999997E-2</v>
      </c>
      <c r="BU503">
        <v>0.12447800000000001</v>
      </c>
      <c r="BX503">
        <v>0.21077399999999999</v>
      </c>
      <c r="BY503">
        <v>7.4223999999999998E-2</v>
      </c>
      <c r="CA503">
        <v>7.9744000000000009E-2</v>
      </c>
      <c r="CB503">
        <v>0.216275</v>
      </c>
      <c r="CC503">
        <v>0.17538200000000001</v>
      </c>
      <c r="CD503">
        <v>0.12232999999999999</v>
      </c>
      <c r="CE503">
        <v>0.106028</v>
      </c>
      <c r="CF503">
        <v>3.7240000000000002E-2</v>
      </c>
      <c r="CG503">
        <v>0.17614199999999999</v>
      </c>
      <c r="CI503">
        <v>8.8090000000000002E-2</v>
      </c>
      <c r="CJ503">
        <v>0.203768</v>
      </c>
      <c r="CL503">
        <v>0.21083399999999999</v>
      </c>
      <c r="CM503">
        <v>0.3017225</v>
      </c>
      <c r="CN503">
        <v>0.24546200000000001</v>
      </c>
      <c r="CO503">
        <v>6.9850000000000009E-2</v>
      </c>
      <c r="CP503">
        <v>0.25258999999999998</v>
      </c>
      <c r="CQ503">
        <v>0.13445599999999999</v>
      </c>
      <c r="CU503">
        <v>0.147758</v>
      </c>
      <c r="CV503">
        <v>0.24093800000000001</v>
      </c>
      <c r="CX503">
        <v>0.21083399999999999</v>
      </c>
      <c r="CY503">
        <v>0.33372400000000002</v>
      </c>
      <c r="CZ503">
        <v>0.74194800000000005</v>
      </c>
      <c r="DA503">
        <v>0.12776000000000001</v>
      </c>
      <c r="DC503">
        <v>0.46209000000000011</v>
      </c>
      <c r="DF503">
        <v>0.20616799999999999</v>
      </c>
      <c r="DG503">
        <v>0.27306000000000002</v>
      </c>
      <c r="DH503">
        <v>0.151778</v>
      </c>
      <c r="DI503">
        <v>0.198572</v>
      </c>
      <c r="DJ503">
        <v>6.1204000000000001E-2</v>
      </c>
      <c r="DL503">
        <v>0.15390799999999999</v>
      </c>
      <c r="DM503">
        <v>0.32854000000000011</v>
      </c>
      <c r="DN503">
        <v>0.19220400000000001</v>
      </c>
      <c r="DP503">
        <v>0.216275</v>
      </c>
      <c r="DQ503">
        <v>7.4223999999999998E-2</v>
      </c>
      <c r="DU503">
        <v>0.16424</v>
      </c>
      <c r="DW503">
        <v>0.111586</v>
      </c>
      <c r="DX503">
        <v>0.22349333333333329</v>
      </c>
      <c r="DY503">
        <v>0.1294225</v>
      </c>
      <c r="DZ503">
        <v>0.117586</v>
      </c>
      <c r="EC503">
        <v>0.23123199999999999</v>
      </c>
      <c r="ED503">
        <v>7.4223999999999998E-2</v>
      </c>
      <c r="EE503">
        <v>5.8644000000000002E-2</v>
      </c>
      <c r="EF503">
        <v>0.17043800000000001</v>
      </c>
      <c r="EH503">
        <v>0.11905399999999999</v>
      </c>
      <c r="EL503">
        <v>0.45431800000000011</v>
      </c>
      <c r="EM503">
        <v>0.184028</v>
      </c>
      <c r="EN503">
        <v>0.94512600000000013</v>
      </c>
      <c r="EQ503">
        <v>0.17712800000000001</v>
      </c>
      <c r="ER503">
        <v>0.2340525</v>
      </c>
      <c r="ES503">
        <v>0.23432500000000001</v>
      </c>
      <c r="ET503">
        <v>7.4223999999999998E-2</v>
      </c>
      <c r="EU503">
        <v>9.9388000000000004E-2</v>
      </c>
      <c r="EV503">
        <v>6.9058000000000008E-2</v>
      </c>
      <c r="EW503">
        <v>7.4223999999999998E-2</v>
      </c>
      <c r="EX503">
        <v>0.206452</v>
      </c>
      <c r="EZ503">
        <v>0.1</v>
      </c>
      <c r="FA503">
        <v>0.105408</v>
      </c>
      <c r="FB503">
        <v>0.115388</v>
      </c>
      <c r="FD503">
        <v>8.8288000000000005E-2</v>
      </c>
      <c r="FH503">
        <v>7.4223999999999998E-2</v>
      </c>
      <c r="FI503">
        <v>4.8148000000000003E-2</v>
      </c>
      <c r="FK503">
        <v>4.0705999999999999E-2</v>
      </c>
      <c r="FP503">
        <v>0.204376</v>
      </c>
      <c r="FR503">
        <v>0.15842500000000001</v>
      </c>
      <c r="FS503">
        <v>4.5552000000000002E-2</v>
      </c>
      <c r="FU503">
        <v>0.12232999999999999</v>
      </c>
      <c r="FV503">
        <v>4.4333999999999998E-2</v>
      </c>
      <c r="FW503">
        <v>0.32869399999999999</v>
      </c>
      <c r="FX503">
        <v>0.16964199999999999</v>
      </c>
      <c r="GA503">
        <v>0.21132400000000001</v>
      </c>
      <c r="GB503">
        <v>0.14207800000000001</v>
      </c>
      <c r="GD503">
        <v>8.7000000000000008E-2</v>
      </c>
      <c r="GE503">
        <v>0.16584199999999999</v>
      </c>
      <c r="GG503">
        <v>0.2184855</v>
      </c>
      <c r="GH503">
        <v>6.9818000000000005E-2</v>
      </c>
      <c r="GI503">
        <v>0.2586</v>
      </c>
      <c r="GJ503">
        <v>0.14373</v>
      </c>
      <c r="GL503">
        <v>0.23432500000000001</v>
      </c>
      <c r="GM503">
        <v>0.39978999999999998</v>
      </c>
      <c r="GN503">
        <v>0.21559400000000001</v>
      </c>
      <c r="GO503">
        <v>0.162388</v>
      </c>
      <c r="GP503">
        <v>0.17502799999999999</v>
      </c>
      <c r="GS503">
        <v>0.23339599999999999</v>
      </c>
      <c r="GU503">
        <v>7.4223999999999998E-2</v>
      </c>
      <c r="GV503">
        <v>0.50973000000000002</v>
      </c>
      <c r="GW503">
        <v>0.27306000000000002</v>
      </c>
      <c r="GX503">
        <v>0.27306000000000002</v>
      </c>
      <c r="GY503">
        <v>3.7240000000000002E-2</v>
      </c>
      <c r="GZ503">
        <v>0.13720599999999999</v>
      </c>
      <c r="HA503">
        <v>0.2486825</v>
      </c>
      <c r="HC503">
        <v>0.29854000000000003</v>
      </c>
      <c r="HD503">
        <v>0.17568600000000001</v>
      </c>
      <c r="HE503">
        <v>0.16344800000000001</v>
      </c>
    </row>
    <row r="504" spans="1:213" x14ac:dyDescent="0.3">
      <c r="A504">
        <v>2021</v>
      </c>
      <c r="B504" t="s">
        <v>8347</v>
      </c>
      <c r="C504" s="1" t="s">
        <v>120</v>
      </c>
      <c r="D504">
        <v>2.1495600000000001</v>
      </c>
      <c r="E504">
        <v>3.3766159999999998</v>
      </c>
      <c r="F504">
        <v>2.4643980000000001</v>
      </c>
      <c r="G504">
        <v>1.656922</v>
      </c>
      <c r="J504">
        <v>2.5629080000000002</v>
      </c>
      <c r="K504">
        <v>2.0022899999999999</v>
      </c>
      <c r="L504">
        <v>1.9621200000000001</v>
      </c>
      <c r="M504">
        <v>0.71745800000000004</v>
      </c>
      <c r="N504">
        <v>3.3872900000000001</v>
      </c>
      <c r="O504">
        <v>1.2</v>
      </c>
      <c r="P504">
        <v>3.9371619999999998</v>
      </c>
      <c r="Q504">
        <v>1.9621200000000001</v>
      </c>
      <c r="R504">
        <v>1.7096819999999999</v>
      </c>
      <c r="S504">
        <v>1.0684180000000001</v>
      </c>
      <c r="U504">
        <v>2.0676700000000001</v>
      </c>
      <c r="V504">
        <v>0.19375200000000001</v>
      </c>
      <c r="W504">
        <v>3.2374999999999998</v>
      </c>
      <c r="X504">
        <v>0.89630399999999999</v>
      </c>
      <c r="Y504">
        <v>1.0320579999999999</v>
      </c>
      <c r="AB504">
        <v>0.63135666666666668</v>
      </c>
      <c r="AC504">
        <v>1.9621200000000001</v>
      </c>
      <c r="AD504">
        <v>3.1798039999999999</v>
      </c>
      <c r="AF504">
        <v>1.073464</v>
      </c>
      <c r="AG504">
        <v>0.84020600000000012</v>
      </c>
      <c r="AH504">
        <v>2.169492</v>
      </c>
      <c r="AI504">
        <v>1.2846519999999999</v>
      </c>
      <c r="AJ504">
        <v>3.902936</v>
      </c>
      <c r="AK504">
        <v>1.837766</v>
      </c>
      <c r="AL504">
        <v>0.45771400000000012</v>
      </c>
      <c r="AM504">
        <v>0.10365000000000001</v>
      </c>
      <c r="AN504">
        <v>0.86159800000000009</v>
      </c>
      <c r="AO504">
        <v>3.9099780000000002</v>
      </c>
      <c r="AR504">
        <v>2.78823</v>
      </c>
      <c r="AS504">
        <v>1.091898</v>
      </c>
      <c r="AT504">
        <v>1.833745</v>
      </c>
      <c r="AU504">
        <v>2.2288220000000001</v>
      </c>
      <c r="AV504">
        <v>1.9867333333333339</v>
      </c>
      <c r="AW504">
        <v>2.0926200000000001</v>
      </c>
      <c r="AX504">
        <v>1.6682224999999999</v>
      </c>
      <c r="AY504">
        <v>1.9621200000000001</v>
      </c>
      <c r="AZ504">
        <v>1.837766</v>
      </c>
      <c r="BC504">
        <v>1.4765079999999999</v>
      </c>
      <c r="BD504">
        <v>2.6697419999999998</v>
      </c>
      <c r="BE504">
        <v>3.1376879999999998</v>
      </c>
      <c r="BF504">
        <v>1.2943074999999999</v>
      </c>
      <c r="BG504">
        <v>2.7652125000000001</v>
      </c>
      <c r="BH504">
        <v>0.58512600000000003</v>
      </c>
      <c r="BI504">
        <v>6.7756000000000011E-2</v>
      </c>
      <c r="BJ504">
        <v>1.420588</v>
      </c>
      <c r="BK504">
        <v>1.2</v>
      </c>
      <c r="BL504">
        <v>3.3872900000000001</v>
      </c>
      <c r="BN504">
        <v>1.4979640000000001</v>
      </c>
      <c r="BP504">
        <v>3.8347220000000011</v>
      </c>
      <c r="BR504">
        <v>1.229884</v>
      </c>
      <c r="BU504">
        <v>1.333642</v>
      </c>
      <c r="BX504">
        <v>2.5590959999999998</v>
      </c>
      <c r="BY504">
        <v>1.2</v>
      </c>
      <c r="CB504">
        <v>1.8339350000000001</v>
      </c>
      <c r="CC504">
        <v>1.4962040000000001</v>
      </c>
      <c r="CD504">
        <v>1.2695419999999999</v>
      </c>
      <c r="CE504">
        <v>1.837766</v>
      </c>
      <c r="CF504">
        <v>3.541426</v>
      </c>
      <c r="CG504">
        <v>2.3431660000000001</v>
      </c>
      <c r="CI504">
        <v>2.7007539999999999</v>
      </c>
      <c r="CJ504">
        <v>3.1566700000000001</v>
      </c>
      <c r="CK504">
        <v>1.425394</v>
      </c>
      <c r="CL504">
        <v>1.550562</v>
      </c>
      <c r="CM504">
        <v>3.9018899999999999</v>
      </c>
      <c r="CN504">
        <v>3.0831</v>
      </c>
      <c r="CO504">
        <v>0.94916600000000018</v>
      </c>
      <c r="CP504">
        <v>1.7226600000000001</v>
      </c>
      <c r="CS504">
        <v>1.500316</v>
      </c>
      <c r="CT504">
        <v>1.837063333333333</v>
      </c>
      <c r="CU504">
        <v>0.38981800000000011</v>
      </c>
      <c r="CV504">
        <v>2.4656739999999999</v>
      </c>
      <c r="CW504">
        <v>4.4508260000000002</v>
      </c>
      <c r="CX504">
        <v>1.550562</v>
      </c>
      <c r="CY504">
        <v>2.0192839999999999</v>
      </c>
      <c r="CZ504">
        <v>2.6194739999999999</v>
      </c>
      <c r="DA504">
        <v>2.7946599999999999</v>
      </c>
      <c r="DC504">
        <v>1.7079299999999999</v>
      </c>
      <c r="DE504">
        <v>1.7677959999999999</v>
      </c>
      <c r="DF504">
        <v>1.9891099999999999</v>
      </c>
      <c r="DG504">
        <v>3.0554320000000001</v>
      </c>
      <c r="DH504">
        <v>0.92829200000000001</v>
      </c>
      <c r="DI504">
        <v>1.676426</v>
      </c>
      <c r="DJ504">
        <v>0.60000200000000004</v>
      </c>
      <c r="DL504">
        <v>1.4250160000000001</v>
      </c>
      <c r="DM504">
        <v>2.2578279999999999</v>
      </c>
      <c r="DN504">
        <v>1.526292</v>
      </c>
      <c r="DO504">
        <v>1.1249279999999999</v>
      </c>
      <c r="DP504">
        <v>1.8339350000000001</v>
      </c>
      <c r="DQ504">
        <v>1.2</v>
      </c>
      <c r="DS504">
        <v>0.58512600000000003</v>
      </c>
      <c r="DU504">
        <v>2.1088879999999999</v>
      </c>
      <c r="DW504">
        <v>1.7473920000000001</v>
      </c>
      <c r="DX504">
        <v>3.061764000000001</v>
      </c>
      <c r="DZ504">
        <v>0.81483500000000009</v>
      </c>
      <c r="EA504">
        <v>1.2067600000000001</v>
      </c>
      <c r="EB504">
        <v>0.79266000000000003</v>
      </c>
      <c r="EC504">
        <v>3.062844000000001</v>
      </c>
      <c r="ED504">
        <v>1.2</v>
      </c>
      <c r="EE504">
        <v>0.37846600000000002</v>
      </c>
      <c r="EF504">
        <v>1.949022</v>
      </c>
      <c r="EG504">
        <v>2.8706225000000001</v>
      </c>
      <c r="EH504">
        <v>1.5820240000000001</v>
      </c>
      <c r="EK504">
        <v>5.0367500000000014</v>
      </c>
      <c r="EL504">
        <v>2.6184099999999999</v>
      </c>
      <c r="EM504">
        <v>2.5640860000000001</v>
      </c>
      <c r="EN504">
        <v>1.6254120000000001</v>
      </c>
      <c r="EO504">
        <v>0.94725000000000004</v>
      </c>
      <c r="EP504">
        <v>0.58477400000000002</v>
      </c>
      <c r="EQ504">
        <v>1.5505279999999999</v>
      </c>
      <c r="ER504">
        <v>2.3926500000000002</v>
      </c>
      <c r="ES504">
        <v>5.0048000000000004</v>
      </c>
      <c r="ET504">
        <v>1.2</v>
      </c>
      <c r="EV504">
        <v>3.6100750000000001</v>
      </c>
      <c r="EW504">
        <v>1.2</v>
      </c>
      <c r="EX504">
        <v>1.4397519999999999</v>
      </c>
      <c r="EY504">
        <v>0.97304000000000013</v>
      </c>
      <c r="EZ504">
        <v>1.953162857142857</v>
      </c>
      <c r="FA504">
        <v>1.675772</v>
      </c>
      <c r="FB504">
        <v>0.84439800000000009</v>
      </c>
      <c r="FC504">
        <v>2.657432</v>
      </c>
      <c r="FF504">
        <v>1.4971411818181819</v>
      </c>
      <c r="FH504">
        <v>1.2</v>
      </c>
      <c r="FJ504">
        <v>2.2882400000000001</v>
      </c>
      <c r="FP504">
        <v>2.9004780000000001</v>
      </c>
      <c r="FR504">
        <v>2.3041266666666669</v>
      </c>
      <c r="FS504">
        <v>0.20890600000000001</v>
      </c>
      <c r="FU504">
        <v>0.95432000000000006</v>
      </c>
      <c r="FW504">
        <v>1.8267659999999999</v>
      </c>
      <c r="FX504">
        <v>1.8384799999999999</v>
      </c>
      <c r="FZ504">
        <v>0.102342</v>
      </c>
      <c r="GA504">
        <v>1.50082</v>
      </c>
      <c r="GB504">
        <v>1.7175320000000001</v>
      </c>
      <c r="GD504">
        <v>3.48841</v>
      </c>
      <c r="GG504">
        <v>2.0439685000000001</v>
      </c>
      <c r="GH504">
        <v>0.95420250000000006</v>
      </c>
      <c r="GI504">
        <v>1.633756</v>
      </c>
      <c r="GJ504">
        <v>0.69616400000000001</v>
      </c>
      <c r="GL504">
        <v>5.0048000000000004</v>
      </c>
      <c r="GM504">
        <v>2.1730719999999999</v>
      </c>
      <c r="GN504">
        <v>3.428912</v>
      </c>
      <c r="GP504">
        <v>1.9621200000000001</v>
      </c>
      <c r="GS504">
        <v>1.553998</v>
      </c>
      <c r="GU504">
        <v>1.2</v>
      </c>
      <c r="GW504">
        <v>3.0554320000000001</v>
      </c>
      <c r="GX504">
        <v>3.0554320000000001</v>
      </c>
      <c r="GY504">
        <v>3.541426</v>
      </c>
      <c r="GZ504">
        <v>1.9769239999999999</v>
      </c>
      <c r="HA504">
        <v>1.4918575000000001</v>
      </c>
      <c r="HC504">
        <v>3.685422</v>
      </c>
      <c r="HD504">
        <v>1.8800775000000001</v>
      </c>
      <c r="HE504">
        <v>0.67017000000000004</v>
      </c>
    </row>
    <row r="505" spans="1:213" x14ac:dyDescent="0.3">
      <c r="A505">
        <v>2021</v>
      </c>
      <c r="B505" t="s">
        <v>8347</v>
      </c>
      <c r="C505" s="1" t="s">
        <v>8348</v>
      </c>
      <c r="D505">
        <v>3.6954319999999998</v>
      </c>
      <c r="E505">
        <v>7.0056174999999996</v>
      </c>
      <c r="F505">
        <v>7.3151400000000004</v>
      </c>
      <c r="H505">
        <v>0.58618333333333339</v>
      </c>
      <c r="I505">
        <v>0.58618333333333339</v>
      </c>
      <c r="J505">
        <v>4.5160300000000007</v>
      </c>
      <c r="K505">
        <v>3.823296</v>
      </c>
      <c r="L505">
        <v>2.0973600000000001</v>
      </c>
      <c r="M505">
        <v>1.023414</v>
      </c>
      <c r="N505">
        <v>6.6302500000000002</v>
      </c>
      <c r="O505">
        <v>1.1221620000000001</v>
      </c>
      <c r="P505">
        <v>7.7393360000000007</v>
      </c>
      <c r="Q505">
        <v>2.0973600000000001</v>
      </c>
      <c r="R505">
        <v>3.1893600000000002</v>
      </c>
      <c r="S505">
        <v>1.2586679999999999</v>
      </c>
      <c r="T505">
        <v>1.8559300000000001</v>
      </c>
      <c r="U505">
        <v>1.424758</v>
      </c>
      <c r="V505">
        <v>1.7127779999999999</v>
      </c>
      <c r="W505">
        <v>7.5640520000000002</v>
      </c>
      <c r="Y505">
        <v>0.7108675000000001</v>
      </c>
      <c r="Z505">
        <v>0.58618333333333339</v>
      </c>
      <c r="AA505">
        <v>1.2253000000000001</v>
      </c>
      <c r="AB505">
        <v>1.47421</v>
      </c>
      <c r="AC505">
        <v>2.0973600000000001</v>
      </c>
      <c r="AD505">
        <v>7.1135360000000007</v>
      </c>
      <c r="AE505">
        <v>5.6683780000000006</v>
      </c>
      <c r="AF505">
        <v>0.31030600000000003</v>
      </c>
      <c r="AG505">
        <v>2.029998</v>
      </c>
      <c r="AH505">
        <v>4.2446200000000003</v>
      </c>
      <c r="AI505">
        <v>2.1646000000000001</v>
      </c>
      <c r="AJ505">
        <v>8.1304420000000004</v>
      </c>
      <c r="AK505">
        <v>1.8333699999999999</v>
      </c>
      <c r="AL505">
        <v>0.75431000000000004</v>
      </c>
      <c r="AN505">
        <v>0.47497600000000001</v>
      </c>
      <c r="AO505">
        <v>21.618991999999999</v>
      </c>
      <c r="AP505">
        <v>1.0268280000000001</v>
      </c>
      <c r="AQ505">
        <v>2.800504000000001</v>
      </c>
      <c r="AR505">
        <v>7.0301119999999999</v>
      </c>
      <c r="AS505">
        <v>1.8036840000000001</v>
      </c>
      <c r="AT505">
        <v>5.7806140000000008</v>
      </c>
      <c r="AU505">
        <v>5.0166449999999996</v>
      </c>
      <c r="AV505">
        <v>4.8688120000000001</v>
      </c>
      <c r="AW505">
        <v>1.177494</v>
      </c>
      <c r="AX505">
        <v>1.9174549999999999</v>
      </c>
      <c r="AY505">
        <v>2.0973600000000001</v>
      </c>
      <c r="AZ505">
        <v>1.8333699999999999</v>
      </c>
      <c r="BB505">
        <v>0.51794400000000007</v>
      </c>
      <c r="BC505">
        <v>1.1761980000000001</v>
      </c>
      <c r="BD505">
        <v>2.904732000000001</v>
      </c>
      <c r="BE505">
        <v>5.946994000000001</v>
      </c>
      <c r="BF505">
        <v>2.473128</v>
      </c>
      <c r="BG505">
        <v>4.0307820000000003</v>
      </c>
      <c r="BJ505">
        <v>0.54918400000000001</v>
      </c>
      <c r="BK505">
        <v>1.1221620000000001</v>
      </c>
      <c r="BL505">
        <v>6.6302500000000002</v>
      </c>
      <c r="BO505">
        <v>0.85026600000000008</v>
      </c>
      <c r="BP505">
        <v>35.596488000000001</v>
      </c>
      <c r="BQ505">
        <v>0.74643000000000004</v>
      </c>
      <c r="BR505">
        <v>1.5393380000000001</v>
      </c>
      <c r="BS505">
        <v>0.79022800000000004</v>
      </c>
      <c r="BV505">
        <v>1.5528714285714289</v>
      </c>
      <c r="BX505">
        <v>3.8972540000000011</v>
      </c>
      <c r="BY505">
        <v>1.1221620000000001</v>
      </c>
      <c r="CA505">
        <v>7.6703600000000014</v>
      </c>
      <c r="CB505">
        <v>3.7634159999999999</v>
      </c>
      <c r="CC505">
        <v>7.1464119999999998</v>
      </c>
      <c r="CD505">
        <v>1.531714</v>
      </c>
      <c r="CE505">
        <v>1.8333699999999999</v>
      </c>
      <c r="CF505">
        <v>6.7641020000000003</v>
      </c>
      <c r="CG505">
        <v>2.5110139999999999</v>
      </c>
      <c r="CH505">
        <v>1.6130519999999999</v>
      </c>
      <c r="CI505">
        <v>2.0526525000000002</v>
      </c>
      <c r="CJ505">
        <v>4.4836500000000008</v>
      </c>
      <c r="CK505">
        <v>30.635000000000002</v>
      </c>
      <c r="CL505">
        <v>1.9135</v>
      </c>
      <c r="CM505">
        <v>6.2980525000000007</v>
      </c>
      <c r="CN505">
        <v>6.2094140000000007</v>
      </c>
      <c r="CO505">
        <v>2.2868680000000001</v>
      </c>
      <c r="CP505">
        <v>1.996424</v>
      </c>
      <c r="CS505">
        <v>0.89349200000000006</v>
      </c>
      <c r="CT505">
        <v>1.213136</v>
      </c>
      <c r="CU505">
        <v>0.77904000000000007</v>
      </c>
      <c r="CV505">
        <v>6.2438419999999999</v>
      </c>
      <c r="CW505">
        <v>12.0252125</v>
      </c>
      <c r="CX505">
        <v>1.9135</v>
      </c>
      <c r="CY505">
        <v>2.5721379999999998</v>
      </c>
      <c r="DA505">
        <v>4.3196279999999998</v>
      </c>
      <c r="DB505">
        <v>2.6411120000000001</v>
      </c>
      <c r="DC505">
        <v>1.434442</v>
      </c>
      <c r="DD505">
        <v>1.3465499999999999</v>
      </c>
      <c r="DF505">
        <v>2.0815100000000002</v>
      </c>
      <c r="DG505">
        <v>8.8637800000000002</v>
      </c>
      <c r="DH505">
        <v>1.0784175</v>
      </c>
      <c r="DI505">
        <v>3.4998399999999998</v>
      </c>
      <c r="DJ505">
        <v>0.83878399999999997</v>
      </c>
      <c r="DL505">
        <v>2.8282880000000001</v>
      </c>
      <c r="DM505">
        <v>1.6598759999999999</v>
      </c>
      <c r="DO505">
        <v>0.96791000000000005</v>
      </c>
      <c r="DP505">
        <v>5.7675680000000007</v>
      </c>
      <c r="DQ505">
        <v>1.1221620000000001</v>
      </c>
      <c r="DR505">
        <v>2.1315816666666669</v>
      </c>
      <c r="DT505">
        <v>0.58618333333333339</v>
      </c>
      <c r="DU505">
        <v>1.3763675</v>
      </c>
      <c r="DV505">
        <v>1.6130519999999999</v>
      </c>
      <c r="DW505">
        <v>2.1991480000000001</v>
      </c>
      <c r="DX505">
        <v>4.7872000000000003</v>
      </c>
      <c r="DY505">
        <v>9.3348140000000015</v>
      </c>
      <c r="DZ505">
        <v>2.5444239999999998</v>
      </c>
      <c r="EA505">
        <v>0.60653200000000007</v>
      </c>
      <c r="EC505">
        <v>2.4933939999999999</v>
      </c>
      <c r="ED505">
        <v>1.1221620000000001</v>
      </c>
      <c r="EE505">
        <v>0.42843599999999998</v>
      </c>
      <c r="EF505">
        <v>4.6646240000000008</v>
      </c>
      <c r="EG505">
        <v>33.716540000000002</v>
      </c>
      <c r="EI505">
        <v>1.1819599999999999</v>
      </c>
      <c r="EK505">
        <v>11.67089</v>
      </c>
      <c r="EL505">
        <v>8.0828475000000015</v>
      </c>
      <c r="EM505">
        <v>3.1907519999999998</v>
      </c>
      <c r="EN505">
        <v>4.2695800000000004</v>
      </c>
      <c r="EO505">
        <v>1.5774600000000001</v>
      </c>
      <c r="EP505">
        <v>0.40875000000000011</v>
      </c>
      <c r="EQ505">
        <v>1.3508979999999999</v>
      </c>
      <c r="ER505">
        <v>0.98155750000000008</v>
      </c>
      <c r="ES505">
        <v>9.568912000000001</v>
      </c>
      <c r="ET505">
        <v>1.1221620000000001</v>
      </c>
      <c r="EU505">
        <v>5.6100740000000009</v>
      </c>
      <c r="EV505">
        <v>11.31584333333333</v>
      </c>
      <c r="EW505">
        <v>1.1221620000000001</v>
      </c>
      <c r="EX505">
        <v>3.9522940000000011</v>
      </c>
      <c r="EY505">
        <v>5.5542150000000001</v>
      </c>
      <c r="EZ505">
        <v>2.700602857142858</v>
      </c>
      <c r="FA505">
        <v>3.6034120000000009</v>
      </c>
      <c r="FB505">
        <v>0.958314</v>
      </c>
      <c r="FC505">
        <v>2.7834050000000001</v>
      </c>
      <c r="FE505">
        <v>0.66730400000000001</v>
      </c>
      <c r="FF505">
        <v>1.3851870909090911</v>
      </c>
      <c r="FG505">
        <v>0.95017000000000007</v>
      </c>
      <c r="FH505">
        <v>1.1221620000000001</v>
      </c>
      <c r="FI505">
        <v>0.8906980000000001</v>
      </c>
      <c r="FJ505">
        <v>2.0183339999999999</v>
      </c>
      <c r="FK505">
        <v>0.14552799999999999</v>
      </c>
      <c r="FL505">
        <v>1.250054</v>
      </c>
      <c r="FP505">
        <v>4.0673850000000007</v>
      </c>
      <c r="FQ505">
        <v>0.58618333333333339</v>
      </c>
      <c r="FR505">
        <v>6.1055860000000006</v>
      </c>
      <c r="FS505">
        <v>1.310066</v>
      </c>
      <c r="FT505">
        <v>0.58618333333333339</v>
      </c>
      <c r="FV505">
        <v>0.42193399999999998</v>
      </c>
      <c r="FW505">
        <v>2.0553360000000001</v>
      </c>
      <c r="FX505">
        <v>3.009166</v>
      </c>
      <c r="FZ505">
        <v>0.52510400000000002</v>
      </c>
      <c r="GA505">
        <v>3.4449679999999998</v>
      </c>
      <c r="GB505">
        <v>5.8323800000000006</v>
      </c>
      <c r="GC505">
        <v>3.2395100000000001</v>
      </c>
      <c r="GD505">
        <v>7.4115900000000003</v>
      </c>
      <c r="GE505">
        <v>1.379426</v>
      </c>
      <c r="GG505">
        <v>4.1035920000000008</v>
      </c>
      <c r="GH505">
        <v>1.2712380000000001</v>
      </c>
      <c r="GI505">
        <v>3.1016340000000011</v>
      </c>
      <c r="GJ505">
        <v>0.56962800000000002</v>
      </c>
      <c r="GL505">
        <v>9.568912000000001</v>
      </c>
      <c r="GM505">
        <v>7.6464760000000007</v>
      </c>
      <c r="GN505">
        <v>3.6857600000000001</v>
      </c>
      <c r="GP505">
        <v>2.0973600000000001</v>
      </c>
      <c r="GQ505">
        <v>0.58618333333333339</v>
      </c>
      <c r="GR505">
        <v>0.58618333333333339</v>
      </c>
      <c r="GU505">
        <v>1.1221620000000001</v>
      </c>
      <c r="GW505">
        <v>8.8637800000000002</v>
      </c>
      <c r="GX505">
        <v>8.8637800000000002</v>
      </c>
      <c r="GY505">
        <v>6.7641020000000003</v>
      </c>
      <c r="GZ505">
        <v>1.5385580000000001</v>
      </c>
      <c r="HA505">
        <v>1.44957</v>
      </c>
      <c r="HC505">
        <v>6.7119300000000006</v>
      </c>
      <c r="HD505">
        <v>0.97300399999999998</v>
      </c>
      <c r="HE505">
        <v>0.72379400000000005</v>
      </c>
    </row>
    <row r="506" spans="1:213" x14ac:dyDescent="0.3">
      <c r="A506">
        <v>2021</v>
      </c>
      <c r="B506" t="s">
        <v>8347</v>
      </c>
      <c r="C506" s="1" t="s">
        <v>126</v>
      </c>
      <c r="D506">
        <v>1.857164</v>
      </c>
      <c r="E506">
        <v>2.530795125</v>
      </c>
      <c r="F506">
        <v>2.5720019999999999</v>
      </c>
      <c r="G506">
        <v>1.5496775</v>
      </c>
      <c r="H506">
        <v>0.74286666666666679</v>
      </c>
      <c r="I506">
        <v>0.74286666666666679</v>
      </c>
      <c r="J506">
        <v>2.0446854999999999</v>
      </c>
      <c r="K506">
        <v>1.7734405</v>
      </c>
      <c r="L506">
        <v>1.63676</v>
      </c>
      <c r="M506">
        <v>1.761914583333333</v>
      </c>
      <c r="N506">
        <v>2.0425062500000002</v>
      </c>
      <c r="P506">
        <v>5.4488460000000014</v>
      </c>
      <c r="Q506">
        <v>1.63676</v>
      </c>
      <c r="R506">
        <v>1.4386829999999999</v>
      </c>
      <c r="S506">
        <v>0.55763099999999999</v>
      </c>
      <c r="T506">
        <v>2.3743639999999999</v>
      </c>
      <c r="U506">
        <v>0.85335400000000006</v>
      </c>
      <c r="V506">
        <v>1.672866</v>
      </c>
      <c r="W506">
        <v>3</v>
      </c>
      <c r="Y506">
        <v>1.404112</v>
      </c>
      <c r="Z506">
        <v>0.74286666666666679</v>
      </c>
      <c r="AA506">
        <v>0.82672800000000013</v>
      </c>
      <c r="AB506">
        <v>0.83240000000000003</v>
      </c>
      <c r="AC506">
        <v>1.63676</v>
      </c>
      <c r="AD506">
        <v>2.209905</v>
      </c>
      <c r="AE506">
        <v>0.74297100000000005</v>
      </c>
      <c r="AF506">
        <v>0.20339644444444449</v>
      </c>
      <c r="AG506">
        <v>4.4357500000000014</v>
      </c>
      <c r="AH506">
        <v>1.5923039999999999</v>
      </c>
      <c r="AI506">
        <v>1.8365</v>
      </c>
      <c r="AJ506">
        <v>2.183376</v>
      </c>
      <c r="AK506">
        <v>0.87079066666666671</v>
      </c>
      <c r="AL506">
        <v>0.53056800000000004</v>
      </c>
      <c r="AN506">
        <v>0.75699100000000008</v>
      </c>
      <c r="AO506">
        <v>2.0215274999999999</v>
      </c>
      <c r="AP506">
        <v>0.95071600000000012</v>
      </c>
      <c r="AR506">
        <v>3.0850430000000002</v>
      </c>
      <c r="AS506">
        <v>1.07311</v>
      </c>
      <c r="AT506">
        <v>2.7630680000000001</v>
      </c>
      <c r="AU506">
        <v>1.810781</v>
      </c>
      <c r="AV506">
        <v>1.3595489444444451</v>
      </c>
      <c r="AW506">
        <v>0.96698533333333336</v>
      </c>
      <c r="AX506">
        <v>1.5680555</v>
      </c>
      <c r="AY506">
        <v>1.63676</v>
      </c>
      <c r="AZ506">
        <v>0.87079066666666671</v>
      </c>
      <c r="BB506">
        <v>2.1988319999999999</v>
      </c>
      <c r="BD506">
        <v>0.9670970000000001</v>
      </c>
      <c r="BE506">
        <v>1.9322999999999999</v>
      </c>
      <c r="BF506">
        <v>0.48665466666666668</v>
      </c>
      <c r="BG506">
        <v>2.8720950000000012</v>
      </c>
      <c r="BJ506">
        <v>0.88246950000000002</v>
      </c>
      <c r="BL506">
        <v>2.0425062500000002</v>
      </c>
      <c r="BP506">
        <v>2.4345500000000002</v>
      </c>
      <c r="BR506">
        <v>0.54392200000000002</v>
      </c>
      <c r="BS506">
        <v>1.7750699999999999</v>
      </c>
      <c r="BV506">
        <v>0.6190485714285715</v>
      </c>
      <c r="BX506">
        <v>1.963031</v>
      </c>
      <c r="CA506">
        <v>5.1729459999999996</v>
      </c>
      <c r="CB506">
        <v>2.8218204</v>
      </c>
      <c r="CC506">
        <v>1.3249040000000001</v>
      </c>
      <c r="CD506">
        <v>1.570546</v>
      </c>
      <c r="CE506">
        <v>0.87079066666666671</v>
      </c>
      <c r="CF506">
        <v>0.97191033333333332</v>
      </c>
      <c r="CG506">
        <v>1.1450665</v>
      </c>
      <c r="CH506">
        <v>0.39915000000000012</v>
      </c>
      <c r="CI506">
        <v>0.77742316666666678</v>
      </c>
      <c r="CJ506">
        <v>2.7339340000000001</v>
      </c>
      <c r="CL506">
        <v>1.3210390000000001</v>
      </c>
      <c r="CM506">
        <v>2.544515333333333</v>
      </c>
      <c r="CN506">
        <v>2.575009333333333</v>
      </c>
      <c r="CO506">
        <v>0.98911700000000013</v>
      </c>
      <c r="CP506">
        <v>1.6158360000000001</v>
      </c>
      <c r="CS506">
        <v>0.254222</v>
      </c>
      <c r="CT506">
        <v>1.1361840000000001</v>
      </c>
      <c r="CU506">
        <v>1.084361333333334</v>
      </c>
      <c r="CV506">
        <v>3.843495125</v>
      </c>
      <c r="CW506">
        <v>3.2866654999999998</v>
      </c>
      <c r="CX506">
        <v>1.3210390000000001</v>
      </c>
      <c r="CY506">
        <v>2.2809005</v>
      </c>
      <c r="DA506">
        <v>2.5177589999999999</v>
      </c>
      <c r="DC506">
        <v>1.7173419999999999</v>
      </c>
      <c r="DF506">
        <v>1.8504700000000001</v>
      </c>
      <c r="DG506">
        <v>2.5241454999999999</v>
      </c>
      <c r="DH506">
        <v>0.47958533333333342</v>
      </c>
      <c r="DI506">
        <v>1.092552</v>
      </c>
      <c r="DJ506">
        <v>0.4646300000000001</v>
      </c>
      <c r="DL506">
        <v>1.7828765</v>
      </c>
      <c r="DM506">
        <v>1.94947</v>
      </c>
      <c r="DN506">
        <v>1.0962460000000001</v>
      </c>
      <c r="DO506">
        <v>0.8682173333333334</v>
      </c>
      <c r="DP506">
        <v>2.7170415000000001</v>
      </c>
      <c r="DT506">
        <v>0.74286666666666679</v>
      </c>
      <c r="DU506">
        <v>0.94110666666666676</v>
      </c>
      <c r="DV506">
        <v>0.39915000000000012</v>
      </c>
      <c r="DW506">
        <v>1.313026</v>
      </c>
      <c r="DX506">
        <v>1.7962590000000001</v>
      </c>
      <c r="DZ506">
        <v>2.0230299999999999</v>
      </c>
      <c r="EA506">
        <v>1.7462960000000001</v>
      </c>
      <c r="EC506">
        <v>1.844354</v>
      </c>
      <c r="EE506">
        <v>1.086414</v>
      </c>
      <c r="EF506">
        <v>2.0631439999999999</v>
      </c>
      <c r="EG506">
        <v>2.3290991666666669</v>
      </c>
      <c r="EH506">
        <v>0.71565800000000013</v>
      </c>
      <c r="EK506">
        <v>3.092773333333334</v>
      </c>
      <c r="EL506">
        <v>1.5670016666666671</v>
      </c>
      <c r="EM506">
        <v>2.1524019999999999</v>
      </c>
      <c r="EN506">
        <v>2.3085806666666668</v>
      </c>
      <c r="EO506">
        <v>0.77154400000000001</v>
      </c>
      <c r="EQ506">
        <v>0.60830816666666676</v>
      </c>
      <c r="ER506">
        <v>1.16055825</v>
      </c>
      <c r="ES506">
        <v>3.8754987500000002</v>
      </c>
      <c r="EU506">
        <v>2.5947439999999999</v>
      </c>
      <c r="EV506">
        <v>1.517069333333334</v>
      </c>
      <c r="EX506">
        <v>0.57088600000000012</v>
      </c>
      <c r="EY506">
        <v>2.4090050000000001</v>
      </c>
      <c r="EZ506">
        <v>1.0290187301587299</v>
      </c>
      <c r="FA506">
        <v>1.9035599999999999</v>
      </c>
      <c r="FB506">
        <v>0.37906400000000001</v>
      </c>
      <c r="FC506">
        <v>2.336146666666667</v>
      </c>
      <c r="FF506">
        <v>1.386782318181818</v>
      </c>
      <c r="FJ506">
        <v>3.0376820000000002</v>
      </c>
      <c r="FK506">
        <v>0.15310399999999999</v>
      </c>
      <c r="FN506">
        <v>1.0226500000000001</v>
      </c>
      <c r="FP506">
        <v>1.6084375</v>
      </c>
      <c r="FQ506">
        <v>0.74286666666666679</v>
      </c>
      <c r="FR506">
        <v>1.207052666666667</v>
      </c>
      <c r="FT506">
        <v>0.74286666666666679</v>
      </c>
      <c r="FU506">
        <v>1.3145020000000001</v>
      </c>
      <c r="FW506">
        <v>1.5516220000000001</v>
      </c>
      <c r="FX506">
        <v>2.3005239999999998</v>
      </c>
      <c r="FZ506">
        <v>0.201096</v>
      </c>
      <c r="GA506">
        <v>1.8699840000000001</v>
      </c>
      <c r="GB506">
        <v>2.2988546666666672</v>
      </c>
      <c r="GD506">
        <v>2.3490017500000002</v>
      </c>
      <c r="GE506">
        <v>1.699454</v>
      </c>
      <c r="GG506">
        <v>2.7661217499999999</v>
      </c>
      <c r="GH506">
        <v>0.722939</v>
      </c>
      <c r="GI506">
        <v>1.31839</v>
      </c>
      <c r="GJ506">
        <v>0.39484399999999997</v>
      </c>
      <c r="GL506">
        <v>3.8754987500000002</v>
      </c>
      <c r="GM506">
        <v>1.405483</v>
      </c>
      <c r="GN506">
        <v>2.5360826666666672</v>
      </c>
      <c r="GP506">
        <v>1.63676</v>
      </c>
      <c r="GQ506">
        <v>0.74286666666666679</v>
      </c>
      <c r="GR506">
        <v>0.74286666666666679</v>
      </c>
      <c r="GS506">
        <v>0.35963400000000012</v>
      </c>
      <c r="GW506">
        <v>2.5241454999999999</v>
      </c>
      <c r="GX506">
        <v>2.5241454999999999</v>
      </c>
      <c r="GY506">
        <v>0.97191033333333332</v>
      </c>
      <c r="GZ506">
        <v>0.54872300000000007</v>
      </c>
      <c r="HA506">
        <v>1.102528</v>
      </c>
      <c r="HC506">
        <v>2.4463720000000002</v>
      </c>
      <c r="HD506">
        <v>1.580068</v>
      </c>
      <c r="HE506">
        <v>0.87472666666666665</v>
      </c>
    </row>
    <row r="507" spans="1:213" x14ac:dyDescent="0.3">
      <c r="A507">
        <v>2021</v>
      </c>
      <c r="B507" t="s">
        <v>8347</v>
      </c>
      <c r="C507" s="1" t="s">
        <v>129</v>
      </c>
      <c r="D507">
        <v>2.4847060000000001</v>
      </c>
      <c r="E507">
        <v>2.4616419999999999</v>
      </c>
      <c r="F507">
        <v>3.8035566666666671</v>
      </c>
      <c r="H507">
        <v>0.34551333333333339</v>
      </c>
      <c r="I507">
        <v>0.34551333333333339</v>
      </c>
      <c r="J507">
        <v>2.7503419999999998</v>
      </c>
      <c r="K507">
        <v>3.5557690000000002</v>
      </c>
      <c r="L507">
        <v>2.619812</v>
      </c>
      <c r="M507">
        <v>2.9411299999999998</v>
      </c>
      <c r="O507">
        <v>1.5049239999999999</v>
      </c>
      <c r="P507">
        <v>2.2241119999999999</v>
      </c>
      <c r="Q507">
        <v>2.619812</v>
      </c>
      <c r="R507">
        <v>2.34456</v>
      </c>
      <c r="S507">
        <v>1.4732320000000001</v>
      </c>
      <c r="T507">
        <v>2.2485059999999999</v>
      </c>
      <c r="U507">
        <v>1.519593</v>
      </c>
      <c r="W507">
        <v>3.3050030000000001</v>
      </c>
      <c r="Z507">
        <v>0.34551333333333339</v>
      </c>
      <c r="AB507">
        <v>0.69511900000000004</v>
      </c>
      <c r="AC507">
        <v>2.619812</v>
      </c>
      <c r="AE507">
        <v>2.6917219999999999</v>
      </c>
      <c r="AF507">
        <v>0.57184800000000002</v>
      </c>
      <c r="AG507">
        <v>2.522888</v>
      </c>
      <c r="AH507">
        <v>3.9138280000000001</v>
      </c>
      <c r="AI507">
        <v>2.3248324999999999</v>
      </c>
      <c r="AJ507">
        <v>2.036457</v>
      </c>
      <c r="AK507">
        <v>1.7133765000000001</v>
      </c>
      <c r="AL507">
        <v>1.710736</v>
      </c>
      <c r="AN507">
        <v>1.4959720000000001</v>
      </c>
      <c r="AO507">
        <v>1.8733230000000001</v>
      </c>
      <c r="AR507">
        <v>2.0169679999999999</v>
      </c>
      <c r="AS507">
        <v>2.499546</v>
      </c>
      <c r="AT507">
        <v>2.7504192500000002</v>
      </c>
      <c r="AU507">
        <v>2.672304</v>
      </c>
      <c r="AV507">
        <v>2.0498219999999998</v>
      </c>
      <c r="AW507">
        <v>2.4857719999999999</v>
      </c>
      <c r="AX507">
        <v>1.3062395</v>
      </c>
      <c r="AY507">
        <v>2.619812</v>
      </c>
      <c r="AZ507">
        <v>1.7133765000000001</v>
      </c>
      <c r="BB507">
        <v>0.78869000000000011</v>
      </c>
      <c r="BC507">
        <v>0.99892600000000009</v>
      </c>
      <c r="BD507">
        <v>4.3648420000000003</v>
      </c>
      <c r="BE507">
        <v>2.6191534999999999</v>
      </c>
      <c r="BF507">
        <v>1.166593</v>
      </c>
      <c r="BG507">
        <v>2.8735469999999999</v>
      </c>
      <c r="BJ507">
        <v>0.98803000000000007</v>
      </c>
      <c r="BK507">
        <v>1.5049239999999999</v>
      </c>
      <c r="BP507">
        <v>1.683532</v>
      </c>
      <c r="BQ507">
        <v>0.78312500000000007</v>
      </c>
      <c r="BR507">
        <v>2.5745825</v>
      </c>
      <c r="BV507">
        <v>0.71253714285714298</v>
      </c>
      <c r="BX507">
        <v>2.4852069999999999</v>
      </c>
      <c r="BY507">
        <v>1.5049239999999999</v>
      </c>
      <c r="CA507">
        <v>5.3720940000000006</v>
      </c>
      <c r="CB507">
        <v>2.6441811666666668</v>
      </c>
      <c r="CC507">
        <v>2.0357530000000001</v>
      </c>
      <c r="CD507">
        <v>0.6346980000000001</v>
      </c>
      <c r="CE507">
        <v>1.7133765000000001</v>
      </c>
      <c r="CF507">
        <v>1.2162999999999999</v>
      </c>
      <c r="CG507">
        <v>2.1025369999999999</v>
      </c>
      <c r="CI507">
        <v>0.91820333333333348</v>
      </c>
      <c r="CJ507">
        <v>3.7376779999999998</v>
      </c>
      <c r="CK507">
        <v>0.90680300000000003</v>
      </c>
      <c r="CL507">
        <v>1.436123</v>
      </c>
      <c r="CM507">
        <v>5.1255450000000007</v>
      </c>
      <c r="CN507">
        <v>2.6488520000000011</v>
      </c>
      <c r="CO507">
        <v>2.1671</v>
      </c>
      <c r="CP507">
        <v>1.356098</v>
      </c>
      <c r="CT507">
        <v>0.68454000000000004</v>
      </c>
      <c r="CU507">
        <v>2.3781300000000001</v>
      </c>
      <c r="CV507">
        <v>3.8774920000000002</v>
      </c>
      <c r="CW507">
        <v>4.8187425000000008</v>
      </c>
      <c r="CX507">
        <v>1.436123</v>
      </c>
      <c r="CY507">
        <v>2.4088599999999998</v>
      </c>
      <c r="DA507">
        <v>3.0468479999999998</v>
      </c>
      <c r="DB507">
        <v>2.2667679999999999</v>
      </c>
      <c r="DC507">
        <v>2.6486019999999999</v>
      </c>
      <c r="DF507">
        <v>1.1708430000000001</v>
      </c>
      <c r="DG507">
        <v>2.5416379999999998</v>
      </c>
      <c r="DH507">
        <v>1.1434599999999999</v>
      </c>
      <c r="DI507">
        <v>3.3216239999999999</v>
      </c>
      <c r="DJ507">
        <v>1.496702</v>
      </c>
      <c r="DL507">
        <v>2.0489109999999999</v>
      </c>
      <c r="DM507">
        <v>1.9019079999999999</v>
      </c>
      <c r="DO507">
        <v>1.78274</v>
      </c>
      <c r="DP507">
        <v>2.7532637499999999</v>
      </c>
      <c r="DQ507">
        <v>1.5049239999999999</v>
      </c>
      <c r="DR507">
        <v>1.195515714285714</v>
      </c>
      <c r="DT507">
        <v>0.34551333333333339</v>
      </c>
      <c r="DU507">
        <v>1.4791363333333329</v>
      </c>
      <c r="DW507">
        <v>2.1568839999999998</v>
      </c>
      <c r="DX507">
        <v>2.606535</v>
      </c>
      <c r="DY507">
        <v>2.4498359999999999</v>
      </c>
      <c r="EA507">
        <v>3.3133279999999998</v>
      </c>
      <c r="EC507">
        <v>2.867632</v>
      </c>
      <c r="ED507">
        <v>1.5049239999999999</v>
      </c>
      <c r="EF507">
        <v>5.6034259999999998</v>
      </c>
      <c r="EG507">
        <v>1.868995</v>
      </c>
      <c r="EH507">
        <v>2.3071640000000002</v>
      </c>
      <c r="EI507">
        <v>1.5409029999999999</v>
      </c>
      <c r="EK507">
        <v>4.3135640000000004</v>
      </c>
      <c r="EL507">
        <v>2.6300387500000002</v>
      </c>
      <c r="EM507">
        <v>1.6953173333333329</v>
      </c>
      <c r="EN507">
        <v>1.4168907500000001</v>
      </c>
      <c r="EO507">
        <v>1.4370259999999999</v>
      </c>
      <c r="EQ507">
        <v>1.338222</v>
      </c>
      <c r="ER507">
        <v>1.6663341666666669</v>
      </c>
      <c r="ES507">
        <v>3.0631529999999998</v>
      </c>
      <c r="ET507">
        <v>1.5049239999999999</v>
      </c>
      <c r="EU507">
        <v>1.960118</v>
      </c>
      <c r="EV507">
        <v>2.7877900000000002</v>
      </c>
      <c r="EW507">
        <v>1.5049239999999999</v>
      </c>
      <c r="EY507">
        <v>1.3521460000000001</v>
      </c>
      <c r="EZ507">
        <v>1.5834385714285719</v>
      </c>
      <c r="FA507">
        <v>2.279731</v>
      </c>
      <c r="FB507">
        <v>1.5095675</v>
      </c>
      <c r="FC507">
        <v>1.643073</v>
      </c>
      <c r="FF507">
        <v>1.658205541666667</v>
      </c>
      <c r="FG507">
        <v>1.972296</v>
      </c>
      <c r="FH507">
        <v>1.5049239999999999</v>
      </c>
      <c r="FJ507">
        <v>1.806862</v>
      </c>
      <c r="FL507">
        <v>2.3740600000000001</v>
      </c>
      <c r="FN507">
        <v>1.5176959999999999</v>
      </c>
      <c r="FP507">
        <v>0.85361399999999998</v>
      </c>
      <c r="FQ507">
        <v>0.34551333333333339</v>
      </c>
      <c r="FR507">
        <v>1.93875</v>
      </c>
      <c r="FT507">
        <v>0.34551333333333339</v>
      </c>
      <c r="FV507">
        <v>1.123416</v>
      </c>
      <c r="FW507">
        <v>1.8369789999999999</v>
      </c>
      <c r="FX507">
        <v>4.0766720000000003</v>
      </c>
      <c r="FZ507">
        <v>1.1490260000000001</v>
      </c>
      <c r="GA507">
        <v>1.6036060000000001</v>
      </c>
      <c r="GB507">
        <v>1.136161</v>
      </c>
      <c r="GD507">
        <v>2.650190250000001</v>
      </c>
      <c r="GE507">
        <v>0.92410000000000014</v>
      </c>
      <c r="GG507">
        <v>2.8800828749999998</v>
      </c>
      <c r="GH507">
        <v>1.1512039999999999</v>
      </c>
      <c r="GI507">
        <v>2.0289199999999998</v>
      </c>
      <c r="GL507">
        <v>3.0631529999999998</v>
      </c>
      <c r="GM507">
        <v>0.95317600000000013</v>
      </c>
      <c r="GN507">
        <v>5.6962800000000007</v>
      </c>
      <c r="GP507">
        <v>2.619812</v>
      </c>
      <c r="GQ507">
        <v>0.34551333333333339</v>
      </c>
      <c r="GR507">
        <v>0.34551333333333339</v>
      </c>
      <c r="GS507">
        <v>2.2875179999999999</v>
      </c>
      <c r="GU507">
        <v>1.5049239999999999</v>
      </c>
      <c r="GW507">
        <v>2.5416379999999998</v>
      </c>
      <c r="GX507">
        <v>2.5416379999999998</v>
      </c>
      <c r="GY507">
        <v>1.2162999999999999</v>
      </c>
      <c r="GZ507">
        <v>2.4384619999999999</v>
      </c>
      <c r="HA507">
        <v>1.305156</v>
      </c>
      <c r="HC507">
        <v>3.5420029999999998</v>
      </c>
      <c r="HE507">
        <v>1.3906510000000001</v>
      </c>
    </row>
    <row r="508" spans="1:213" x14ac:dyDescent="0.3">
      <c r="A508">
        <v>2021</v>
      </c>
      <c r="B508" t="s">
        <v>8347</v>
      </c>
      <c r="C508" s="1" t="s">
        <v>132</v>
      </c>
      <c r="D508">
        <v>2.19312</v>
      </c>
      <c r="E508">
        <v>2.6611666666666669</v>
      </c>
      <c r="F508">
        <v>1.749583333333333</v>
      </c>
      <c r="H508">
        <v>0.97166000000000008</v>
      </c>
      <c r="I508">
        <v>0.97166000000000008</v>
      </c>
      <c r="J508">
        <v>1.469284</v>
      </c>
      <c r="L508">
        <v>1.94004</v>
      </c>
      <c r="P508">
        <v>1.8230459999999999</v>
      </c>
      <c r="Q508">
        <v>1.94004</v>
      </c>
      <c r="S508">
        <v>0.67121200000000003</v>
      </c>
      <c r="T508">
        <v>1.742272</v>
      </c>
      <c r="U508">
        <v>0.54215000000000002</v>
      </c>
      <c r="W508">
        <v>4.0659100000000006</v>
      </c>
      <c r="Z508">
        <v>0.97166000000000008</v>
      </c>
      <c r="AA508">
        <v>0.19653599999999999</v>
      </c>
      <c r="AB508">
        <v>0.64874600000000004</v>
      </c>
      <c r="AC508">
        <v>1.94004</v>
      </c>
      <c r="AE508">
        <v>1.35866</v>
      </c>
      <c r="AJ508">
        <v>2.235608</v>
      </c>
      <c r="AL508">
        <v>4.0945940000000007</v>
      </c>
      <c r="AN508">
        <v>3.9573079999999998</v>
      </c>
      <c r="AO508">
        <v>1.870968</v>
      </c>
      <c r="AR508">
        <v>1.3768260000000001</v>
      </c>
      <c r="AT508">
        <v>2.3758020000000002</v>
      </c>
      <c r="AU508">
        <v>2.4607549999999998</v>
      </c>
      <c r="AV508">
        <v>0.27878999999999998</v>
      </c>
      <c r="AX508">
        <v>1.741692</v>
      </c>
      <c r="AY508">
        <v>1.94004</v>
      </c>
      <c r="BB508">
        <v>9.5616000000000007E-2</v>
      </c>
      <c r="BC508">
        <v>0.99982500000000007</v>
      </c>
      <c r="BD508">
        <v>0.39971800000000007</v>
      </c>
      <c r="BF508">
        <v>0.73591200000000001</v>
      </c>
      <c r="BG508">
        <v>2.0576319999999999</v>
      </c>
      <c r="BJ508">
        <v>7.7778000000000014E-2</v>
      </c>
      <c r="BP508">
        <v>2.2914720000000002</v>
      </c>
      <c r="BQ508">
        <v>0.77372000000000007</v>
      </c>
      <c r="BV508">
        <v>1.8766928571428569</v>
      </c>
      <c r="BX508">
        <v>3.019514</v>
      </c>
      <c r="CB508">
        <v>2.142509</v>
      </c>
      <c r="CC508">
        <v>1.4332260000000001</v>
      </c>
      <c r="CD508">
        <v>0.27715800000000002</v>
      </c>
      <c r="CF508">
        <v>0.86267400000000005</v>
      </c>
      <c r="CG508">
        <v>0.63246199999999997</v>
      </c>
      <c r="CI508">
        <v>0.78581000000000012</v>
      </c>
      <c r="CJ508">
        <v>3.0025360000000001</v>
      </c>
      <c r="CL508">
        <v>1.4143920000000001</v>
      </c>
      <c r="CM508">
        <v>4.8121860000000014</v>
      </c>
      <c r="CN508">
        <v>2.7117779999999998</v>
      </c>
      <c r="CO508">
        <v>2.3465400000000001</v>
      </c>
      <c r="CP508">
        <v>0.86575800000000014</v>
      </c>
      <c r="CV508">
        <v>2.5524119999999999</v>
      </c>
      <c r="CW508">
        <v>4.9807779999999999</v>
      </c>
      <c r="CX508">
        <v>1.4143920000000001</v>
      </c>
      <c r="DA508">
        <v>2.2300179999999998</v>
      </c>
      <c r="DB508">
        <v>1.4306333333333341</v>
      </c>
      <c r="DG508">
        <v>2.0002049999999998</v>
      </c>
      <c r="DJ508">
        <v>5.4053999999999998E-2</v>
      </c>
      <c r="DL508">
        <v>1.8282799999999999</v>
      </c>
      <c r="DM508">
        <v>1.1461920000000001</v>
      </c>
      <c r="DP508">
        <v>2.375626</v>
      </c>
      <c r="DR508">
        <v>2.219128571428572</v>
      </c>
      <c r="DT508">
        <v>0.97166000000000008</v>
      </c>
      <c r="DU508">
        <v>0.90193800000000013</v>
      </c>
      <c r="DX508">
        <v>2.3668450000000001</v>
      </c>
      <c r="DY508">
        <v>1.7168859999999999</v>
      </c>
      <c r="EC508">
        <v>2.4224380000000001</v>
      </c>
      <c r="EG508">
        <v>2.5271425000000001</v>
      </c>
      <c r="EH508">
        <v>0.60748600000000008</v>
      </c>
      <c r="EI508">
        <v>0.53267200000000003</v>
      </c>
      <c r="EK508">
        <v>2.6633239999999998</v>
      </c>
      <c r="EM508">
        <v>1.9293</v>
      </c>
      <c r="EN508">
        <v>1.1290880000000001</v>
      </c>
      <c r="EO508">
        <v>0.69484400000000002</v>
      </c>
      <c r="EQ508">
        <v>0.85060200000000008</v>
      </c>
      <c r="ER508">
        <v>0.110914</v>
      </c>
      <c r="ES508">
        <v>3.5201666666666669</v>
      </c>
      <c r="EU508">
        <v>10.827206</v>
      </c>
      <c r="EV508">
        <v>1.266564</v>
      </c>
      <c r="EY508">
        <v>1.3160639999999999</v>
      </c>
      <c r="EZ508">
        <v>1.7619400000000001</v>
      </c>
      <c r="FC508">
        <v>2.5118860000000001</v>
      </c>
      <c r="FG508">
        <v>2.451524</v>
      </c>
      <c r="FN508">
        <v>2.802184</v>
      </c>
      <c r="FQ508">
        <v>0.97166000000000008</v>
      </c>
      <c r="FR508">
        <v>1.9016919999999999</v>
      </c>
      <c r="FT508">
        <v>0.97166000000000008</v>
      </c>
      <c r="FW508">
        <v>0.85806000000000004</v>
      </c>
      <c r="GB508">
        <v>2.0988060000000002</v>
      </c>
      <c r="GD508">
        <v>2.2878175000000001</v>
      </c>
      <c r="GE508">
        <v>1.1996420000000001</v>
      </c>
      <c r="GG508">
        <v>2.375626</v>
      </c>
      <c r="GI508">
        <v>1.5811120000000001</v>
      </c>
      <c r="GL508">
        <v>3.5201666666666669</v>
      </c>
      <c r="GN508">
        <v>1.4504379999999999</v>
      </c>
      <c r="GP508">
        <v>1.94004</v>
      </c>
      <c r="GQ508">
        <v>0.97166000000000008</v>
      </c>
      <c r="GR508">
        <v>0.97166000000000008</v>
      </c>
      <c r="GW508">
        <v>2.0002049999999998</v>
      </c>
      <c r="GX508">
        <v>2.0002049999999998</v>
      </c>
      <c r="GY508">
        <v>0.86267400000000005</v>
      </c>
      <c r="HA508">
        <v>0.47373799999999999</v>
      </c>
      <c r="HC508">
        <v>1.5312460000000001</v>
      </c>
      <c r="HE508">
        <v>0.63601600000000003</v>
      </c>
    </row>
    <row r="509" spans="1:213" x14ac:dyDescent="0.3">
      <c r="A509">
        <v>2021</v>
      </c>
      <c r="B509" t="s">
        <v>8347</v>
      </c>
      <c r="C509" s="1" t="s">
        <v>136</v>
      </c>
      <c r="D509">
        <v>3.6360619999999999</v>
      </c>
      <c r="E509">
        <v>4.3151275</v>
      </c>
      <c r="F509">
        <v>1.753242</v>
      </c>
      <c r="H509">
        <v>0.78987250000000009</v>
      </c>
      <c r="I509">
        <v>0.78987250000000009</v>
      </c>
      <c r="J509">
        <v>3.0407600000000001</v>
      </c>
      <c r="K509">
        <v>1.8670739999999999</v>
      </c>
      <c r="L509">
        <v>2.6645319999999999</v>
      </c>
      <c r="M509">
        <v>1.8396680000000001</v>
      </c>
      <c r="N509">
        <v>3.2179359999999999</v>
      </c>
      <c r="P509">
        <v>5.5163760000000002</v>
      </c>
      <c r="Q509">
        <v>2.6645319999999999</v>
      </c>
      <c r="R509">
        <v>2.5546424999999999</v>
      </c>
      <c r="S509">
        <v>0.75056800000000012</v>
      </c>
      <c r="T509">
        <v>1.7287079999999999</v>
      </c>
      <c r="U509">
        <v>0.96285600000000016</v>
      </c>
      <c r="W509">
        <v>1.72</v>
      </c>
      <c r="Z509">
        <v>0.78987250000000009</v>
      </c>
      <c r="AB509">
        <v>1.295528</v>
      </c>
      <c r="AC509">
        <v>2.6645319999999999</v>
      </c>
      <c r="AF509">
        <v>1.144792</v>
      </c>
      <c r="AG509">
        <v>2.723538</v>
      </c>
      <c r="AH509">
        <v>3.4709660000000002</v>
      </c>
      <c r="AI509">
        <v>1.193878</v>
      </c>
      <c r="AJ509">
        <v>4.3443560000000003</v>
      </c>
      <c r="AK509">
        <v>1.6609475</v>
      </c>
      <c r="AL509">
        <v>0.87759200000000004</v>
      </c>
      <c r="AN509">
        <v>0.63599800000000006</v>
      </c>
      <c r="AO509">
        <v>3.3172450000000002</v>
      </c>
      <c r="AR509">
        <v>4.7041580000000014</v>
      </c>
      <c r="AT509">
        <v>4.4841040000000003</v>
      </c>
      <c r="AU509">
        <v>2.629754000000001</v>
      </c>
      <c r="AV509">
        <v>3.0664475000000002</v>
      </c>
      <c r="AX509">
        <v>2.2214260000000001</v>
      </c>
      <c r="AY509">
        <v>2.6645319999999999</v>
      </c>
      <c r="AZ509">
        <v>1.6609475</v>
      </c>
      <c r="BB509">
        <v>5.2176859999999996</v>
      </c>
      <c r="BC509">
        <v>0.99554399999999998</v>
      </c>
      <c r="BD509">
        <v>2.4018980000000001</v>
      </c>
      <c r="BE509">
        <v>2.44367</v>
      </c>
      <c r="BF509">
        <v>0.63034400000000002</v>
      </c>
      <c r="BG509">
        <v>2.828533333333334</v>
      </c>
      <c r="BJ509">
        <v>0.43902200000000002</v>
      </c>
      <c r="BL509">
        <v>3.2179359999999999</v>
      </c>
      <c r="BP509">
        <v>6.2853159999999999</v>
      </c>
      <c r="BQ509">
        <v>0.6147800000000001</v>
      </c>
      <c r="BR509">
        <v>0.54456199999999999</v>
      </c>
      <c r="BV509">
        <v>1.1024428571428571</v>
      </c>
      <c r="BX509">
        <v>2.9243320000000002</v>
      </c>
      <c r="CB509">
        <v>4.4860980000000001</v>
      </c>
      <c r="CC509">
        <v>1.1603680000000001</v>
      </c>
      <c r="CE509">
        <v>1.6609475</v>
      </c>
      <c r="CF509">
        <v>7.3010780000000013</v>
      </c>
      <c r="CG509">
        <v>1.54132</v>
      </c>
      <c r="CI509">
        <v>0.77800800000000014</v>
      </c>
      <c r="CJ509">
        <v>2.6488966666666669</v>
      </c>
      <c r="CK509">
        <v>13.39</v>
      </c>
      <c r="CL509">
        <v>1.546114</v>
      </c>
      <c r="CM509">
        <v>4.1653280000000006</v>
      </c>
      <c r="CN509">
        <v>3.4151474999999998</v>
      </c>
      <c r="CO509">
        <v>2.9082180000000002</v>
      </c>
      <c r="CP509">
        <v>2.2624439999999999</v>
      </c>
      <c r="CT509">
        <v>0.80982200000000004</v>
      </c>
      <c r="CV509">
        <v>3.4371559999999999</v>
      </c>
      <c r="CW509">
        <v>3.0919479999999999</v>
      </c>
      <c r="CX509">
        <v>1.546114</v>
      </c>
      <c r="CY509">
        <v>2.866502000000001</v>
      </c>
      <c r="DA509">
        <v>1.831232</v>
      </c>
      <c r="DB509">
        <v>3.6458325</v>
      </c>
      <c r="DC509">
        <v>2.0513859999999999</v>
      </c>
      <c r="DF509">
        <v>0.42655799999999999</v>
      </c>
      <c r="DG509">
        <v>2.8262619999999998</v>
      </c>
      <c r="DH509">
        <v>0.99398200000000003</v>
      </c>
      <c r="DJ509">
        <v>0.35207800000000011</v>
      </c>
      <c r="DL509">
        <v>0.9924575000000001</v>
      </c>
      <c r="DM509">
        <v>1.5196559999999999</v>
      </c>
      <c r="DO509">
        <v>0.94123600000000018</v>
      </c>
      <c r="DP509">
        <v>4.4860980000000001</v>
      </c>
      <c r="DR509">
        <v>0.46016000000000001</v>
      </c>
      <c r="DT509">
        <v>0.78987250000000009</v>
      </c>
      <c r="DU509">
        <v>1.3931340000000001</v>
      </c>
      <c r="DW509">
        <v>2.0006460000000001</v>
      </c>
      <c r="DX509">
        <v>2.9690300000000001</v>
      </c>
      <c r="EA509">
        <v>3.031504</v>
      </c>
      <c r="EC509">
        <v>2.3377720000000002</v>
      </c>
      <c r="EE509">
        <v>0.88511000000000006</v>
      </c>
      <c r="EF509">
        <v>2.6056720000000002</v>
      </c>
      <c r="EG509">
        <v>3.1456225</v>
      </c>
      <c r="EK509">
        <v>4.4377920000000008</v>
      </c>
      <c r="EL509">
        <v>3.1257433333333329</v>
      </c>
      <c r="EM509">
        <v>1.061404</v>
      </c>
      <c r="EN509">
        <v>2.422612</v>
      </c>
      <c r="EO509">
        <v>1.50403</v>
      </c>
      <c r="EQ509">
        <v>1.3545020000000001</v>
      </c>
      <c r="ER509">
        <v>1.706615</v>
      </c>
      <c r="ES509">
        <v>4.7978949999999996</v>
      </c>
      <c r="EV509">
        <v>2.5274079999999999</v>
      </c>
      <c r="EX509">
        <v>1.2106825000000001</v>
      </c>
      <c r="EY509">
        <v>1.1914899999999999</v>
      </c>
      <c r="EZ509">
        <v>1.60541</v>
      </c>
      <c r="FA509">
        <v>3.0162240000000011</v>
      </c>
      <c r="FB509">
        <v>1.1123240000000001</v>
      </c>
      <c r="FC509">
        <v>1.779928</v>
      </c>
      <c r="FF509">
        <v>0.77682725000000008</v>
      </c>
      <c r="FJ509">
        <v>0.79670800000000008</v>
      </c>
      <c r="FN509">
        <v>0.75034000000000001</v>
      </c>
      <c r="FQ509">
        <v>0.78987250000000009</v>
      </c>
      <c r="FR509">
        <v>2.3757419999999998</v>
      </c>
      <c r="FT509">
        <v>0.78987250000000009</v>
      </c>
      <c r="FX509">
        <v>4.2236020000000014</v>
      </c>
      <c r="GA509">
        <v>3.364182</v>
      </c>
      <c r="GB509">
        <v>1.750318</v>
      </c>
      <c r="GD509">
        <v>5.4535260000000001</v>
      </c>
      <c r="GG509">
        <v>4.6766140000000007</v>
      </c>
      <c r="GI509">
        <v>1.984226</v>
      </c>
      <c r="GL509">
        <v>4.7978949999999996</v>
      </c>
      <c r="GM509">
        <v>2.183236</v>
      </c>
      <c r="GN509">
        <v>7.1562360000000007</v>
      </c>
      <c r="GO509">
        <v>0.89993800000000013</v>
      </c>
      <c r="GP509">
        <v>2.6645319999999999</v>
      </c>
      <c r="GQ509">
        <v>0.78987250000000009</v>
      </c>
      <c r="GR509">
        <v>0.78987250000000009</v>
      </c>
      <c r="GW509">
        <v>2.8262619999999998</v>
      </c>
      <c r="GX509">
        <v>2.8262619999999998</v>
      </c>
      <c r="GY509">
        <v>7.3010780000000013</v>
      </c>
      <c r="GZ509">
        <v>1.8769119999999999</v>
      </c>
      <c r="HA509">
        <v>0.92194600000000015</v>
      </c>
      <c r="HC509">
        <v>2.9438279999999999</v>
      </c>
      <c r="HE509">
        <v>1.00213</v>
      </c>
    </row>
    <row r="510" spans="1:213" x14ac:dyDescent="0.3">
      <c r="A510">
        <v>2021</v>
      </c>
      <c r="B510" t="s">
        <v>8347</v>
      </c>
      <c r="C510" s="1" t="s">
        <v>8349</v>
      </c>
      <c r="D510">
        <v>4.0916880000000004</v>
      </c>
      <c r="E510">
        <v>5.84274</v>
      </c>
      <c r="F510">
        <v>10.81546</v>
      </c>
      <c r="H510">
        <v>0.55387200000000003</v>
      </c>
      <c r="I510">
        <v>0.55387200000000003</v>
      </c>
      <c r="J510">
        <v>4.6221900000000007</v>
      </c>
      <c r="K510">
        <v>2.9949439999999998</v>
      </c>
      <c r="L510">
        <v>1.5236475</v>
      </c>
      <c r="O510">
        <v>1.43902</v>
      </c>
      <c r="P510">
        <v>3.5377260000000001</v>
      </c>
      <c r="Q510">
        <v>1.5236475</v>
      </c>
      <c r="R510">
        <v>1.9975475</v>
      </c>
      <c r="S510">
        <v>1.19035</v>
      </c>
      <c r="T510">
        <v>2.4549379999999998</v>
      </c>
      <c r="U510">
        <v>0.81207600000000013</v>
      </c>
      <c r="W510">
        <v>10.195501999999999</v>
      </c>
      <c r="Z510">
        <v>0.55387200000000003</v>
      </c>
      <c r="AA510">
        <v>1.035744</v>
      </c>
      <c r="AB510">
        <v>0.85521600000000009</v>
      </c>
      <c r="AC510">
        <v>1.5236475</v>
      </c>
      <c r="AF510">
        <v>1.3607825</v>
      </c>
      <c r="AH510">
        <v>3.97953</v>
      </c>
      <c r="AI510">
        <v>0.73137000000000008</v>
      </c>
      <c r="AJ510">
        <v>2.5271819999999998</v>
      </c>
      <c r="AK510">
        <v>1.087852</v>
      </c>
      <c r="AL510">
        <v>0.40710000000000002</v>
      </c>
      <c r="AO510">
        <v>13.657794000000001</v>
      </c>
      <c r="AP510">
        <v>0.47304600000000002</v>
      </c>
      <c r="AR510">
        <v>2.2535400000000001</v>
      </c>
      <c r="AS510">
        <v>9.4112000000000015E-2</v>
      </c>
      <c r="AT510">
        <v>5.576282</v>
      </c>
      <c r="AU510">
        <v>1.5926480000000001</v>
      </c>
      <c r="AV510">
        <v>0.90586600000000017</v>
      </c>
      <c r="AW510">
        <v>1.2805580000000001</v>
      </c>
      <c r="AX510">
        <v>2.7132675000000002</v>
      </c>
      <c r="AY510">
        <v>1.5236475</v>
      </c>
      <c r="AZ510">
        <v>1.087852</v>
      </c>
      <c r="BB510">
        <v>0.89305600000000018</v>
      </c>
      <c r="BC510">
        <v>0.64367200000000002</v>
      </c>
      <c r="BD510">
        <v>1.7785299999999999</v>
      </c>
      <c r="BE510">
        <v>4.1256060000000003</v>
      </c>
      <c r="BF510">
        <v>0.81067600000000017</v>
      </c>
      <c r="BG510">
        <v>2.1754099999999998</v>
      </c>
      <c r="BJ510">
        <v>2.176758</v>
      </c>
      <c r="BK510">
        <v>1.43902</v>
      </c>
      <c r="BO510">
        <v>0.12581999999999999</v>
      </c>
      <c r="BP510">
        <v>52.995305999999999</v>
      </c>
      <c r="BQ510">
        <v>0.9657420000000001</v>
      </c>
      <c r="BR510">
        <v>2.266594</v>
      </c>
      <c r="BS510">
        <v>1.366312</v>
      </c>
      <c r="BV510">
        <v>2.8357228571428581</v>
      </c>
      <c r="BY510">
        <v>1.43902</v>
      </c>
      <c r="CA510">
        <v>7.228454000000001</v>
      </c>
      <c r="CB510">
        <v>3.816952000000001</v>
      </c>
      <c r="CC510">
        <v>5.422168000000001</v>
      </c>
      <c r="CE510">
        <v>1.087852</v>
      </c>
      <c r="CF510">
        <v>9.1364400000000003</v>
      </c>
      <c r="CG510">
        <v>0.63476600000000005</v>
      </c>
      <c r="CI510">
        <v>0.90198400000000001</v>
      </c>
      <c r="CJ510">
        <v>2.7083620000000002</v>
      </c>
      <c r="CK510">
        <v>56.224988000000003</v>
      </c>
      <c r="CL510">
        <v>1.6961999999999999</v>
      </c>
      <c r="CM510">
        <v>9.8707780000000014</v>
      </c>
      <c r="CN510">
        <v>5.2573025000000007</v>
      </c>
      <c r="CO510">
        <v>0.98982400000000004</v>
      </c>
      <c r="CP510">
        <v>2.0113020000000001</v>
      </c>
      <c r="CS510">
        <v>1.1911119999999999</v>
      </c>
      <c r="CT510">
        <v>1.003166</v>
      </c>
      <c r="CU510">
        <v>1.0562419999999999</v>
      </c>
      <c r="CV510">
        <v>7.1332940000000011</v>
      </c>
      <c r="CW510">
        <v>10.755710000000001</v>
      </c>
      <c r="CX510">
        <v>1.6961999999999999</v>
      </c>
      <c r="CY510">
        <v>2.3779460000000001</v>
      </c>
      <c r="DA510">
        <v>3.3918974999999998</v>
      </c>
      <c r="DB510">
        <v>2.8048579999999999</v>
      </c>
      <c r="DC510">
        <v>1.356536</v>
      </c>
      <c r="DF510">
        <v>1.9406000000000001</v>
      </c>
      <c r="DG510">
        <v>4.2036300000000004</v>
      </c>
      <c r="DH510">
        <v>0.75203000000000009</v>
      </c>
      <c r="DJ510">
        <v>0.41242000000000001</v>
      </c>
      <c r="DL510">
        <v>5.0709960000000001</v>
      </c>
      <c r="DM510">
        <v>1.5505979999999999</v>
      </c>
      <c r="DO510">
        <v>1.142506</v>
      </c>
      <c r="DP510">
        <v>5.571314000000001</v>
      </c>
      <c r="DQ510">
        <v>1.43902</v>
      </c>
      <c r="DR510">
        <v>2.211185714285715</v>
      </c>
      <c r="DT510">
        <v>0.55387200000000003</v>
      </c>
      <c r="DU510">
        <v>1.2449619999999999</v>
      </c>
      <c r="DW510">
        <v>2.4808919999999999</v>
      </c>
      <c r="DX510">
        <v>5.3158600000000007</v>
      </c>
      <c r="DY510">
        <v>2.02868</v>
      </c>
      <c r="EC510">
        <v>1.3401425</v>
      </c>
      <c r="ED510">
        <v>1.43902</v>
      </c>
      <c r="EG510">
        <v>19.350014999999999</v>
      </c>
      <c r="EI510">
        <v>1.0141279999999999</v>
      </c>
      <c r="EK510">
        <v>2.3616519999999999</v>
      </c>
      <c r="EL510">
        <v>49.519290000000012</v>
      </c>
      <c r="EM510">
        <v>0.95877600000000018</v>
      </c>
      <c r="EN510">
        <v>1.9590719999999999</v>
      </c>
      <c r="EO510">
        <v>1.0137620000000001</v>
      </c>
      <c r="EQ510">
        <v>0.6935960000000001</v>
      </c>
      <c r="ER510">
        <v>2.0224359999999999</v>
      </c>
      <c r="ES510">
        <v>1.623985</v>
      </c>
      <c r="ET510">
        <v>1.43902</v>
      </c>
      <c r="EU510">
        <v>1.25318</v>
      </c>
      <c r="EV510">
        <v>4.8408540000000002</v>
      </c>
      <c r="EW510">
        <v>1.43902</v>
      </c>
      <c r="EY510">
        <v>10.509062</v>
      </c>
      <c r="FA510">
        <v>3.9491779999999999</v>
      </c>
      <c r="FC510">
        <v>5.7054400000000003</v>
      </c>
      <c r="FF510">
        <v>1.3779282500000001</v>
      </c>
      <c r="FG510">
        <v>0.35270333333333342</v>
      </c>
      <c r="FH510">
        <v>1.43902</v>
      </c>
      <c r="FL510">
        <v>2.2775880000000002</v>
      </c>
      <c r="FP510">
        <v>2.4044275000000002</v>
      </c>
      <c r="FQ510">
        <v>0.55387200000000003</v>
      </c>
      <c r="FR510">
        <v>1.8268975000000001</v>
      </c>
      <c r="FT510">
        <v>0.55387200000000003</v>
      </c>
      <c r="FW510">
        <v>0.92814600000000014</v>
      </c>
      <c r="FX510">
        <v>3.2178524999999998</v>
      </c>
      <c r="FZ510">
        <v>0.82856600000000014</v>
      </c>
      <c r="GA510">
        <v>2.4004859999999999</v>
      </c>
      <c r="GB510">
        <v>2.1970719999999999</v>
      </c>
      <c r="GD510">
        <v>5.2370700000000001</v>
      </c>
      <c r="GE510">
        <v>0.74969200000000003</v>
      </c>
      <c r="GG510">
        <v>4.0634210000000008</v>
      </c>
      <c r="GI510">
        <v>1.9302440000000001</v>
      </c>
      <c r="GL510">
        <v>1.623985</v>
      </c>
      <c r="GN510">
        <v>3.6735859999999998</v>
      </c>
      <c r="GP510">
        <v>1.5236475</v>
      </c>
      <c r="GQ510">
        <v>0.55387200000000003</v>
      </c>
      <c r="GR510">
        <v>0.55387200000000003</v>
      </c>
      <c r="GU510">
        <v>1.43902</v>
      </c>
      <c r="GW510">
        <v>4.2036300000000004</v>
      </c>
      <c r="GX510">
        <v>4.2036300000000004</v>
      </c>
      <c r="GY510">
        <v>9.1364400000000003</v>
      </c>
      <c r="GZ510">
        <v>1.160118</v>
      </c>
      <c r="HA510">
        <v>1.4871859999999999</v>
      </c>
      <c r="HC510">
        <v>1.7630079999999999</v>
      </c>
      <c r="HE510">
        <v>0.188972</v>
      </c>
    </row>
    <row r="511" spans="1:213" x14ac:dyDescent="0.3">
      <c r="A511">
        <v>2021</v>
      </c>
      <c r="B511" t="s">
        <v>8347</v>
      </c>
      <c r="C511" s="1" t="s">
        <v>142</v>
      </c>
      <c r="D511">
        <v>0.96460612499999998</v>
      </c>
      <c r="E511">
        <v>0.87291387500000006</v>
      </c>
      <c r="F511">
        <v>1.0951025000000001</v>
      </c>
      <c r="H511">
        <v>0.40424599999999999</v>
      </c>
      <c r="I511">
        <v>0.40424599999999999</v>
      </c>
      <c r="J511">
        <v>0.97314733333333336</v>
      </c>
      <c r="K511">
        <v>0.66286400000000001</v>
      </c>
      <c r="L511">
        <v>1.09853</v>
      </c>
      <c r="N511">
        <v>0.40017466666666668</v>
      </c>
      <c r="P511">
        <v>0.50906325000000008</v>
      </c>
      <c r="Q511">
        <v>1.09853</v>
      </c>
      <c r="R511">
        <v>0.53781400000000001</v>
      </c>
      <c r="S511">
        <v>0.292518</v>
      </c>
      <c r="T511">
        <v>9.7023999999999999E-2</v>
      </c>
      <c r="U511">
        <v>0.67101250000000001</v>
      </c>
      <c r="V511">
        <v>1.3697319999999999</v>
      </c>
      <c r="Z511">
        <v>0.40424599999999999</v>
      </c>
      <c r="AA511">
        <v>0.80121000000000009</v>
      </c>
      <c r="AB511">
        <v>0.1857786666666667</v>
      </c>
      <c r="AC511">
        <v>1.09853</v>
      </c>
      <c r="AF511">
        <v>0.31826399999999999</v>
      </c>
      <c r="AH511">
        <v>0.32200000000000001</v>
      </c>
      <c r="AI511">
        <v>0.243032</v>
      </c>
      <c r="AJ511">
        <v>0.54999600000000004</v>
      </c>
      <c r="AK511">
        <v>0.73735600000000012</v>
      </c>
      <c r="AL511">
        <v>0.43529400000000013</v>
      </c>
      <c r="AN511">
        <v>0.40667799999999998</v>
      </c>
      <c r="AO511">
        <v>0.5509493333333334</v>
      </c>
      <c r="AP511">
        <v>0.306508</v>
      </c>
      <c r="AR511">
        <v>1.2247699999999999</v>
      </c>
      <c r="AS511">
        <v>0.53968800000000006</v>
      </c>
      <c r="AT511">
        <v>1.836568</v>
      </c>
      <c r="AU511">
        <v>0.40415600000000002</v>
      </c>
      <c r="AV511">
        <v>9.9544000000000007E-2</v>
      </c>
      <c r="AX511">
        <v>0.46575437500000011</v>
      </c>
      <c r="AY511">
        <v>1.09853</v>
      </c>
      <c r="AZ511">
        <v>0.73735600000000012</v>
      </c>
      <c r="BE511">
        <v>0.72449733333333344</v>
      </c>
      <c r="BF511">
        <v>0.24230499999999999</v>
      </c>
      <c r="BG511">
        <v>0.89611783333333339</v>
      </c>
      <c r="BJ511">
        <v>0.57725266666666675</v>
      </c>
      <c r="BL511">
        <v>0.40017466666666668</v>
      </c>
      <c r="BP511">
        <v>0.47256200000000009</v>
      </c>
      <c r="BS511">
        <v>1.008264</v>
      </c>
      <c r="BV511">
        <v>1.170743333333333</v>
      </c>
      <c r="BX511">
        <v>0.62567666666666677</v>
      </c>
      <c r="CA511">
        <v>0.9464760000000001</v>
      </c>
      <c r="CB511">
        <v>1.2846213333333329</v>
      </c>
      <c r="CE511">
        <v>0.73735600000000012</v>
      </c>
      <c r="CF511">
        <v>1.1049439999999999</v>
      </c>
      <c r="CG511">
        <v>0.649729</v>
      </c>
      <c r="CI511">
        <v>0.67315600000000009</v>
      </c>
      <c r="CJ511">
        <v>0.69574000000000003</v>
      </c>
      <c r="CL511">
        <v>1.0116274999999999</v>
      </c>
      <c r="CM511">
        <v>1.9256591249999999</v>
      </c>
      <c r="CN511">
        <v>0.7554941666666668</v>
      </c>
      <c r="CO511">
        <v>0.77062200000000003</v>
      </c>
      <c r="CP511">
        <v>0.5304106666666667</v>
      </c>
      <c r="CW511">
        <v>1.6365890000000001</v>
      </c>
      <c r="CX511">
        <v>1.0116274999999999</v>
      </c>
      <c r="CY511">
        <v>0.99450933333333336</v>
      </c>
      <c r="DA511">
        <v>0.84986000000000006</v>
      </c>
      <c r="DC511">
        <v>1.0378719999999999</v>
      </c>
      <c r="DF511">
        <v>0.92130449999999997</v>
      </c>
      <c r="DG511">
        <v>1.5533465</v>
      </c>
      <c r="DH511">
        <v>0.41582000000000008</v>
      </c>
      <c r="DI511">
        <v>0.30428533333333341</v>
      </c>
      <c r="DJ511">
        <v>0.17070199999999999</v>
      </c>
      <c r="DL511">
        <v>0.13667299999999999</v>
      </c>
      <c r="DM511">
        <v>0.68748375000000006</v>
      </c>
      <c r="DP511">
        <v>1.5080065</v>
      </c>
      <c r="DR511">
        <v>0.74272428571428573</v>
      </c>
      <c r="DT511">
        <v>0.40424599999999999</v>
      </c>
      <c r="DU511">
        <v>0.42354599999999998</v>
      </c>
      <c r="DW511">
        <v>1.2441800000000001</v>
      </c>
      <c r="DX511">
        <v>0.78529850000000001</v>
      </c>
      <c r="DY511">
        <v>1.1554949999999999</v>
      </c>
      <c r="EC511">
        <v>0.28860066666666673</v>
      </c>
      <c r="EG511">
        <v>0.67717800000000006</v>
      </c>
      <c r="EH511">
        <v>0.27636000000000011</v>
      </c>
      <c r="EI511">
        <v>0.49928400000000012</v>
      </c>
      <c r="EK511">
        <v>0.85815933333333339</v>
      </c>
      <c r="EN511">
        <v>0.38107112500000001</v>
      </c>
      <c r="EO511">
        <v>0.83568600000000015</v>
      </c>
      <c r="EP511">
        <v>0.25853999999999999</v>
      </c>
      <c r="EQ511">
        <v>0.52368933333333334</v>
      </c>
      <c r="ER511">
        <v>0.59281525000000013</v>
      </c>
      <c r="ES511">
        <v>0.49741800000000003</v>
      </c>
      <c r="EU511">
        <v>0.19830600000000001</v>
      </c>
      <c r="EV511">
        <v>1.0430334999999999</v>
      </c>
      <c r="EY511">
        <v>0.55977600000000005</v>
      </c>
      <c r="EZ511">
        <v>0.19200404761904771</v>
      </c>
      <c r="FA511">
        <v>0.289186</v>
      </c>
      <c r="FB511">
        <v>0.74493600000000015</v>
      </c>
      <c r="FC511">
        <v>1.12923</v>
      </c>
      <c r="FF511">
        <v>0.47450922222222219</v>
      </c>
      <c r="FJ511">
        <v>1.34331</v>
      </c>
      <c r="FL511">
        <v>1.5172680000000001</v>
      </c>
      <c r="FM511">
        <v>0.42972400000000011</v>
      </c>
      <c r="FN511">
        <v>0.79419000000000006</v>
      </c>
      <c r="FQ511">
        <v>0.40424599999999999</v>
      </c>
      <c r="FR511">
        <v>0.79210233333333335</v>
      </c>
      <c r="FT511">
        <v>0.40424599999999999</v>
      </c>
      <c r="FW511">
        <v>0.72845466666666658</v>
      </c>
      <c r="FX511">
        <v>0.56890000000000007</v>
      </c>
      <c r="FZ511">
        <v>6.679750000000001E-2</v>
      </c>
      <c r="GB511">
        <v>0.71639666666666668</v>
      </c>
      <c r="GD511">
        <v>1.041846166666667</v>
      </c>
      <c r="GG511">
        <v>1.20890725</v>
      </c>
      <c r="GH511">
        <v>0.35684399999999999</v>
      </c>
      <c r="GI511">
        <v>1.042546666666667</v>
      </c>
      <c r="GL511">
        <v>0.49741800000000003</v>
      </c>
      <c r="GM511">
        <v>0.32296799999999998</v>
      </c>
      <c r="GN511">
        <v>0.89884466666666674</v>
      </c>
      <c r="GP511">
        <v>1.09853</v>
      </c>
      <c r="GQ511">
        <v>0.40424599999999999</v>
      </c>
      <c r="GR511">
        <v>0.40424599999999999</v>
      </c>
      <c r="GW511">
        <v>1.5533465</v>
      </c>
      <c r="GX511">
        <v>1.5533465</v>
      </c>
      <c r="GY511">
        <v>1.1049439999999999</v>
      </c>
      <c r="GZ511">
        <v>0.30733400000000011</v>
      </c>
      <c r="HA511">
        <v>0.73282400000000003</v>
      </c>
      <c r="HC511">
        <v>0.42001300000000008</v>
      </c>
      <c r="HE511">
        <v>0.31106333333333341</v>
      </c>
    </row>
    <row r="512" spans="1:213" x14ac:dyDescent="0.3">
      <c r="A512">
        <v>2021</v>
      </c>
      <c r="B512" t="s">
        <v>8347</v>
      </c>
      <c r="C512" s="1" t="s">
        <v>145</v>
      </c>
      <c r="D512">
        <v>1.556773518518519</v>
      </c>
      <c r="E512">
        <v>2.3370593333333338</v>
      </c>
      <c r="F512">
        <v>2.821492333333333</v>
      </c>
      <c r="G512">
        <v>0.90517200000000009</v>
      </c>
      <c r="H512">
        <v>0.43279575000000009</v>
      </c>
      <c r="I512">
        <v>0.43279575000000009</v>
      </c>
      <c r="J512">
        <v>2.10271125</v>
      </c>
      <c r="K512">
        <v>3.15402125</v>
      </c>
      <c r="L512">
        <v>1.5001040000000001</v>
      </c>
      <c r="M512">
        <v>0.60010200000000002</v>
      </c>
      <c r="N512">
        <v>1.5303895999999999</v>
      </c>
      <c r="O512">
        <v>1.1884952</v>
      </c>
      <c r="P512">
        <v>1.6562170000000001</v>
      </c>
      <c r="Q512">
        <v>1.5001040000000001</v>
      </c>
      <c r="R512">
        <v>1.7772622499999999</v>
      </c>
      <c r="S512">
        <v>0.78849333333333338</v>
      </c>
      <c r="T512">
        <v>0.99415880000000012</v>
      </c>
      <c r="U512">
        <v>0.82921860000000014</v>
      </c>
      <c r="V512">
        <v>0.69243800000000011</v>
      </c>
      <c r="W512">
        <v>4.4909124000000009</v>
      </c>
      <c r="X512">
        <v>0.92430600000000018</v>
      </c>
      <c r="Y512">
        <v>0.56883550000000016</v>
      </c>
      <c r="Z512">
        <v>0.43279575000000009</v>
      </c>
      <c r="AA512">
        <v>0.54787399999999997</v>
      </c>
      <c r="AB512">
        <v>0.45700700000000011</v>
      </c>
      <c r="AC512">
        <v>1.5001040000000001</v>
      </c>
      <c r="AD512">
        <v>1.3053520000000001</v>
      </c>
      <c r="AE512">
        <v>1.745052666666667</v>
      </c>
      <c r="AF512">
        <v>0.42929550000000011</v>
      </c>
      <c r="AG512">
        <v>1.1552830000000001</v>
      </c>
      <c r="AH512">
        <v>2.5043540000000002</v>
      </c>
      <c r="AI512">
        <v>0.74529200000000007</v>
      </c>
      <c r="AJ512">
        <v>1.6569499999999999</v>
      </c>
      <c r="AK512">
        <v>1.7281470000000001</v>
      </c>
      <c r="AL512">
        <v>0.84291300000000002</v>
      </c>
      <c r="AM512">
        <v>0.44020599999999999</v>
      </c>
      <c r="AN512">
        <v>0.7131035</v>
      </c>
      <c r="AO512">
        <v>1.611139928571429</v>
      </c>
      <c r="AP512">
        <v>0.5883870000000001</v>
      </c>
      <c r="AQ512">
        <v>0.92193466666666679</v>
      </c>
      <c r="AR512">
        <v>2.3667729999999998</v>
      </c>
      <c r="AS512">
        <v>0.47301160000000009</v>
      </c>
      <c r="AT512">
        <v>2.0301505</v>
      </c>
      <c r="AU512">
        <v>1.1369141666666669</v>
      </c>
      <c r="AV512">
        <v>0.64076833333333338</v>
      </c>
      <c r="AW512">
        <v>1.1574366666666669</v>
      </c>
      <c r="AX512">
        <v>1.9020873333333339</v>
      </c>
      <c r="AY512">
        <v>1.5001040000000001</v>
      </c>
      <c r="AZ512">
        <v>1.7281470000000001</v>
      </c>
      <c r="BB512">
        <v>1.3799728</v>
      </c>
      <c r="BC512">
        <v>0.74255050000000011</v>
      </c>
      <c r="BD512">
        <v>0.86244483333333344</v>
      </c>
      <c r="BE512">
        <v>2.6175899999999999</v>
      </c>
      <c r="BF512">
        <v>0.416242</v>
      </c>
      <c r="BG512">
        <v>1.7337021428571431</v>
      </c>
      <c r="BH512">
        <v>0.54747800000000002</v>
      </c>
      <c r="BI512">
        <v>0.38901800000000009</v>
      </c>
      <c r="BJ512">
        <v>0.41838100000000011</v>
      </c>
      <c r="BK512">
        <v>1.1884952</v>
      </c>
      <c r="BL512">
        <v>1.5303895999999999</v>
      </c>
      <c r="BM512">
        <v>1.1225719999999999</v>
      </c>
      <c r="BO512">
        <v>0.33621350000000011</v>
      </c>
      <c r="BP512">
        <v>8.7608033333333353</v>
      </c>
      <c r="BQ512">
        <v>1.4084319999999999</v>
      </c>
      <c r="BR512">
        <v>0.96576416666666676</v>
      </c>
      <c r="BS512">
        <v>1.1787835</v>
      </c>
      <c r="BT512">
        <v>0.64575199999999999</v>
      </c>
      <c r="BU512">
        <v>0.30659199999999998</v>
      </c>
      <c r="BV512">
        <v>1.1189310714285721</v>
      </c>
      <c r="BX512">
        <v>1.3567538333333331</v>
      </c>
      <c r="BY512">
        <v>1.1884952</v>
      </c>
      <c r="BZ512">
        <v>0.59975400000000001</v>
      </c>
      <c r="CA512">
        <v>8.8768213333333339</v>
      </c>
      <c r="CB512">
        <v>2.3158544999999999</v>
      </c>
      <c r="CC512">
        <v>2.3717684999999999</v>
      </c>
      <c r="CD512">
        <v>1.049485</v>
      </c>
      <c r="CE512">
        <v>1.7281470000000001</v>
      </c>
      <c r="CF512">
        <v>2.1600945</v>
      </c>
      <c r="CG512">
        <v>1.2302500000000001</v>
      </c>
      <c r="CH512">
        <v>0.221556</v>
      </c>
      <c r="CI512">
        <v>0.82877400000000001</v>
      </c>
      <c r="CJ512">
        <v>1.941276</v>
      </c>
      <c r="CL512">
        <v>1.222583142857143</v>
      </c>
      <c r="CM512">
        <v>3.1540026428571428</v>
      </c>
      <c r="CN512">
        <v>2.012209357142857</v>
      </c>
      <c r="CO512">
        <v>0.89836958333333339</v>
      </c>
      <c r="CP512">
        <v>1.1591804999999999</v>
      </c>
      <c r="CQ512">
        <v>0.63751600000000008</v>
      </c>
      <c r="CR512">
        <v>1.25631</v>
      </c>
      <c r="CS512">
        <v>0.64925200000000005</v>
      </c>
      <c r="CT512">
        <v>0.63626200000000011</v>
      </c>
      <c r="CU512">
        <v>0.81157900000000005</v>
      </c>
      <c r="CV512">
        <v>2.3767195999999999</v>
      </c>
      <c r="CW512">
        <v>4.1683140000000014</v>
      </c>
      <c r="CX512">
        <v>1.222583142857143</v>
      </c>
      <c r="CY512">
        <v>2.2321704000000002</v>
      </c>
      <c r="CZ512">
        <v>0.51393200000000006</v>
      </c>
      <c r="DA512">
        <v>1.186915047619048</v>
      </c>
      <c r="DB512">
        <v>1.316929</v>
      </c>
      <c r="DC512">
        <v>1.0282307500000001</v>
      </c>
      <c r="DD512">
        <v>0.44759900000000002</v>
      </c>
      <c r="DE512">
        <v>0.92693400000000004</v>
      </c>
      <c r="DF512">
        <v>1.709848833333333</v>
      </c>
      <c r="DG512">
        <v>2.2413913333333331</v>
      </c>
      <c r="DH512">
        <v>0.83023780000000014</v>
      </c>
      <c r="DI512">
        <v>2.5428419999999998</v>
      </c>
      <c r="DJ512">
        <v>0.70949533333333348</v>
      </c>
      <c r="DL512">
        <v>1.330735</v>
      </c>
      <c r="DM512">
        <v>1.0504815999999999</v>
      </c>
      <c r="DN512">
        <v>1.3166359999999999</v>
      </c>
      <c r="DO512">
        <v>0.8515100000000001</v>
      </c>
      <c r="DP512">
        <v>2.0291855000000001</v>
      </c>
      <c r="DQ512">
        <v>1.1884952</v>
      </c>
      <c r="DR512">
        <v>1.374365476190476</v>
      </c>
      <c r="DS512">
        <v>0.54747800000000002</v>
      </c>
      <c r="DT512">
        <v>0.43279575000000009</v>
      </c>
      <c r="DU512">
        <v>0.8970476666666668</v>
      </c>
      <c r="DV512">
        <v>0.221556</v>
      </c>
      <c r="DW512">
        <v>1.2383052000000001</v>
      </c>
      <c r="DX512">
        <v>2.080677333333333</v>
      </c>
      <c r="DY512">
        <v>1.4849723333333329</v>
      </c>
      <c r="DZ512">
        <v>0.30434000000000011</v>
      </c>
      <c r="EA512">
        <v>0.82374300000000011</v>
      </c>
      <c r="EB512">
        <v>1.163368</v>
      </c>
      <c r="EC512">
        <v>1.5992481999999999</v>
      </c>
      <c r="ED512">
        <v>1.1884952</v>
      </c>
      <c r="EE512">
        <v>0.54138800000000009</v>
      </c>
      <c r="EF512">
        <v>1.7781899999999999</v>
      </c>
      <c r="EG512">
        <v>1.1943617500000001</v>
      </c>
      <c r="EH512">
        <v>1.2071000000000001</v>
      </c>
      <c r="EI512">
        <v>0.79929440000000018</v>
      </c>
      <c r="EJ512">
        <v>0.66603200000000007</v>
      </c>
      <c r="EK512">
        <v>2.2594237499999998</v>
      </c>
      <c r="EL512">
        <v>3.0813975999999998</v>
      </c>
      <c r="EM512">
        <v>1.213027833333334</v>
      </c>
      <c r="EN512">
        <v>1.7614022499999999</v>
      </c>
      <c r="EO512">
        <v>0.75707000000000002</v>
      </c>
      <c r="EP512">
        <v>0.92054466666666679</v>
      </c>
      <c r="EQ512">
        <v>0.79688628571428577</v>
      </c>
      <c r="ER512">
        <v>1.0690919999999999</v>
      </c>
      <c r="ES512">
        <v>2.3918996666666672</v>
      </c>
      <c r="ET512">
        <v>1.1884952</v>
      </c>
      <c r="EU512">
        <v>0.85817560000000004</v>
      </c>
      <c r="EV512">
        <v>2.3319028571428571</v>
      </c>
      <c r="EW512">
        <v>1.1884952</v>
      </c>
      <c r="EX512">
        <v>0.764096</v>
      </c>
      <c r="EY512">
        <v>1.590436642857143</v>
      </c>
      <c r="EZ512">
        <v>0.87429333333333348</v>
      </c>
      <c r="FA512">
        <v>2.0401980000000002</v>
      </c>
      <c r="FB512">
        <v>0.65436500000000009</v>
      </c>
      <c r="FC512">
        <v>2.0342324999999999</v>
      </c>
      <c r="FD512">
        <v>1.5577840000000001</v>
      </c>
      <c r="FE512">
        <v>0.44270599999999999</v>
      </c>
      <c r="FF512">
        <v>1.076130386363636</v>
      </c>
      <c r="FG512">
        <v>1.951776</v>
      </c>
      <c r="FH512">
        <v>1.1884952</v>
      </c>
      <c r="FI512">
        <v>0.42712400000000011</v>
      </c>
      <c r="FJ512">
        <v>1.7868915000000001</v>
      </c>
      <c r="FK512">
        <v>1.0665119999999999</v>
      </c>
      <c r="FL512">
        <v>1.8537999999999999</v>
      </c>
      <c r="FM512">
        <v>1.1818040000000001</v>
      </c>
      <c r="FN512">
        <v>0.51278200000000007</v>
      </c>
      <c r="FP512">
        <v>2.1152915000000001</v>
      </c>
      <c r="FQ512">
        <v>0.43279575000000009</v>
      </c>
      <c r="FR512">
        <v>1.427704527777778</v>
      </c>
      <c r="FS512">
        <v>0.63448800000000005</v>
      </c>
      <c r="FT512">
        <v>0.43279575000000009</v>
      </c>
      <c r="FU512">
        <v>0.99866200000000005</v>
      </c>
      <c r="FV512">
        <v>0.50871800000000011</v>
      </c>
      <c r="FW512">
        <v>1.6610009999999999</v>
      </c>
      <c r="FX512">
        <v>5.5758400000000004</v>
      </c>
      <c r="FZ512">
        <v>0.29966599999999999</v>
      </c>
      <c r="GA512">
        <v>3.889818</v>
      </c>
      <c r="GB512">
        <v>1.646298666666667</v>
      </c>
      <c r="GC512">
        <v>0.51505500000000004</v>
      </c>
      <c r="GD512">
        <v>1.666267729166667</v>
      </c>
      <c r="GE512">
        <v>0.4286430833333334</v>
      </c>
      <c r="GF512">
        <v>0.74195800000000012</v>
      </c>
      <c r="GG512">
        <v>1.844559961538462</v>
      </c>
      <c r="GH512">
        <v>1.2337806666666671</v>
      </c>
      <c r="GI512">
        <v>1.4390976666666671</v>
      </c>
      <c r="GJ512">
        <v>0.66090800000000005</v>
      </c>
      <c r="GL512">
        <v>2.3918996666666672</v>
      </c>
      <c r="GM512">
        <v>2.5115245000000002</v>
      </c>
      <c r="GN512">
        <v>4.7197895000000001</v>
      </c>
      <c r="GO512">
        <v>1.238964611111111</v>
      </c>
      <c r="GP512">
        <v>1.5001040000000001</v>
      </c>
      <c r="GQ512">
        <v>0.43279575000000009</v>
      </c>
      <c r="GR512">
        <v>0.43279575000000009</v>
      </c>
      <c r="GS512">
        <v>1.7597739999999999</v>
      </c>
      <c r="GT512">
        <v>1.6607460000000001</v>
      </c>
      <c r="GU512">
        <v>1.1884952</v>
      </c>
      <c r="GV512">
        <v>8.6372000000000004E-2</v>
      </c>
      <c r="GW512">
        <v>2.2413913333333331</v>
      </c>
      <c r="GX512">
        <v>2.2413913333333331</v>
      </c>
      <c r="GY512">
        <v>2.1600945</v>
      </c>
      <c r="GZ512">
        <v>1.4778361250000001</v>
      </c>
      <c r="HA512">
        <v>0.70365924285714299</v>
      </c>
      <c r="HC512">
        <v>0.85744440000000011</v>
      </c>
      <c r="HD512">
        <v>0.76678200000000007</v>
      </c>
      <c r="HE512">
        <v>0.60783520000000002</v>
      </c>
    </row>
    <row r="513" spans="1:213" x14ac:dyDescent="0.3">
      <c r="A513">
        <v>2021</v>
      </c>
      <c r="B513" t="s">
        <v>8347</v>
      </c>
      <c r="C513" s="1" t="s">
        <v>159</v>
      </c>
      <c r="D513">
        <v>1.050086333333333</v>
      </c>
      <c r="E513">
        <v>1.563073529411765</v>
      </c>
      <c r="H513">
        <v>0.440689</v>
      </c>
      <c r="I513">
        <v>0.440689</v>
      </c>
      <c r="L513">
        <v>1.1496622999999999</v>
      </c>
      <c r="M513">
        <v>0.93135299999999999</v>
      </c>
      <c r="N513">
        <v>1.128987</v>
      </c>
      <c r="O513">
        <v>1.3824216</v>
      </c>
      <c r="P513">
        <v>4.0153700000000008</v>
      </c>
      <c r="Q513">
        <v>1.1496622999999999</v>
      </c>
      <c r="T513">
        <v>1.5300164999999999</v>
      </c>
      <c r="U513">
        <v>1.0261960000000001</v>
      </c>
      <c r="V513">
        <v>1.1415023333333341</v>
      </c>
      <c r="X513">
        <v>1.129912625</v>
      </c>
      <c r="Y513">
        <v>0.89454675000000006</v>
      </c>
      <c r="Z513">
        <v>0.440689</v>
      </c>
      <c r="AA513">
        <v>0.86669733333333332</v>
      </c>
      <c r="AB513">
        <v>0.47410466666666667</v>
      </c>
      <c r="AC513">
        <v>1.1496622999999999</v>
      </c>
      <c r="AD513">
        <v>1.294522</v>
      </c>
      <c r="AE513">
        <v>1.4292290000000001</v>
      </c>
      <c r="AF513">
        <v>0.56118760000000001</v>
      </c>
      <c r="AG513">
        <v>1.343146</v>
      </c>
      <c r="AI513">
        <v>0.73774680000000004</v>
      </c>
      <c r="AK513">
        <v>1.706897333333333</v>
      </c>
      <c r="AL513">
        <v>0.57331013333333336</v>
      </c>
      <c r="AM513">
        <v>0.57980866666666675</v>
      </c>
      <c r="AN513">
        <v>0.73336850000000009</v>
      </c>
      <c r="AP513">
        <v>0.62444040000000012</v>
      </c>
      <c r="AQ513">
        <v>2.2384692500000001</v>
      </c>
      <c r="AR513">
        <v>1.079318</v>
      </c>
      <c r="AS513">
        <v>0.9133184000000002</v>
      </c>
      <c r="AT513">
        <v>1.8255375</v>
      </c>
      <c r="AU513">
        <v>1.139132333333333</v>
      </c>
      <c r="AV513">
        <v>0.93747570000000002</v>
      </c>
      <c r="AW513">
        <v>0.86235040000000007</v>
      </c>
      <c r="AX513">
        <v>1.4799290000000001</v>
      </c>
      <c r="AY513">
        <v>1.1496622999999999</v>
      </c>
      <c r="AZ513">
        <v>1.706897333333333</v>
      </c>
      <c r="BC513">
        <v>0.99218800000000007</v>
      </c>
      <c r="BD513">
        <v>0.71743650000000003</v>
      </c>
      <c r="BF513">
        <v>0.32895333333333338</v>
      </c>
      <c r="BG513">
        <v>2.422666</v>
      </c>
      <c r="BH513">
        <v>0.40824500000000002</v>
      </c>
      <c r="BI513">
        <v>0.34352400000000011</v>
      </c>
      <c r="BJ513">
        <v>2.1567073333333329</v>
      </c>
      <c r="BK513">
        <v>1.3824216</v>
      </c>
      <c r="BL513">
        <v>1.128987</v>
      </c>
      <c r="BM513">
        <v>0.81090600000000013</v>
      </c>
      <c r="BO513">
        <v>0.48921700000000001</v>
      </c>
      <c r="BQ513">
        <v>0.44465184935897439</v>
      </c>
      <c r="BS513">
        <v>1.077556533333333</v>
      </c>
      <c r="BT513">
        <v>0.42053200000000002</v>
      </c>
      <c r="BU513">
        <v>0.67269325000000002</v>
      </c>
      <c r="BV513">
        <v>1.06259005952381</v>
      </c>
      <c r="BW513">
        <v>0.49313333333333342</v>
      </c>
      <c r="BX513">
        <v>0.37440899999999999</v>
      </c>
      <c r="BY513">
        <v>1.3824216</v>
      </c>
      <c r="BZ513">
        <v>0.76457444444444456</v>
      </c>
      <c r="CA513">
        <v>4.8840033000000007</v>
      </c>
      <c r="CB513">
        <v>1.7224492</v>
      </c>
      <c r="CC513">
        <v>0.6890695</v>
      </c>
      <c r="CD513">
        <v>0.39372316666666668</v>
      </c>
      <c r="CE513">
        <v>1.706897333333333</v>
      </c>
      <c r="CF513">
        <v>1.4857260000000001</v>
      </c>
      <c r="CG513">
        <v>2.0756410000000001</v>
      </c>
      <c r="CH513">
        <v>0.27935266666666658</v>
      </c>
      <c r="CL513">
        <v>1.799435541666667</v>
      </c>
      <c r="CN513">
        <v>1.80631725</v>
      </c>
      <c r="CO513">
        <v>1.05226675</v>
      </c>
      <c r="CQ513">
        <v>1.3821246666666669</v>
      </c>
      <c r="CR513">
        <v>0.55833200000000005</v>
      </c>
      <c r="CS513">
        <v>0.59059499999999998</v>
      </c>
      <c r="CT513">
        <v>0.54023716666666666</v>
      </c>
      <c r="CU513">
        <v>1.368115</v>
      </c>
      <c r="CV513">
        <v>1.523676</v>
      </c>
      <c r="CW513">
        <v>0.72357600000000011</v>
      </c>
      <c r="CX513">
        <v>1.799435541666667</v>
      </c>
      <c r="CZ513">
        <v>2.20288175</v>
      </c>
      <c r="DA513">
        <v>1.5189600000000001</v>
      </c>
      <c r="DB513">
        <v>1.3518625555555559</v>
      </c>
      <c r="DC513">
        <v>1.2619590000000001</v>
      </c>
      <c r="DD513">
        <v>0.93637250000000005</v>
      </c>
      <c r="DG513">
        <v>1.2868057500000001</v>
      </c>
      <c r="DJ513">
        <v>0.73470466666666667</v>
      </c>
      <c r="DM513">
        <v>1.5483873333333329</v>
      </c>
      <c r="DN513">
        <v>1.04226</v>
      </c>
      <c r="DP513">
        <v>1.8238764999999999</v>
      </c>
      <c r="DQ513">
        <v>1.3824216</v>
      </c>
      <c r="DR513">
        <v>0.84040857142857139</v>
      </c>
      <c r="DS513">
        <v>0.40824500000000002</v>
      </c>
      <c r="DT513">
        <v>0.440689</v>
      </c>
      <c r="DU513">
        <v>1.1397379999999999</v>
      </c>
      <c r="DV513">
        <v>0.27935266666666658</v>
      </c>
      <c r="DW513">
        <v>2.252319</v>
      </c>
      <c r="DX513">
        <v>3.3182965000000011</v>
      </c>
      <c r="DY513">
        <v>1.687703583333334</v>
      </c>
      <c r="DZ513">
        <v>0.68223400000000012</v>
      </c>
      <c r="EA513">
        <v>0.86156600000000017</v>
      </c>
      <c r="EB513">
        <v>0.26827699999999999</v>
      </c>
      <c r="EC513">
        <v>2.6681949999999999</v>
      </c>
      <c r="ED513">
        <v>1.3824216</v>
      </c>
      <c r="EE513">
        <v>0.62612350000000006</v>
      </c>
      <c r="EF513">
        <v>0.97904880000000016</v>
      </c>
      <c r="EH513">
        <v>0.51645400000000008</v>
      </c>
      <c r="EJ513">
        <v>0.7389825000000001</v>
      </c>
      <c r="EK513">
        <v>0.98323600000000011</v>
      </c>
      <c r="EM513">
        <v>1.107929333333334</v>
      </c>
      <c r="EN513">
        <v>1.136546625</v>
      </c>
      <c r="EO513">
        <v>1.417278</v>
      </c>
      <c r="EP513">
        <v>1.0910084</v>
      </c>
      <c r="EQ513">
        <v>0.6561728</v>
      </c>
      <c r="ER513">
        <v>1.8706886666666671</v>
      </c>
      <c r="ES513">
        <v>1.688965</v>
      </c>
      <c r="ET513">
        <v>1.3824216</v>
      </c>
      <c r="EU513">
        <v>0.59983300000000006</v>
      </c>
      <c r="EV513">
        <v>3.2359286666666671</v>
      </c>
      <c r="EW513">
        <v>1.3824216</v>
      </c>
      <c r="EX513">
        <v>1.390212</v>
      </c>
      <c r="EZ513">
        <v>1.97479</v>
      </c>
      <c r="FB513">
        <v>0.85270050000000008</v>
      </c>
      <c r="FD513">
        <v>1.4329700000000001</v>
      </c>
      <c r="FE513">
        <v>1.2245379999999999</v>
      </c>
      <c r="FF513">
        <v>0.72194183333333339</v>
      </c>
      <c r="FG513">
        <v>0.69630166666666671</v>
      </c>
      <c r="FH513">
        <v>1.3824216</v>
      </c>
      <c r="FI513">
        <v>0.8046051666666667</v>
      </c>
      <c r="FJ513">
        <v>2.391789333333334</v>
      </c>
      <c r="FK513">
        <v>0.97174500000000008</v>
      </c>
      <c r="FL513">
        <v>1.7608079999999999</v>
      </c>
      <c r="FM513">
        <v>0.86891400000000008</v>
      </c>
      <c r="FN513">
        <v>0.41197200000000012</v>
      </c>
      <c r="FP513">
        <v>1.088378666666667</v>
      </c>
      <c r="FQ513">
        <v>0.440689</v>
      </c>
      <c r="FS513">
        <v>0.45752999999999999</v>
      </c>
      <c r="FT513">
        <v>0.440689</v>
      </c>
      <c r="FU513">
        <v>0.67716900000000002</v>
      </c>
      <c r="FV513">
        <v>0.49828800000000012</v>
      </c>
      <c r="FW513">
        <v>1.599766</v>
      </c>
      <c r="FY513">
        <v>1.336738</v>
      </c>
      <c r="FZ513">
        <v>0.31715533333333329</v>
      </c>
      <c r="GC513">
        <v>1.0976151999999999</v>
      </c>
      <c r="GD513">
        <v>1.9826900000000001</v>
      </c>
      <c r="GE513">
        <v>0.71117266666666668</v>
      </c>
      <c r="GG513">
        <v>1.922713785714286</v>
      </c>
      <c r="GH513">
        <v>0.57793450000000002</v>
      </c>
      <c r="GJ513">
        <v>0.33136199999999999</v>
      </c>
      <c r="GL513">
        <v>1.688965</v>
      </c>
      <c r="GM513">
        <v>0.96880000000000011</v>
      </c>
      <c r="GO513">
        <v>1.5266618750000001</v>
      </c>
      <c r="GP513">
        <v>1.1496622999999999</v>
      </c>
      <c r="GQ513">
        <v>0.440689</v>
      </c>
      <c r="GR513">
        <v>0.440689</v>
      </c>
      <c r="GS513">
        <v>1.5850379999999999</v>
      </c>
      <c r="GT513">
        <v>0.81775600000000015</v>
      </c>
      <c r="GU513">
        <v>1.3824216</v>
      </c>
      <c r="GV513">
        <v>0.71701800000000004</v>
      </c>
      <c r="GW513">
        <v>1.2868057500000001</v>
      </c>
      <c r="GX513">
        <v>1.2868057500000001</v>
      </c>
      <c r="GY513">
        <v>1.4857260000000001</v>
      </c>
      <c r="GZ513">
        <v>2.3820999999999999</v>
      </c>
      <c r="HA513">
        <v>0.83257800000000015</v>
      </c>
      <c r="HC513">
        <v>0.27600000000000002</v>
      </c>
      <c r="HD513">
        <v>1.8502620000000001</v>
      </c>
      <c r="HE513">
        <v>0.60043833333333341</v>
      </c>
    </row>
    <row r="514" spans="1:213" x14ac:dyDescent="0.3">
      <c r="A514">
        <v>2021</v>
      </c>
      <c r="B514" t="s">
        <v>8347</v>
      </c>
      <c r="C514" s="1" t="s">
        <v>164</v>
      </c>
      <c r="D514">
        <v>0.30546099999999998</v>
      </c>
      <c r="E514">
        <v>0.23897437499999999</v>
      </c>
      <c r="L514">
        <v>1.084964</v>
      </c>
      <c r="M514">
        <v>7.7908000000000005E-2</v>
      </c>
      <c r="O514">
        <v>0.52001600000000003</v>
      </c>
      <c r="Q514">
        <v>1.084964</v>
      </c>
      <c r="T514">
        <v>0.79756600000000011</v>
      </c>
      <c r="U514">
        <v>1.1080719999999999</v>
      </c>
      <c r="V514">
        <v>0.10782799999999999</v>
      </c>
      <c r="Y514">
        <v>6.2207000000000012E-2</v>
      </c>
      <c r="AA514">
        <v>0.175318</v>
      </c>
      <c r="AC514">
        <v>1.084964</v>
      </c>
      <c r="AD514">
        <v>0.62680200000000008</v>
      </c>
      <c r="AE514">
        <v>0.79029400000000005</v>
      </c>
      <c r="AI514">
        <v>8.9183153846153843E-2</v>
      </c>
      <c r="AK514">
        <v>0.32055899999999998</v>
      </c>
      <c r="AN514">
        <v>0.34753800000000012</v>
      </c>
      <c r="AP514">
        <v>0.189832</v>
      </c>
      <c r="AQ514">
        <v>0.17433000000000001</v>
      </c>
      <c r="AS514">
        <v>0.24695800000000001</v>
      </c>
      <c r="AT514">
        <v>0.57655200000000006</v>
      </c>
      <c r="AU514">
        <v>0.42114000000000001</v>
      </c>
      <c r="AV514">
        <v>1.189988</v>
      </c>
      <c r="AW514">
        <v>0.47200199999999998</v>
      </c>
      <c r="AX514">
        <v>0.33857199999999998</v>
      </c>
      <c r="AY514">
        <v>1.084964</v>
      </c>
      <c r="AZ514">
        <v>0.32055899999999998</v>
      </c>
      <c r="BC514">
        <v>0.28956599999999999</v>
      </c>
      <c r="BD514">
        <v>0.43603300000000011</v>
      </c>
      <c r="BF514">
        <v>0.57230800000000004</v>
      </c>
      <c r="BK514">
        <v>0.52001600000000003</v>
      </c>
      <c r="BM514">
        <v>0.49509599999999998</v>
      </c>
      <c r="BQ514">
        <v>0.35542400000000002</v>
      </c>
      <c r="BS514">
        <v>0.32418400000000003</v>
      </c>
      <c r="BT514">
        <v>0.17152000000000001</v>
      </c>
      <c r="BU514">
        <v>0.28343499999999999</v>
      </c>
      <c r="BV514">
        <v>0.2351785714285714</v>
      </c>
      <c r="BW514">
        <v>0.17852199999999999</v>
      </c>
      <c r="BX514">
        <v>0.50840400000000008</v>
      </c>
      <c r="BY514">
        <v>0.52001600000000003</v>
      </c>
      <c r="BZ514">
        <v>0.20471200000000001</v>
      </c>
      <c r="CA514">
        <v>0.16050200000000001</v>
      </c>
      <c r="CB514">
        <v>0.57367299999999999</v>
      </c>
      <c r="CC514">
        <v>0.51226300000000013</v>
      </c>
      <c r="CD514">
        <v>0.36498599999999998</v>
      </c>
      <c r="CE514">
        <v>0.32055899999999998</v>
      </c>
      <c r="CG514">
        <v>0.34891074999999999</v>
      </c>
      <c r="CH514">
        <v>0.42599999999999999</v>
      </c>
      <c r="CL514">
        <v>0.60566750000000003</v>
      </c>
      <c r="CO514">
        <v>9.0145000000000017E-2</v>
      </c>
      <c r="CQ514">
        <v>0.53237800000000002</v>
      </c>
      <c r="CR514">
        <v>0.72113800000000006</v>
      </c>
      <c r="CS514">
        <v>0.28362999999999999</v>
      </c>
      <c r="CT514">
        <v>0.48141600000000001</v>
      </c>
      <c r="CX514">
        <v>0.60566750000000003</v>
      </c>
      <c r="DB514">
        <v>0.53390000000000004</v>
      </c>
      <c r="DC514">
        <v>0.27905550000000001</v>
      </c>
      <c r="DD514">
        <v>0.26873200000000003</v>
      </c>
      <c r="DJ514">
        <v>0.10810500000000001</v>
      </c>
      <c r="DK514">
        <v>0.33529999999999999</v>
      </c>
      <c r="DM514">
        <v>0.2127</v>
      </c>
      <c r="DN514">
        <v>1.352004</v>
      </c>
      <c r="DP514">
        <v>0.57367299999999999</v>
      </c>
      <c r="DQ514">
        <v>0.52001600000000003</v>
      </c>
      <c r="DR514">
        <v>0.2017585714285714</v>
      </c>
      <c r="DU514">
        <v>0.28876600000000002</v>
      </c>
      <c r="DV514">
        <v>0.42599999999999999</v>
      </c>
      <c r="DW514">
        <v>0.21146999999999999</v>
      </c>
      <c r="DX514">
        <v>0.56966000000000006</v>
      </c>
      <c r="DY514">
        <v>0.46853800000000001</v>
      </c>
      <c r="DZ514">
        <v>0.18992400000000001</v>
      </c>
      <c r="EB514">
        <v>0.60325400000000007</v>
      </c>
      <c r="ED514">
        <v>0.52001600000000003</v>
      </c>
      <c r="EE514">
        <v>0.41276400000000002</v>
      </c>
      <c r="EF514">
        <v>0.41849999999999998</v>
      </c>
      <c r="EH514">
        <v>8.8220000000000007E-2</v>
      </c>
      <c r="EI514">
        <v>0.93523400000000001</v>
      </c>
      <c r="EJ514">
        <v>7.8576000000000007E-2</v>
      </c>
      <c r="EM514">
        <v>0.35358400000000012</v>
      </c>
      <c r="EN514">
        <v>0.98222100000000012</v>
      </c>
      <c r="EO514">
        <v>0.36147200000000002</v>
      </c>
      <c r="EP514">
        <v>0.61224600000000007</v>
      </c>
      <c r="EQ514">
        <v>0.6144750000000001</v>
      </c>
      <c r="ER514">
        <v>0.70644250000000008</v>
      </c>
      <c r="ET514">
        <v>0.52001600000000003</v>
      </c>
      <c r="EU514">
        <v>0.32330999999999999</v>
      </c>
      <c r="EW514">
        <v>0.52001600000000003</v>
      </c>
      <c r="EZ514">
        <v>0.43239571428571433</v>
      </c>
      <c r="FD514">
        <v>0.31579000000000002</v>
      </c>
      <c r="FE514">
        <v>0.489292</v>
      </c>
      <c r="FG514">
        <v>0.70507800000000009</v>
      </c>
      <c r="FH514">
        <v>0.52001600000000003</v>
      </c>
      <c r="FI514">
        <v>0.10002</v>
      </c>
      <c r="FJ514">
        <v>0.17255899999999999</v>
      </c>
      <c r="FK514">
        <v>0.27988000000000002</v>
      </c>
      <c r="FL514">
        <v>1.30376</v>
      </c>
      <c r="FN514">
        <v>0.39997800000000011</v>
      </c>
      <c r="FP514">
        <v>1.19485</v>
      </c>
      <c r="FV514">
        <v>0.25194100000000003</v>
      </c>
      <c r="FW514">
        <v>0.38629900000000011</v>
      </c>
      <c r="FY514">
        <v>0.77847200000000005</v>
      </c>
      <c r="FZ514">
        <v>0.26447599999999999</v>
      </c>
      <c r="GC514">
        <v>2.795582</v>
      </c>
      <c r="GE514">
        <v>0.62501800000000007</v>
      </c>
      <c r="GF514">
        <v>9.6364000000000005E-2</v>
      </c>
      <c r="GG514">
        <v>0.69268399999999997</v>
      </c>
      <c r="GH514">
        <v>0.19165399999999999</v>
      </c>
      <c r="GK514">
        <v>0.33529999999999999</v>
      </c>
      <c r="GO514">
        <v>0.38351000000000002</v>
      </c>
      <c r="GP514">
        <v>1.084964</v>
      </c>
      <c r="GS514">
        <v>0.57437650000000007</v>
      </c>
      <c r="GT514">
        <v>0.40366200000000002</v>
      </c>
      <c r="GU514">
        <v>0.52001600000000003</v>
      </c>
      <c r="GV514">
        <v>0.31758999999999998</v>
      </c>
    </row>
    <row r="515" spans="1:213" x14ac:dyDescent="0.3">
      <c r="A515">
        <v>2021</v>
      </c>
      <c r="B515" t="s">
        <v>8347</v>
      </c>
      <c r="C515" s="1" t="s">
        <v>167</v>
      </c>
      <c r="D515">
        <v>0.18357899999999999</v>
      </c>
      <c r="E515">
        <v>0.15767156862745099</v>
      </c>
      <c r="F515">
        <v>2.4885700000000002</v>
      </c>
      <c r="G515">
        <v>0.15520999999999999</v>
      </c>
      <c r="J515">
        <v>0.60546200000000006</v>
      </c>
      <c r="K515">
        <v>0.22031000000000001</v>
      </c>
      <c r="N515">
        <v>0.151647</v>
      </c>
      <c r="P515">
        <v>0.22577249999999999</v>
      </c>
      <c r="R515">
        <v>0.2077769166666667</v>
      </c>
      <c r="S515">
        <v>0.38027866666666671</v>
      </c>
      <c r="U515">
        <v>0.90755000000000008</v>
      </c>
      <c r="V515">
        <v>0.102909</v>
      </c>
      <c r="W515">
        <v>0.20743</v>
      </c>
      <c r="Y515">
        <v>3.1592000000000002E-2</v>
      </c>
      <c r="AB515">
        <v>0.14318400000000001</v>
      </c>
      <c r="AD515">
        <v>0.117769</v>
      </c>
      <c r="AF515">
        <v>0.49588305555555562</v>
      </c>
      <c r="AH515">
        <v>0.2010166666666667</v>
      </c>
      <c r="AK515">
        <v>4.6986E-2</v>
      </c>
      <c r="AO515">
        <v>0.132246</v>
      </c>
      <c r="AP515">
        <v>7.4246666666666669E-2</v>
      </c>
      <c r="AR515">
        <v>0.29223412500000001</v>
      </c>
      <c r="AS515">
        <v>8.9283000000000001E-2</v>
      </c>
      <c r="AT515">
        <v>0.39531458333333341</v>
      </c>
      <c r="AU515">
        <v>0.40037333333333341</v>
      </c>
      <c r="AV515">
        <v>3.2772000000000003E-2</v>
      </c>
      <c r="AZ515">
        <v>4.6986E-2</v>
      </c>
      <c r="BE515">
        <v>0.15774250000000001</v>
      </c>
      <c r="BG515">
        <v>0.40230100000000002</v>
      </c>
      <c r="BJ515">
        <v>0.107492</v>
      </c>
      <c r="BL515">
        <v>0.151647</v>
      </c>
      <c r="BR515">
        <v>0.18752199999999999</v>
      </c>
      <c r="BS515">
        <v>2.1359E-2</v>
      </c>
      <c r="BU515">
        <v>0.28193200000000002</v>
      </c>
      <c r="BX515">
        <v>0.56164599999999998</v>
      </c>
      <c r="CB515">
        <v>0.37404050000000011</v>
      </c>
      <c r="CE515">
        <v>4.6986E-2</v>
      </c>
      <c r="CF515">
        <v>3.7028989999999999</v>
      </c>
      <c r="CG515">
        <v>0.14110343750000001</v>
      </c>
      <c r="CH515">
        <v>0.28633799999999998</v>
      </c>
      <c r="CI515">
        <v>0.15750349999999999</v>
      </c>
      <c r="CJ515">
        <v>0.24422500000000011</v>
      </c>
      <c r="CM515">
        <v>0.5167235555555556</v>
      </c>
      <c r="CN515">
        <v>9.3682000000000015E-2</v>
      </c>
      <c r="CO515">
        <v>0.57085400000000008</v>
      </c>
      <c r="CP515">
        <v>0.23292679999999999</v>
      </c>
      <c r="CQ515">
        <v>0.16945399999999999</v>
      </c>
      <c r="CR515">
        <v>6.6280000000000006E-2</v>
      </c>
      <c r="CU515">
        <v>0.190358</v>
      </c>
      <c r="CV515">
        <v>0.19075600000000001</v>
      </c>
      <c r="CY515">
        <v>0.18397583333333331</v>
      </c>
      <c r="DA515">
        <v>0.62167016666666675</v>
      </c>
      <c r="DC515">
        <v>0.29959249999999998</v>
      </c>
      <c r="DD515">
        <v>9.8392000000000021E-2</v>
      </c>
      <c r="DF515">
        <v>5.9288000000000007E-2</v>
      </c>
      <c r="DG515">
        <v>0.224019</v>
      </c>
      <c r="DH515">
        <v>0.1681715</v>
      </c>
      <c r="DI515">
        <v>0.167102</v>
      </c>
      <c r="DJ515">
        <v>0.24477299999999999</v>
      </c>
      <c r="DL515">
        <v>0.122574</v>
      </c>
      <c r="DM515">
        <v>9.8318000000000003E-2</v>
      </c>
      <c r="DN515">
        <v>0.285138</v>
      </c>
      <c r="DO515">
        <v>0.183583</v>
      </c>
      <c r="DP515">
        <v>0.37404050000000011</v>
      </c>
      <c r="DU515">
        <v>0.168735</v>
      </c>
      <c r="DV515">
        <v>0.28633799999999998</v>
      </c>
      <c r="DW515">
        <v>9.8554000000000003E-2</v>
      </c>
      <c r="DX515">
        <v>0.13281499999999999</v>
      </c>
      <c r="DY515">
        <v>0.30751000000000001</v>
      </c>
      <c r="EE515">
        <v>0.169706</v>
      </c>
      <c r="EH515">
        <v>0.27625866666666671</v>
      </c>
      <c r="EK515">
        <v>0.18796499999999999</v>
      </c>
      <c r="EN515">
        <v>0.37586533333333327</v>
      </c>
      <c r="EP515">
        <v>5.6593999999999998E-2</v>
      </c>
      <c r="EQ515">
        <v>0.344586</v>
      </c>
      <c r="ER515">
        <v>0.359931</v>
      </c>
      <c r="ES515">
        <v>0.29455599999999998</v>
      </c>
      <c r="EV515">
        <v>0.30753200000000003</v>
      </c>
      <c r="FA515">
        <v>0.31026999999999999</v>
      </c>
      <c r="FC515">
        <v>0.15682499999999999</v>
      </c>
      <c r="FD515">
        <v>0.100204</v>
      </c>
      <c r="FI515">
        <v>2.9304E-2</v>
      </c>
      <c r="FJ515">
        <v>0.14288799999999999</v>
      </c>
      <c r="FR515">
        <v>0.23668400000000001</v>
      </c>
      <c r="FS515">
        <v>0.15307599999999999</v>
      </c>
      <c r="FW515">
        <v>0.14741899999999999</v>
      </c>
      <c r="FX515">
        <v>0.1203326666666667</v>
      </c>
      <c r="GA515">
        <v>0.103787</v>
      </c>
      <c r="GB515">
        <v>5.3028000000000013E-2</v>
      </c>
      <c r="GD515">
        <v>0.24159533333333341</v>
      </c>
      <c r="GG515">
        <v>0.35808493749999998</v>
      </c>
      <c r="GH515">
        <v>0.47151399999999999</v>
      </c>
      <c r="GI515">
        <v>0.24082277142857139</v>
      </c>
      <c r="GL515">
        <v>0.29455599999999998</v>
      </c>
      <c r="GN515">
        <v>0.54581253333333335</v>
      </c>
      <c r="GS515">
        <v>0.17064599999999999</v>
      </c>
      <c r="GW515">
        <v>0.224019</v>
      </c>
      <c r="GX515">
        <v>0.224019</v>
      </c>
      <c r="GY515">
        <v>3.7028989999999999</v>
      </c>
      <c r="GZ515">
        <v>0.22695625</v>
      </c>
      <c r="HA515">
        <v>0.16655600000000001</v>
      </c>
      <c r="HC515">
        <v>0.34546199999999999</v>
      </c>
      <c r="HE515">
        <v>0.15801999999999999</v>
      </c>
    </row>
    <row r="516" spans="1:213" x14ac:dyDescent="0.3">
      <c r="A516">
        <v>2021</v>
      </c>
      <c r="B516" t="s">
        <v>8347</v>
      </c>
      <c r="C516" s="1" t="s">
        <v>8350</v>
      </c>
      <c r="D516">
        <v>1.460459</v>
      </c>
      <c r="E516">
        <v>3.4800219999999999</v>
      </c>
      <c r="F516">
        <v>4.6471574999999996</v>
      </c>
      <c r="H516">
        <v>0.150758</v>
      </c>
      <c r="I516">
        <v>0.150758</v>
      </c>
      <c r="L516">
        <v>1.309617</v>
      </c>
      <c r="M516">
        <v>2.5296919999999998</v>
      </c>
      <c r="N516">
        <v>2.098462</v>
      </c>
      <c r="O516">
        <v>2.1996099999999998</v>
      </c>
      <c r="P516">
        <v>2.9450759999999998</v>
      </c>
      <c r="Q516">
        <v>1.309617</v>
      </c>
      <c r="T516">
        <v>0.5862883333333333</v>
      </c>
      <c r="U516">
        <v>1.5304905</v>
      </c>
      <c r="V516">
        <v>2.5551875000000002</v>
      </c>
      <c r="X516">
        <v>1.049307</v>
      </c>
      <c r="Y516">
        <v>0.48400399999999999</v>
      </c>
      <c r="Z516">
        <v>0.150758</v>
      </c>
      <c r="AA516">
        <v>0.28865800000000003</v>
      </c>
      <c r="AB516">
        <v>1.33717</v>
      </c>
      <c r="AC516">
        <v>1.309617</v>
      </c>
      <c r="AD516">
        <v>1.4667559999999999</v>
      </c>
      <c r="AE516">
        <v>1.5887070000000001</v>
      </c>
      <c r="AF516">
        <v>6.7568374999999996</v>
      </c>
      <c r="AI516">
        <v>2.5040550000000001</v>
      </c>
      <c r="AK516">
        <v>5.4946400000000004</v>
      </c>
      <c r="AL516">
        <v>0.41281000000000001</v>
      </c>
      <c r="AM516">
        <v>0.45082699999999998</v>
      </c>
      <c r="AN516">
        <v>0.71479500000000007</v>
      </c>
      <c r="AP516">
        <v>2.3792040000000001</v>
      </c>
      <c r="AQ516">
        <v>0.28915999999999997</v>
      </c>
      <c r="AS516">
        <v>1.240416</v>
      </c>
      <c r="AT516">
        <v>3.3395199999999998</v>
      </c>
      <c r="AU516">
        <v>1.685649</v>
      </c>
      <c r="AV516">
        <v>3.0428570000000001</v>
      </c>
      <c r="AW516">
        <v>0.96582500000000016</v>
      </c>
      <c r="AX516">
        <v>2.5206650000000002</v>
      </c>
      <c r="AY516">
        <v>1.309617</v>
      </c>
      <c r="AZ516">
        <v>5.4946400000000004</v>
      </c>
      <c r="BC516">
        <v>1.3318570000000001</v>
      </c>
      <c r="BD516">
        <v>3.263331</v>
      </c>
      <c r="BE516">
        <v>2.4612639999999999</v>
      </c>
      <c r="BF516">
        <v>2.2629380000000001</v>
      </c>
      <c r="BG516">
        <v>4.2929459999999997</v>
      </c>
      <c r="BJ516">
        <v>0.83202750000000003</v>
      </c>
      <c r="BK516">
        <v>2.1996099999999998</v>
      </c>
      <c r="BL516">
        <v>2.098462</v>
      </c>
      <c r="BM516">
        <v>0.29180499999999998</v>
      </c>
      <c r="BO516">
        <v>0.72145900000000007</v>
      </c>
      <c r="BQ516">
        <v>0.564218</v>
      </c>
      <c r="BS516">
        <v>1.1377090000000001</v>
      </c>
      <c r="BU516">
        <v>0.54418000000000011</v>
      </c>
      <c r="BV516">
        <v>1.8251057142857141</v>
      </c>
      <c r="BW516">
        <v>0.49353475000000002</v>
      </c>
      <c r="BX516">
        <v>3.806095</v>
      </c>
      <c r="BY516">
        <v>2.1996099999999998</v>
      </c>
      <c r="BZ516">
        <v>0.75007600000000008</v>
      </c>
      <c r="CA516">
        <v>3.2064357500000011</v>
      </c>
      <c r="CB516">
        <v>3.295332000000001</v>
      </c>
      <c r="CC516">
        <v>3.0262009999999999</v>
      </c>
      <c r="CD516">
        <v>0.56455199999999994</v>
      </c>
      <c r="CE516">
        <v>5.4946400000000004</v>
      </c>
      <c r="CF516">
        <v>4.8785380000000007</v>
      </c>
      <c r="CG516">
        <v>3.5516740000000011</v>
      </c>
      <c r="CH516">
        <v>2.9240940000000011</v>
      </c>
      <c r="CJ516">
        <v>3.198664</v>
      </c>
      <c r="CL516">
        <v>1.3513189999999999</v>
      </c>
      <c r="CM516">
        <v>4.7675440000000009</v>
      </c>
      <c r="CN516">
        <v>0.33413199999999998</v>
      </c>
      <c r="CO516">
        <v>1.7451970000000001</v>
      </c>
      <c r="CQ516">
        <v>0.43621599999999999</v>
      </c>
      <c r="CR516">
        <v>0.51718200000000003</v>
      </c>
      <c r="CS516">
        <v>0.55621200000000004</v>
      </c>
      <c r="CX516">
        <v>1.3513189999999999</v>
      </c>
      <c r="CZ516">
        <v>2.846106666666667</v>
      </c>
      <c r="DA516">
        <v>3.7973720000000011</v>
      </c>
      <c r="DB516">
        <v>3.257401666666667</v>
      </c>
      <c r="DC516">
        <v>1.369316666666667</v>
      </c>
      <c r="DD516">
        <v>0.65386925000000007</v>
      </c>
      <c r="DG516">
        <v>3.9018040000000012</v>
      </c>
      <c r="DJ516">
        <v>0.55587600000000004</v>
      </c>
      <c r="DM516">
        <v>2.1848999999999998</v>
      </c>
      <c r="DN516">
        <v>1.344608</v>
      </c>
      <c r="DP516">
        <v>3.295332000000001</v>
      </c>
      <c r="DQ516">
        <v>2.1996099999999998</v>
      </c>
      <c r="DR516">
        <v>2.4229228571428569</v>
      </c>
      <c r="DT516">
        <v>0.150758</v>
      </c>
      <c r="DU516">
        <v>1.574184</v>
      </c>
      <c r="DV516">
        <v>2.9240940000000011</v>
      </c>
      <c r="DW516">
        <v>2.0850559999999998</v>
      </c>
      <c r="DX516">
        <v>3.0018799999999999</v>
      </c>
      <c r="DY516">
        <v>1.4030279999999999</v>
      </c>
      <c r="DZ516">
        <v>0.79181800000000013</v>
      </c>
      <c r="EB516">
        <v>0.30792000000000003</v>
      </c>
      <c r="ED516">
        <v>2.1996099999999998</v>
      </c>
      <c r="EE516">
        <v>0.96208833333333343</v>
      </c>
      <c r="EF516">
        <v>3.8819840000000001</v>
      </c>
      <c r="EH516">
        <v>1.6222760000000001</v>
      </c>
      <c r="EJ516">
        <v>0.19846800000000001</v>
      </c>
      <c r="EL516">
        <v>1.1722840000000001</v>
      </c>
      <c r="EM516">
        <v>3.081449000000001</v>
      </c>
      <c r="EN516">
        <v>1.259992666666667</v>
      </c>
      <c r="EO516">
        <v>0.69617200000000001</v>
      </c>
      <c r="EP516">
        <v>1.632452</v>
      </c>
      <c r="EQ516">
        <v>2.2199300000000002</v>
      </c>
      <c r="ER516">
        <v>0.45349400000000012</v>
      </c>
      <c r="ES516">
        <v>1.0086820000000001</v>
      </c>
      <c r="ET516">
        <v>2.1996099999999998</v>
      </c>
      <c r="EU516">
        <v>4.0233910000000002</v>
      </c>
      <c r="EV516">
        <v>3.6712799999999999</v>
      </c>
      <c r="EW516">
        <v>2.1996099999999998</v>
      </c>
      <c r="EX516">
        <v>1.0048600000000001</v>
      </c>
      <c r="EZ516">
        <v>0.50973142857142861</v>
      </c>
      <c r="FB516">
        <v>0.95704375000000008</v>
      </c>
      <c r="FC516">
        <v>4.7805050000000007</v>
      </c>
      <c r="FD516">
        <v>0.23386799999999999</v>
      </c>
      <c r="FE516">
        <v>2.0590440000000001</v>
      </c>
      <c r="FF516">
        <v>2.392069727272728</v>
      </c>
      <c r="FH516">
        <v>2.1996099999999998</v>
      </c>
      <c r="FI516">
        <v>0.552006</v>
      </c>
      <c r="FJ516">
        <v>2.6210659999999999</v>
      </c>
      <c r="FK516">
        <v>1.7060900000000001</v>
      </c>
      <c r="FL516">
        <v>2.5938270000000001</v>
      </c>
      <c r="FN516">
        <v>1.7085840000000001</v>
      </c>
      <c r="FP516">
        <v>1.6135645000000001</v>
      </c>
      <c r="FQ516">
        <v>0.150758</v>
      </c>
      <c r="FR516">
        <v>4.4083333333333332</v>
      </c>
      <c r="FS516">
        <v>0.595912</v>
      </c>
      <c r="FT516">
        <v>0.150758</v>
      </c>
      <c r="FV516">
        <v>1.2421759999999999</v>
      </c>
      <c r="FW516">
        <v>2.1315219999999999</v>
      </c>
      <c r="FY516">
        <v>0.30648199999999998</v>
      </c>
      <c r="FZ516">
        <v>7.5954000000000008E-2</v>
      </c>
      <c r="GC516">
        <v>0.55981800000000004</v>
      </c>
      <c r="GD516">
        <v>6.2371025000000007</v>
      </c>
      <c r="GE516">
        <v>0.34091500000000008</v>
      </c>
      <c r="GF516">
        <v>1.7984960000000001</v>
      </c>
      <c r="GG516">
        <v>2.7976429999999999</v>
      </c>
      <c r="GH516">
        <v>0.56495800000000007</v>
      </c>
      <c r="GJ516">
        <v>0.44413599999999998</v>
      </c>
      <c r="GL516">
        <v>1.0086820000000001</v>
      </c>
      <c r="GO516">
        <v>2.1832259999999999</v>
      </c>
      <c r="GP516">
        <v>1.309617</v>
      </c>
      <c r="GQ516">
        <v>0.150758</v>
      </c>
      <c r="GR516">
        <v>0.150758</v>
      </c>
      <c r="GS516">
        <v>1.64954</v>
      </c>
      <c r="GT516">
        <v>1.0279879999999999</v>
      </c>
      <c r="GU516">
        <v>2.1996099999999998</v>
      </c>
      <c r="GV516">
        <v>0.69933000000000001</v>
      </c>
      <c r="GW516">
        <v>3.9018040000000012</v>
      </c>
      <c r="GX516">
        <v>3.9018040000000012</v>
      </c>
      <c r="GY516">
        <v>4.8785380000000007</v>
      </c>
      <c r="HA516">
        <v>1.2329300000000001</v>
      </c>
      <c r="HC516">
        <v>5.9390940000000008</v>
      </c>
      <c r="HD516">
        <v>0.43024400000000013</v>
      </c>
      <c r="HE516">
        <v>0.78321399999999997</v>
      </c>
    </row>
    <row r="517" spans="1:213" x14ac:dyDescent="0.3">
      <c r="A517">
        <v>2021</v>
      </c>
      <c r="B517" t="s">
        <v>8347</v>
      </c>
      <c r="C517" s="1" t="s">
        <v>175</v>
      </c>
      <c r="D517">
        <v>1.1443588</v>
      </c>
      <c r="E517">
        <v>0.78270800000000007</v>
      </c>
      <c r="F517">
        <v>1.465853333333333</v>
      </c>
      <c r="G517">
        <v>0.56914200000000004</v>
      </c>
      <c r="H517">
        <v>0.81288566666666673</v>
      </c>
      <c r="I517">
        <v>0.81288566666666673</v>
      </c>
      <c r="J517">
        <v>2.1478613333333332</v>
      </c>
      <c r="K517">
        <v>0.56003199999999997</v>
      </c>
      <c r="L517">
        <v>1.504644166666667</v>
      </c>
      <c r="M517">
        <v>1.269131555555556</v>
      </c>
      <c r="N517">
        <v>0.91466600000000009</v>
      </c>
      <c r="O517">
        <v>0.80772733333333335</v>
      </c>
      <c r="P517">
        <v>1.1901174999999999</v>
      </c>
      <c r="Q517">
        <v>1.504644166666667</v>
      </c>
      <c r="R517">
        <v>0.614452</v>
      </c>
      <c r="S517">
        <v>0.65243600000000002</v>
      </c>
      <c r="T517">
        <v>0.47594199999999998</v>
      </c>
      <c r="U517">
        <v>1.2864409999999999</v>
      </c>
      <c r="V517">
        <v>0.93283400000000005</v>
      </c>
      <c r="W517">
        <v>0.54144800000000004</v>
      </c>
      <c r="Y517">
        <v>2.2765853333333341</v>
      </c>
      <c r="Z517">
        <v>0.81288566666666673</v>
      </c>
      <c r="AA517">
        <v>0.87257800000000008</v>
      </c>
      <c r="AB517">
        <v>0.90023550000000008</v>
      </c>
      <c r="AC517">
        <v>1.504644166666667</v>
      </c>
      <c r="AD517">
        <v>2.1113749999999998</v>
      </c>
      <c r="AE517">
        <v>1.535892</v>
      </c>
      <c r="AF517">
        <v>0.92192133333333348</v>
      </c>
      <c r="AG517">
        <v>9.8705000000000015E-2</v>
      </c>
      <c r="AI517">
        <v>0.91518900000000003</v>
      </c>
      <c r="AK517">
        <v>5.0456440000000002</v>
      </c>
      <c r="AL517">
        <v>1.6065959999999999</v>
      </c>
      <c r="AM517">
        <v>0.549848</v>
      </c>
      <c r="AN517">
        <v>0.63374133333333338</v>
      </c>
      <c r="AP517">
        <v>2.2569270000000001</v>
      </c>
      <c r="AQ517">
        <v>0.52316666666666667</v>
      </c>
      <c r="AR517">
        <v>0.36147875000000013</v>
      </c>
      <c r="AS517">
        <v>0.86274240000000013</v>
      </c>
      <c r="AT517">
        <v>1.229452</v>
      </c>
      <c r="AU517">
        <v>1.8039004000000001</v>
      </c>
      <c r="AV517">
        <v>2.7283923333333342</v>
      </c>
      <c r="AW517">
        <v>0.90989933333333328</v>
      </c>
      <c r="AX517">
        <v>1.1729000000000001</v>
      </c>
      <c r="AY517">
        <v>1.504644166666667</v>
      </c>
      <c r="AZ517">
        <v>5.0456440000000002</v>
      </c>
      <c r="BB517">
        <v>0.39715899999999998</v>
      </c>
      <c r="BC517">
        <v>0.87281583333333346</v>
      </c>
      <c r="BD517">
        <v>2.7474280000000011</v>
      </c>
      <c r="BE517">
        <v>0.476883</v>
      </c>
      <c r="BF517">
        <v>1.0608375000000001</v>
      </c>
      <c r="BG517">
        <v>1.6828756666666671</v>
      </c>
      <c r="BH517">
        <v>0.241008</v>
      </c>
      <c r="BJ517">
        <v>0.45374933333333328</v>
      </c>
      <c r="BK517">
        <v>0.80772733333333335</v>
      </c>
      <c r="BL517">
        <v>0.91466600000000009</v>
      </c>
      <c r="BO517">
        <v>0.69567600000000007</v>
      </c>
      <c r="BQ517">
        <v>0.80568066666666682</v>
      </c>
      <c r="BS517">
        <v>2.7512306666666668</v>
      </c>
      <c r="BT517">
        <v>0.55251000000000006</v>
      </c>
      <c r="BU517">
        <v>0.31327100000000002</v>
      </c>
      <c r="BV517">
        <v>1.228180952380953</v>
      </c>
      <c r="BX517">
        <v>1.7178173333333331</v>
      </c>
      <c r="BY517">
        <v>0.80772733333333335</v>
      </c>
      <c r="BZ517">
        <v>0.65078100000000005</v>
      </c>
      <c r="CA517">
        <v>2.590062222222222</v>
      </c>
      <c r="CB517">
        <v>1.2894276</v>
      </c>
      <c r="CC517">
        <v>2.3960720000000002</v>
      </c>
      <c r="CD517">
        <v>0.85099733333333338</v>
      </c>
      <c r="CE517">
        <v>5.0456440000000002</v>
      </c>
      <c r="CF517">
        <v>1.826988266666667</v>
      </c>
      <c r="CG517">
        <v>0.9615853333333334</v>
      </c>
      <c r="CH517">
        <v>0.50599000000000005</v>
      </c>
      <c r="CI517">
        <v>0.5056210000000001</v>
      </c>
      <c r="CJ517">
        <v>0.65806083333333343</v>
      </c>
      <c r="CL517">
        <v>1.032685333333333</v>
      </c>
      <c r="CM517">
        <v>0.61650200000000011</v>
      </c>
      <c r="CN517">
        <v>1.478047333333333</v>
      </c>
      <c r="CO517">
        <v>1.577982</v>
      </c>
      <c r="CQ517">
        <v>1.1909637500000001</v>
      </c>
      <c r="CT517">
        <v>0.8833333333333333</v>
      </c>
      <c r="CV517">
        <v>2.9719579999999999</v>
      </c>
      <c r="CW517">
        <v>1.8648100000000001</v>
      </c>
      <c r="CX517">
        <v>1.032685333333333</v>
      </c>
      <c r="CZ517">
        <v>1.048489</v>
      </c>
      <c r="DA517">
        <v>0.87871600000000005</v>
      </c>
      <c r="DB517">
        <v>1.2489844444444449</v>
      </c>
      <c r="DC517">
        <v>0.64039911111111114</v>
      </c>
      <c r="DD517">
        <v>0.547516</v>
      </c>
      <c r="DF517">
        <v>0.45511499999999999</v>
      </c>
      <c r="DG517">
        <v>0.67425975000000005</v>
      </c>
      <c r="DI517">
        <v>0.29019600000000001</v>
      </c>
      <c r="DJ517">
        <v>0.65770066666666671</v>
      </c>
      <c r="DL517">
        <v>1.6979439999999999</v>
      </c>
      <c r="DM517">
        <v>1.4901906666666671</v>
      </c>
      <c r="DN517">
        <v>0.73006750000000009</v>
      </c>
      <c r="DP517">
        <v>1.2894276</v>
      </c>
      <c r="DQ517">
        <v>0.80772733333333335</v>
      </c>
      <c r="DR517">
        <v>1.557530476190476</v>
      </c>
      <c r="DS517">
        <v>0.241008</v>
      </c>
      <c r="DT517">
        <v>0.81288566666666673</v>
      </c>
      <c r="DU517">
        <v>2.0840540000000001</v>
      </c>
      <c r="DV517">
        <v>0.50599000000000005</v>
      </c>
      <c r="DW517">
        <v>2.0105580000000001</v>
      </c>
      <c r="DX517">
        <v>1.6341394</v>
      </c>
      <c r="DY517">
        <v>1.422031166666667</v>
      </c>
      <c r="DZ517">
        <v>0.60065199999999996</v>
      </c>
      <c r="EA517">
        <v>0.48171300000000011</v>
      </c>
      <c r="EB517">
        <v>0.82602000000000009</v>
      </c>
      <c r="EC517">
        <v>0.34866399999999997</v>
      </c>
      <c r="ED517">
        <v>0.80772733333333335</v>
      </c>
      <c r="EE517">
        <v>0.76996200000000004</v>
      </c>
      <c r="EF517">
        <v>1.4878979999999999</v>
      </c>
      <c r="EH517">
        <v>1.1545445000000001</v>
      </c>
      <c r="EK517">
        <v>0.74774399999999996</v>
      </c>
      <c r="EL517">
        <v>1.256197</v>
      </c>
      <c r="EM517">
        <v>3.3675921666666668</v>
      </c>
      <c r="EN517">
        <v>1.3824097</v>
      </c>
      <c r="EO517">
        <v>1.6716040000000001</v>
      </c>
      <c r="EP517">
        <v>1.948572</v>
      </c>
      <c r="EQ517">
        <v>1.629663333333333</v>
      </c>
      <c r="ER517">
        <v>0.62227166666666667</v>
      </c>
      <c r="ES517">
        <v>1.5166236</v>
      </c>
      <c r="ET517">
        <v>0.80772733333333335</v>
      </c>
      <c r="EU517">
        <v>1.1979713333333331</v>
      </c>
      <c r="EV517">
        <v>1.2237365</v>
      </c>
      <c r="EW517">
        <v>0.80772733333333335</v>
      </c>
      <c r="EX517">
        <v>0.85085733333333347</v>
      </c>
      <c r="EY517">
        <v>0.74511500000000008</v>
      </c>
      <c r="EZ517">
        <v>0.84924190476190475</v>
      </c>
      <c r="FB517">
        <v>1.135269166666667</v>
      </c>
      <c r="FC517">
        <v>1.4038176666666671</v>
      </c>
      <c r="FE517">
        <v>1.3300626666666671</v>
      </c>
      <c r="FF517">
        <v>1.2104927676767681</v>
      </c>
      <c r="FH517">
        <v>0.80772733333333335</v>
      </c>
      <c r="FI517">
        <v>0.34084999999999999</v>
      </c>
      <c r="FJ517">
        <v>0.67256000000000005</v>
      </c>
      <c r="FK517">
        <v>0.40432499999999999</v>
      </c>
      <c r="FL517">
        <v>1.6235219999999999</v>
      </c>
      <c r="FM517">
        <v>0.38681199999999999</v>
      </c>
      <c r="FP517">
        <v>2.138245833333333</v>
      </c>
      <c r="FQ517">
        <v>0.81288566666666673</v>
      </c>
      <c r="FR517">
        <v>0.67184400000000011</v>
      </c>
      <c r="FS517">
        <v>1.0448634999999999</v>
      </c>
      <c r="FT517">
        <v>0.81288566666666673</v>
      </c>
      <c r="FU517">
        <v>0.30933500000000003</v>
      </c>
      <c r="FV517">
        <v>0.801234</v>
      </c>
      <c r="FW517">
        <v>1.649384</v>
      </c>
      <c r="FX517">
        <v>0.38728600000000002</v>
      </c>
      <c r="FZ517">
        <v>1.1935979999999999</v>
      </c>
      <c r="GB517">
        <v>0.56169600000000008</v>
      </c>
      <c r="GD517">
        <v>0.94567266666666672</v>
      </c>
      <c r="GE517">
        <v>1.213557833333333</v>
      </c>
      <c r="GG517">
        <v>1.811569142857143</v>
      </c>
      <c r="GH517">
        <v>1.83429</v>
      </c>
      <c r="GJ517">
        <v>0.85016200000000008</v>
      </c>
      <c r="GL517">
        <v>1.5166236</v>
      </c>
      <c r="GN517">
        <v>3.0176180000000001</v>
      </c>
      <c r="GO517">
        <v>1.9917560000000001</v>
      </c>
      <c r="GP517">
        <v>1.504644166666667</v>
      </c>
      <c r="GQ517">
        <v>0.81288566666666673</v>
      </c>
      <c r="GR517">
        <v>0.81288566666666673</v>
      </c>
      <c r="GS517">
        <v>1.2886063333333331</v>
      </c>
      <c r="GU517">
        <v>0.80772733333333335</v>
      </c>
      <c r="GV517">
        <v>3.1401146666666668</v>
      </c>
      <c r="GW517">
        <v>0.67425975000000005</v>
      </c>
      <c r="GX517">
        <v>0.67425975000000005</v>
      </c>
      <c r="GY517">
        <v>1.826988266666667</v>
      </c>
      <c r="HA517">
        <v>0.94892633333333343</v>
      </c>
      <c r="HC517">
        <v>0.96588550000000006</v>
      </c>
      <c r="HD517">
        <v>0.63627600000000006</v>
      </c>
      <c r="HE517">
        <v>0.5048813333333334</v>
      </c>
    </row>
    <row r="518" spans="1:213" x14ac:dyDescent="0.3">
      <c r="A518">
        <v>2021</v>
      </c>
      <c r="B518" t="s">
        <v>8347</v>
      </c>
      <c r="C518" s="1" t="s">
        <v>178</v>
      </c>
      <c r="D518">
        <v>1.6524547999999999</v>
      </c>
      <c r="E518">
        <v>2.0695847999999999</v>
      </c>
      <c r="F518">
        <v>2.58152575</v>
      </c>
      <c r="G518">
        <v>0.7636400000000001</v>
      </c>
      <c r="H518">
        <v>0.48461399999999999</v>
      </c>
      <c r="I518">
        <v>0.48461399999999999</v>
      </c>
      <c r="J518">
        <v>3.3921596666666671</v>
      </c>
      <c r="L518">
        <v>1.277722</v>
      </c>
      <c r="M518">
        <v>1.096506</v>
      </c>
      <c r="N518">
        <v>2.3688259999999999</v>
      </c>
      <c r="O518">
        <v>1.7807459999999999</v>
      </c>
      <c r="P518">
        <v>1.7709412</v>
      </c>
      <c r="Q518">
        <v>1.277722</v>
      </c>
      <c r="R518">
        <v>1.2955865</v>
      </c>
      <c r="S518">
        <v>1.166565333333333</v>
      </c>
      <c r="U518">
        <v>0.48831754166666669</v>
      </c>
      <c r="V518">
        <v>0.85514800000000013</v>
      </c>
      <c r="W518">
        <v>1.2132339999999999</v>
      </c>
      <c r="Y518">
        <v>0.23072599999999999</v>
      </c>
      <c r="Z518">
        <v>0.48461399999999999</v>
      </c>
      <c r="AA518">
        <v>0.61092200000000008</v>
      </c>
      <c r="AB518">
        <v>0.82593800000000006</v>
      </c>
      <c r="AC518">
        <v>1.277722</v>
      </c>
      <c r="AD518">
        <v>2.3228430000000002</v>
      </c>
      <c r="AE518">
        <v>2.3667068750000002</v>
      </c>
      <c r="AF518">
        <v>0.60193125000000003</v>
      </c>
      <c r="AG518">
        <v>1.3462875000000001</v>
      </c>
      <c r="AI518">
        <v>0.58106300000000011</v>
      </c>
      <c r="AK518">
        <v>3.791474</v>
      </c>
      <c r="AL518">
        <v>1.523097833333334</v>
      </c>
      <c r="AM518">
        <v>0.58104800000000001</v>
      </c>
      <c r="AN518">
        <v>0.88935300000000006</v>
      </c>
      <c r="AP518">
        <v>1.0386206666666671</v>
      </c>
      <c r="AQ518">
        <v>1.619822166666667</v>
      </c>
      <c r="AR518">
        <v>1.8896915000000001</v>
      </c>
      <c r="AT518">
        <v>2.6319539999999999</v>
      </c>
      <c r="AU518">
        <v>1.3939798750000001</v>
      </c>
      <c r="AV518">
        <v>1.5680665</v>
      </c>
      <c r="AW518">
        <v>0.60108990000000007</v>
      </c>
      <c r="AY518">
        <v>1.277722</v>
      </c>
      <c r="AZ518">
        <v>3.791474</v>
      </c>
      <c r="BB518">
        <v>0.56279433333333329</v>
      </c>
      <c r="BC518">
        <v>0.82466300000000003</v>
      </c>
      <c r="BD518">
        <v>0.42613800000000007</v>
      </c>
      <c r="BE518">
        <v>1.778518</v>
      </c>
      <c r="BF518">
        <v>0.59637059999999997</v>
      </c>
      <c r="BG518">
        <v>1.9200044000000001</v>
      </c>
      <c r="BJ518">
        <v>0.56606299999999998</v>
      </c>
      <c r="BK518">
        <v>1.7807459999999999</v>
      </c>
      <c r="BL518">
        <v>2.3688259999999999</v>
      </c>
      <c r="BO518">
        <v>0.58674400000000004</v>
      </c>
      <c r="BQ518">
        <v>0.99997750000000007</v>
      </c>
      <c r="BR518">
        <v>0.31853066666666668</v>
      </c>
      <c r="BS518">
        <v>2.278187</v>
      </c>
      <c r="BU518">
        <v>0.9692090000000001</v>
      </c>
      <c r="BV518">
        <v>0.86866714285714297</v>
      </c>
      <c r="BX518">
        <v>1.976853333333334</v>
      </c>
      <c r="BY518">
        <v>1.7807459999999999</v>
      </c>
      <c r="BZ518">
        <v>0.55453300000000005</v>
      </c>
      <c r="CA518">
        <v>1.514705</v>
      </c>
      <c r="CB518">
        <v>2.5988136000000011</v>
      </c>
      <c r="CC518">
        <v>2.0364955</v>
      </c>
      <c r="CD518">
        <v>0.51818800000000009</v>
      </c>
      <c r="CE518">
        <v>3.791474</v>
      </c>
      <c r="CF518">
        <v>2.8991984</v>
      </c>
      <c r="CG518">
        <v>1.4367626372549021</v>
      </c>
      <c r="CH518">
        <v>0.77944600000000008</v>
      </c>
      <c r="CI518">
        <v>0.51467600000000002</v>
      </c>
      <c r="CJ518">
        <v>2.6348856</v>
      </c>
      <c r="CL518">
        <v>1.397473</v>
      </c>
      <c r="CM518">
        <v>1.5766104000000001</v>
      </c>
      <c r="CN518">
        <v>1.6074228749999999</v>
      </c>
      <c r="CO518">
        <v>0.98987320000000012</v>
      </c>
      <c r="CP518">
        <v>1.2650950000000001</v>
      </c>
      <c r="CQ518">
        <v>0.85715866666666674</v>
      </c>
      <c r="CV518">
        <v>1.7553430000000001</v>
      </c>
      <c r="CW518">
        <v>2.2840327500000002</v>
      </c>
      <c r="CX518">
        <v>1.397473</v>
      </c>
      <c r="CY518">
        <v>1.5623</v>
      </c>
      <c r="CZ518">
        <v>0.73241100000000003</v>
      </c>
      <c r="DA518">
        <v>2.4024078333333341</v>
      </c>
      <c r="DB518">
        <v>2.3944392222222231</v>
      </c>
      <c r="DC518">
        <v>0.121045</v>
      </c>
      <c r="DD518">
        <v>0.36443599999999998</v>
      </c>
      <c r="DF518">
        <v>1.022053333333333</v>
      </c>
      <c r="DG518">
        <v>1.4484471999999999</v>
      </c>
      <c r="DI518">
        <v>1.4038170000000001</v>
      </c>
      <c r="DJ518">
        <v>0.58087333333333335</v>
      </c>
      <c r="DM518">
        <v>1.3691941666666669</v>
      </c>
      <c r="DP518">
        <v>2.5988136000000011</v>
      </c>
      <c r="DQ518">
        <v>1.7807459999999999</v>
      </c>
      <c r="DR518">
        <v>0.56694708333333343</v>
      </c>
      <c r="DT518">
        <v>0.48461399999999999</v>
      </c>
      <c r="DU518">
        <v>0.34492400000000012</v>
      </c>
      <c r="DV518">
        <v>0.77944600000000008</v>
      </c>
      <c r="DW518">
        <v>0.69011500000000003</v>
      </c>
      <c r="DX518">
        <v>1.4411692</v>
      </c>
      <c r="DY518">
        <v>1.027490583333333</v>
      </c>
      <c r="DZ518">
        <v>0.73944900000000002</v>
      </c>
      <c r="EA518">
        <v>0.84420000000000006</v>
      </c>
      <c r="EB518">
        <v>0.78690799999999994</v>
      </c>
      <c r="ED518">
        <v>1.7807459999999999</v>
      </c>
      <c r="EE518">
        <v>0.49959599999999998</v>
      </c>
      <c r="EF518">
        <v>0.38463500000000012</v>
      </c>
      <c r="EH518">
        <v>0.90909950000000006</v>
      </c>
      <c r="EJ518">
        <v>0.38199800000000012</v>
      </c>
      <c r="EK518">
        <v>1.3123776</v>
      </c>
      <c r="EL518">
        <v>0.49344800000000011</v>
      </c>
      <c r="EM518">
        <v>1.0726469999999999</v>
      </c>
      <c r="EN518">
        <v>1.6470199999999999</v>
      </c>
      <c r="EO518">
        <v>1.8579125000000001</v>
      </c>
      <c r="EQ518">
        <v>0.32030760000000003</v>
      </c>
      <c r="ER518">
        <v>0.98696933333333325</v>
      </c>
      <c r="ES518">
        <v>2.7376268000000001</v>
      </c>
      <c r="ET518">
        <v>1.7807459999999999</v>
      </c>
      <c r="EU518">
        <v>1.330552</v>
      </c>
      <c r="EV518">
        <v>2.4823108</v>
      </c>
      <c r="EW518">
        <v>1.7807459999999999</v>
      </c>
      <c r="EX518">
        <v>2.988756</v>
      </c>
      <c r="EY518">
        <v>0.44927600000000001</v>
      </c>
      <c r="EZ518">
        <v>1.783244761904762</v>
      </c>
      <c r="FA518">
        <v>0.37407600000000002</v>
      </c>
      <c r="FB518">
        <v>0.29343599999999997</v>
      </c>
      <c r="FC518">
        <v>1.5756973333333331</v>
      </c>
      <c r="FE518">
        <v>1.5512859999999999</v>
      </c>
      <c r="FF518">
        <v>1.1560406904761911</v>
      </c>
      <c r="FH518">
        <v>1.7807459999999999</v>
      </c>
      <c r="FI518">
        <v>0.56931600000000004</v>
      </c>
      <c r="FJ518">
        <v>0.74743400000000004</v>
      </c>
      <c r="FK518">
        <v>0.61220533333333338</v>
      </c>
      <c r="FL518">
        <v>1.4009100000000001</v>
      </c>
      <c r="FM518">
        <v>0.88670000000000004</v>
      </c>
      <c r="FP518">
        <v>1.964765166666667</v>
      </c>
      <c r="FQ518">
        <v>0.48461399999999999</v>
      </c>
      <c r="FR518">
        <v>2.355191875</v>
      </c>
      <c r="FS518">
        <v>0.65926400000000007</v>
      </c>
      <c r="FT518">
        <v>0.48461399999999999</v>
      </c>
      <c r="FV518">
        <v>0.46164000000000011</v>
      </c>
      <c r="FW518">
        <v>1.2361633333333339</v>
      </c>
      <c r="FX518">
        <v>1.4962787500000001</v>
      </c>
      <c r="FZ518">
        <v>0.86063800000000013</v>
      </c>
      <c r="GB518">
        <v>1.6621980000000001</v>
      </c>
      <c r="GC518">
        <v>0.29338599999999998</v>
      </c>
      <c r="GD518">
        <v>2.9918428000000001</v>
      </c>
      <c r="GE518">
        <v>0.65591650000000001</v>
      </c>
      <c r="GG518">
        <v>2.2853699999999999</v>
      </c>
      <c r="GH518">
        <v>0.68613933333333332</v>
      </c>
      <c r="GL518">
        <v>2.7376268000000001</v>
      </c>
      <c r="GM518">
        <v>1.684817</v>
      </c>
      <c r="GN518">
        <v>1.227881</v>
      </c>
      <c r="GO518">
        <v>2.3311734999999998</v>
      </c>
      <c r="GP518">
        <v>1.277722</v>
      </c>
      <c r="GQ518">
        <v>0.48461399999999999</v>
      </c>
      <c r="GR518">
        <v>0.48461399999999999</v>
      </c>
      <c r="GS518">
        <v>1.3436287499999999</v>
      </c>
      <c r="GU518">
        <v>1.7807459999999999</v>
      </c>
      <c r="GV518">
        <v>0.48093999999999998</v>
      </c>
      <c r="GW518">
        <v>1.4484471999999999</v>
      </c>
      <c r="GX518">
        <v>1.4484471999999999</v>
      </c>
      <c r="GY518">
        <v>2.8991984</v>
      </c>
      <c r="HA518">
        <v>1.17</v>
      </c>
      <c r="HC518">
        <v>3.3289172000000011</v>
      </c>
      <c r="HD518">
        <v>0.44413800000000009</v>
      </c>
      <c r="HE518">
        <v>0.7150664000000001</v>
      </c>
    </row>
    <row r="519" spans="1:213" x14ac:dyDescent="0.3">
      <c r="A519">
        <v>2021</v>
      </c>
      <c r="B519" t="s">
        <v>8347</v>
      </c>
      <c r="C519" s="1" t="s">
        <v>181</v>
      </c>
      <c r="D519">
        <v>1.1165560000000001</v>
      </c>
      <c r="E519">
        <v>0.77760750000000012</v>
      </c>
      <c r="F519">
        <v>0.250776</v>
      </c>
      <c r="G519">
        <v>1.1143799999999999</v>
      </c>
      <c r="J519">
        <v>1.895864</v>
      </c>
      <c r="K519">
        <v>1.5102340000000001</v>
      </c>
      <c r="L519">
        <v>1.616444</v>
      </c>
      <c r="N519">
        <v>1.051796</v>
      </c>
      <c r="P519">
        <v>1.2621039999999999</v>
      </c>
      <c r="Q519">
        <v>1.616444</v>
      </c>
      <c r="R519">
        <v>1.2843739999999999</v>
      </c>
      <c r="S519">
        <v>0.83812500000000012</v>
      </c>
      <c r="W519">
        <v>0.31051600000000001</v>
      </c>
      <c r="AB519">
        <v>0.69289800000000012</v>
      </c>
      <c r="AC519">
        <v>1.616444</v>
      </c>
      <c r="AD519">
        <v>2.0253700000000001</v>
      </c>
      <c r="AH519">
        <v>0.411742</v>
      </c>
      <c r="AJ519">
        <v>0.91649000000000003</v>
      </c>
      <c r="AO519">
        <v>0.80010250000000005</v>
      </c>
      <c r="AR519">
        <v>1.3320080000000001</v>
      </c>
      <c r="AT519">
        <v>1.9015120000000001</v>
      </c>
      <c r="AU519">
        <v>1.3311139999999999</v>
      </c>
      <c r="AW519">
        <v>1.3064480000000001</v>
      </c>
      <c r="AY519">
        <v>1.616444</v>
      </c>
      <c r="BE519">
        <v>0.82657600000000009</v>
      </c>
      <c r="BF519">
        <v>0.68362000000000001</v>
      </c>
      <c r="BG519">
        <v>2.1299225000000002</v>
      </c>
      <c r="BJ519">
        <v>0.203462</v>
      </c>
      <c r="BL519">
        <v>1.051796</v>
      </c>
      <c r="BP519">
        <v>0.11219999999999999</v>
      </c>
      <c r="BR519">
        <v>0.35506399999999999</v>
      </c>
      <c r="BX519">
        <v>0.73496600000000012</v>
      </c>
      <c r="CB519">
        <v>1.9061520000000001</v>
      </c>
      <c r="CC519">
        <v>0.48387400000000008</v>
      </c>
      <c r="CF519">
        <v>0.7452160000000001</v>
      </c>
      <c r="CG519">
        <v>2.138566</v>
      </c>
      <c r="CI519">
        <v>1.669862</v>
      </c>
      <c r="CJ519">
        <v>1.1852879999999999</v>
      </c>
      <c r="CM519">
        <v>1.5639324999999999</v>
      </c>
      <c r="CN519">
        <v>1.0238780000000001</v>
      </c>
      <c r="CP519">
        <v>0.180116</v>
      </c>
      <c r="CV519">
        <v>1.330282</v>
      </c>
      <c r="CW519">
        <v>0.84208333333333341</v>
      </c>
      <c r="CY519">
        <v>0.62568600000000008</v>
      </c>
      <c r="DA519">
        <v>0.83727200000000002</v>
      </c>
      <c r="DF519">
        <v>0.38082500000000002</v>
      </c>
      <c r="DG519">
        <v>1.0218020000000001</v>
      </c>
      <c r="DH519">
        <v>0.50708400000000009</v>
      </c>
      <c r="DI519">
        <v>0.79648800000000008</v>
      </c>
      <c r="DJ519">
        <v>0.53342000000000001</v>
      </c>
      <c r="DL519">
        <v>1.1130899999999999</v>
      </c>
      <c r="DP519">
        <v>1.9061520000000001</v>
      </c>
      <c r="DW519">
        <v>0.55932000000000004</v>
      </c>
      <c r="DX519">
        <v>1.4300200000000001</v>
      </c>
      <c r="EA519">
        <v>0.41773800000000011</v>
      </c>
      <c r="EK519">
        <v>1.1556999999999999</v>
      </c>
      <c r="EN519">
        <v>2.092622</v>
      </c>
      <c r="EQ519">
        <v>5.4634000000000002E-2</v>
      </c>
      <c r="ER519">
        <v>0.48865500000000012</v>
      </c>
      <c r="ES519">
        <v>1.6210739999999999</v>
      </c>
      <c r="EV519">
        <v>1.104095</v>
      </c>
      <c r="EX519">
        <v>0.55186199999999996</v>
      </c>
      <c r="EY519">
        <v>0.31666666666666671</v>
      </c>
      <c r="EZ519">
        <v>0.88761857142857148</v>
      </c>
      <c r="FA519">
        <v>0.93311800000000011</v>
      </c>
      <c r="FC519">
        <v>1.1814100000000001</v>
      </c>
      <c r="FR519">
        <v>0.52176600000000006</v>
      </c>
      <c r="FW519">
        <v>1.66889</v>
      </c>
      <c r="FX519">
        <v>0.72556200000000004</v>
      </c>
      <c r="GA519">
        <v>1.790592</v>
      </c>
      <c r="GB519">
        <v>0.68374600000000008</v>
      </c>
      <c r="GD519">
        <v>0.99036800000000014</v>
      </c>
      <c r="GG519">
        <v>2.5405509999999998</v>
      </c>
      <c r="GH519">
        <v>0.49194599999999999</v>
      </c>
      <c r="GI519">
        <v>0.85888750000000003</v>
      </c>
      <c r="GL519">
        <v>1.6210739999999999</v>
      </c>
      <c r="GM519">
        <v>1.5704419999999999</v>
      </c>
      <c r="GN519">
        <v>1.54931</v>
      </c>
      <c r="GP519">
        <v>1.616444</v>
      </c>
      <c r="GS519">
        <v>2.1486459999999998</v>
      </c>
      <c r="GW519">
        <v>1.0218020000000001</v>
      </c>
      <c r="GX519">
        <v>1.0218020000000001</v>
      </c>
      <c r="GY519">
        <v>0.7452160000000001</v>
      </c>
      <c r="GZ519">
        <v>0.77917800000000015</v>
      </c>
      <c r="HA519">
        <v>1.1263540000000001</v>
      </c>
      <c r="HC519">
        <v>1.72218</v>
      </c>
      <c r="HE519">
        <v>0.8178780000000001</v>
      </c>
    </row>
    <row r="520" spans="1:213" x14ac:dyDescent="0.3">
      <c r="A520">
        <v>2021</v>
      </c>
      <c r="B520" t="s">
        <v>8347</v>
      </c>
      <c r="C520" s="1" t="s">
        <v>184</v>
      </c>
      <c r="D520">
        <v>2.9677899999999999</v>
      </c>
      <c r="E520">
        <v>3.3700174999999999</v>
      </c>
      <c r="F520">
        <v>2.9219379999999999</v>
      </c>
      <c r="G520">
        <v>1.2801199999999999</v>
      </c>
      <c r="H520">
        <v>0.94793000000000005</v>
      </c>
      <c r="I520">
        <v>0.94793000000000005</v>
      </c>
      <c r="J520">
        <v>3.6000290000000001</v>
      </c>
      <c r="K520">
        <v>3.006564</v>
      </c>
      <c r="L520">
        <v>2.0357003333333328</v>
      </c>
      <c r="N520">
        <v>1.3611973333333329</v>
      </c>
      <c r="O520">
        <v>1.302870666666667</v>
      </c>
      <c r="P520">
        <v>3.140067333333334</v>
      </c>
      <c r="Q520">
        <v>2.0357003333333328</v>
      </c>
      <c r="R520">
        <v>1.934674</v>
      </c>
      <c r="S520">
        <v>2.4384239999999999</v>
      </c>
      <c r="T520">
        <v>2.3113160000000001</v>
      </c>
      <c r="U520">
        <v>1.1535770000000001</v>
      </c>
      <c r="W520">
        <v>5.6136820000000007</v>
      </c>
      <c r="Z520">
        <v>0.94793000000000005</v>
      </c>
      <c r="AA520">
        <v>1.5184139999999999</v>
      </c>
      <c r="AB520">
        <v>1.060754</v>
      </c>
      <c r="AC520">
        <v>2.0357003333333328</v>
      </c>
      <c r="AD520">
        <v>2.978571333333333</v>
      </c>
      <c r="AE520">
        <v>1.5911120000000001</v>
      </c>
      <c r="AF520">
        <v>1.2778912499999999</v>
      </c>
      <c r="AG520">
        <v>7.2049300000000009</v>
      </c>
      <c r="AI520">
        <v>2.9693673333333339</v>
      </c>
      <c r="AJ520">
        <v>3.7453110000000009</v>
      </c>
      <c r="AK520">
        <v>4.1600093333333339</v>
      </c>
      <c r="AL520">
        <v>1.69479</v>
      </c>
      <c r="AN520">
        <v>1.687794</v>
      </c>
      <c r="AO520">
        <v>6.0713999999999997E-2</v>
      </c>
      <c r="AP520">
        <v>0.24346200000000001</v>
      </c>
      <c r="AQ520">
        <v>1.4022049999999999</v>
      </c>
      <c r="AR520">
        <v>1.541341333333333</v>
      </c>
      <c r="AS520">
        <v>1.532694</v>
      </c>
      <c r="AT520">
        <v>4.8541575000000003</v>
      </c>
      <c r="AU520">
        <v>1.91638</v>
      </c>
      <c r="AV520">
        <v>4.0494606666666666</v>
      </c>
      <c r="AW520">
        <v>1.4973486666666671</v>
      </c>
      <c r="AX520">
        <v>2.0901725</v>
      </c>
      <c r="AY520">
        <v>2.0357003333333328</v>
      </c>
      <c r="AZ520">
        <v>4.1600093333333339</v>
      </c>
      <c r="BB520">
        <v>2.2776260000000002</v>
      </c>
      <c r="BC520">
        <v>1.450507</v>
      </c>
      <c r="BD520">
        <v>17.573109833333341</v>
      </c>
      <c r="BE520">
        <v>3.5058220000000002</v>
      </c>
      <c r="BF520">
        <v>1.291352666666667</v>
      </c>
      <c r="BG520">
        <v>2.8748840000000002</v>
      </c>
      <c r="BH520">
        <v>5.3609999999999998E-2</v>
      </c>
      <c r="BJ520">
        <v>1.3983939999999999</v>
      </c>
      <c r="BK520">
        <v>1.302870666666667</v>
      </c>
      <c r="BL520">
        <v>1.3611973333333329</v>
      </c>
      <c r="BQ520">
        <v>1.458229</v>
      </c>
      <c r="BR520">
        <v>2.3755380000000001</v>
      </c>
      <c r="BS520">
        <v>0.348746</v>
      </c>
      <c r="BU520">
        <v>1.0074639999999999</v>
      </c>
      <c r="BV520">
        <v>1.615553571428572</v>
      </c>
      <c r="BX520">
        <v>3.1566386666666668</v>
      </c>
      <c r="BY520">
        <v>1.302870666666667</v>
      </c>
      <c r="BZ520">
        <v>0.93075800000000009</v>
      </c>
      <c r="CA520">
        <v>18.192875999999998</v>
      </c>
      <c r="CB520">
        <v>4.6693113333333338</v>
      </c>
      <c r="CC520">
        <v>4.726612666666667</v>
      </c>
      <c r="CD520">
        <v>1.686118</v>
      </c>
      <c r="CE520">
        <v>4.1600093333333339</v>
      </c>
      <c r="CF520">
        <v>1.5406985</v>
      </c>
      <c r="CG520">
        <v>2.9633240000000001</v>
      </c>
      <c r="CH520">
        <v>0.53832000000000002</v>
      </c>
      <c r="CI520">
        <v>1.422224583333334</v>
      </c>
      <c r="CJ520">
        <v>1.8646173333333329</v>
      </c>
      <c r="CL520">
        <v>1.987293333333334</v>
      </c>
      <c r="CM520">
        <v>5.6613852500000004</v>
      </c>
      <c r="CN520">
        <v>2.804089583333333</v>
      </c>
      <c r="CO520">
        <v>1.7623899999999999</v>
      </c>
      <c r="CP520">
        <v>2.1889620000000001</v>
      </c>
      <c r="CT520">
        <v>1.5367280000000001</v>
      </c>
      <c r="CU520">
        <v>1.3118890000000001</v>
      </c>
      <c r="CV520">
        <v>4.0373254999999997</v>
      </c>
      <c r="CW520">
        <v>3.4123475000000001</v>
      </c>
      <c r="CX520">
        <v>1.987293333333334</v>
      </c>
      <c r="CY520">
        <v>2.3414779999999999</v>
      </c>
      <c r="CZ520">
        <v>1.4158086666666669</v>
      </c>
      <c r="DA520">
        <v>3.4963640000000011</v>
      </c>
      <c r="DB520">
        <v>3.762896</v>
      </c>
      <c r="DF520">
        <v>1.3738429999999999</v>
      </c>
      <c r="DG520">
        <v>3.4565380000000001</v>
      </c>
      <c r="DH520">
        <v>0.52358100000000007</v>
      </c>
      <c r="DI520">
        <v>3.465702250000001</v>
      </c>
      <c r="DL520">
        <v>2.2009069999999999</v>
      </c>
      <c r="DM520">
        <v>1.800223333333334</v>
      </c>
      <c r="DP520">
        <v>4.6693113333333338</v>
      </c>
      <c r="DQ520">
        <v>1.302870666666667</v>
      </c>
      <c r="DR520">
        <v>1.0907714285714289</v>
      </c>
      <c r="DS520">
        <v>5.3609999999999998E-2</v>
      </c>
      <c r="DT520">
        <v>0.94793000000000005</v>
      </c>
      <c r="DV520">
        <v>0.53832000000000002</v>
      </c>
      <c r="DW520">
        <v>2.4054199999999999</v>
      </c>
      <c r="DX520">
        <v>4.1070346666666664</v>
      </c>
      <c r="DY520">
        <v>2.1975220000000002</v>
      </c>
      <c r="DZ520">
        <v>1.001044</v>
      </c>
      <c r="EA520">
        <v>1.0396369999999999</v>
      </c>
      <c r="EB520">
        <v>1.1655</v>
      </c>
      <c r="EC520">
        <v>2.4008069999999999</v>
      </c>
      <c r="ED520">
        <v>1.302870666666667</v>
      </c>
      <c r="EE520">
        <v>0.92023200000000005</v>
      </c>
      <c r="EH520">
        <v>1.284878</v>
      </c>
      <c r="EI520">
        <v>1.8806860000000001</v>
      </c>
      <c r="EK520">
        <v>1.248696</v>
      </c>
      <c r="EL520">
        <v>2.7191693333333329</v>
      </c>
      <c r="EM520">
        <v>1.986424</v>
      </c>
      <c r="EN520">
        <v>1.927354</v>
      </c>
      <c r="EO520">
        <v>1.22824</v>
      </c>
      <c r="EQ520">
        <v>1.563607333333334</v>
      </c>
      <c r="ER520">
        <v>0.89391516666666682</v>
      </c>
      <c r="ES520">
        <v>2.9528276666666669</v>
      </c>
      <c r="ET520">
        <v>1.302870666666667</v>
      </c>
      <c r="EU520">
        <v>2.1984360000000009</v>
      </c>
      <c r="EV520">
        <v>4.2156642499999997</v>
      </c>
      <c r="EW520">
        <v>1.302870666666667</v>
      </c>
      <c r="EX520">
        <v>0.63704400000000005</v>
      </c>
      <c r="EY520">
        <v>1.0121502499999999</v>
      </c>
      <c r="EZ520">
        <v>1.029422857142857</v>
      </c>
      <c r="FA520">
        <v>1.4720625000000001</v>
      </c>
      <c r="FB520">
        <v>1.46919</v>
      </c>
      <c r="FC520">
        <v>2.0414501666666669</v>
      </c>
      <c r="FD520">
        <v>1.6035980000000001</v>
      </c>
      <c r="FF520">
        <v>1.862564583333334</v>
      </c>
      <c r="FH520">
        <v>1.302870666666667</v>
      </c>
      <c r="FJ520">
        <v>1.177208</v>
      </c>
      <c r="FK520">
        <v>0.95462000000000002</v>
      </c>
      <c r="FL520">
        <v>1.885815</v>
      </c>
      <c r="FM520">
        <v>2.25461</v>
      </c>
      <c r="FP520">
        <v>3.734104166666667</v>
      </c>
      <c r="FQ520">
        <v>0.94793000000000005</v>
      </c>
      <c r="FR520">
        <v>1.752569</v>
      </c>
      <c r="FT520">
        <v>0.94793000000000005</v>
      </c>
      <c r="FW520">
        <v>3.1148359999999999</v>
      </c>
      <c r="FX520">
        <v>3.2175579999999999</v>
      </c>
      <c r="FZ520">
        <v>2.338174</v>
      </c>
      <c r="GA520">
        <v>2.0289575000000002</v>
      </c>
      <c r="GB520">
        <v>4.5657839999999998</v>
      </c>
      <c r="GC520">
        <v>0.73355000000000004</v>
      </c>
      <c r="GD520">
        <v>3.499714</v>
      </c>
      <c r="GE520">
        <v>1.3067545</v>
      </c>
      <c r="GG520">
        <v>3.6980569999999999</v>
      </c>
      <c r="GH520">
        <v>1.0237560000000001</v>
      </c>
      <c r="GI520">
        <v>0.70792800000000011</v>
      </c>
      <c r="GL520">
        <v>2.9528276666666669</v>
      </c>
      <c r="GM520">
        <v>1.8976059999999999</v>
      </c>
      <c r="GN520">
        <v>3.766248</v>
      </c>
      <c r="GP520">
        <v>2.0357003333333328</v>
      </c>
      <c r="GQ520">
        <v>0.94793000000000005</v>
      </c>
      <c r="GR520">
        <v>0.94793000000000005</v>
      </c>
      <c r="GS520">
        <v>1.805261666666667</v>
      </c>
      <c r="GU520">
        <v>1.302870666666667</v>
      </c>
      <c r="GV520">
        <v>1.402542</v>
      </c>
      <c r="GW520">
        <v>3.4565380000000001</v>
      </c>
      <c r="GX520">
        <v>3.4565380000000001</v>
      </c>
      <c r="GY520">
        <v>1.5406985</v>
      </c>
      <c r="GZ520">
        <v>2.8650639999999998</v>
      </c>
      <c r="HA520">
        <v>1.36581</v>
      </c>
      <c r="HC520">
        <v>1.159286</v>
      </c>
      <c r="HE520">
        <v>0.98594599999999999</v>
      </c>
    </row>
    <row r="521" spans="1:213" x14ac:dyDescent="0.3">
      <c r="A521">
        <v>2021</v>
      </c>
      <c r="B521" t="s">
        <v>8347</v>
      </c>
      <c r="C521" s="1" t="s">
        <v>8351</v>
      </c>
      <c r="D521">
        <v>1.8758779999999999</v>
      </c>
      <c r="E521">
        <v>2.2939725000000002</v>
      </c>
      <c r="G521">
        <v>0.76948666666666676</v>
      </c>
      <c r="J521">
        <v>2.4237220000000002</v>
      </c>
      <c r="K521">
        <v>0.92758000000000007</v>
      </c>
      <c r="N521">
        <v>2.7343639999999998</v>
      </c>
      <c r="P521">
        <v>1.591518</v>
      </c>
      <c r="R521">
        <v>1.0010319999999999</v>
      </c>
      <c r="S521">
        <v>1.0577099999999999</v>
      </c>
      <c r="AB521">
        <v>0.38137199999999999</v>
      </c>
      <c r="AD521">
        <v>3.6584400000000001</v>
      </c>
      <c r="AF521">
        <v>0.5939580000000001</v>
      </c>
      <c r="AH521">
        <v>0.82281250000000006</v>
      </c>
      <c r="AJ521">
        <v>2.4918619999999998</v>
      </c>
      <c r="AO521">
        <v>5.591114000000001</v>
      </c>
      <c r="AR521">
        <v>4.9315759999999997</v>
      </c>
      <c r="AT521">
        <v>2.1059779999999999</v>
      </c>
      <c r="AU521">
        <v>0.60460500000000006</v>
      </c>
      <c r="BE521">
        <v>1.4109400000000001</v>
      </c>
      <c r="BF521">
        <v>0.52972000000000008</v>
      </c>
      <c r="BG521">
        <v>2.4686360000000001</v>
      </c>
      <c r="BL521">
        <v>2.7343639999999998</v>
      </c>
      <c r="BP521">
        <v>3.2335266666666671</v>
      </c>
      <c r="BQ521">
        <v>0.43589800000000012</v>
      </c>
      <c r="BR521">
        <v>0.29672599999999999</v>
      </c>
      <c r="BX521">
        <v>0.41818400000000011</v>
      </c>
      <c r="CB521">
        <v>2.1058460000000001</v>
      </c>
      <c r="CC521">
        <v>0.20619999999999999</v>
      </c>
      <c r="CF521">
        <v>3.915064000000001</v>
      </c>
      <c r="CG521">
        <v>0.78051199999999998</v>
      </c>
      <c r="CI521">
        <v>0.31469599999999998</v>
      </c>
      <c r="CJ521">
        <v>2.135408</v>
      </c>
      <c r="CM521">
        <v>2.5088400000000002</v>
      </c>
      <c r="CN521">
        <v>2.0118</v>
      </c>
      <c r="CO521">
        <v>0.26719199999999999</v>
      </c>
      <c r="CP521">
        <v>0.51178199999999996</v>
      </c>
      <c r="CU521">
        <v>1.124816</v>
      </c>
      <c r="CV521">
        <v>1.5030239999999999</v>
      </c>
      <c r="CY521">
        <v>0.65246199999999999</v>
      </c>
      <c r="DA521">
        <v>1.7179279999999999</v>
      </c>
      <c r="DF521">
        <v>4.1561260000000004</v>
      </c>
      <c r="DG521">
        <v>1.571674</v>
      </c>
      <c r="DH521">
        <v>1.0715675</v>
      </c>
      <c r="DI521">
        <v>0.69451000000000007</v>
      </c>
      <c r="DJ521">
        <v>0.154332</v>
      </c>
      <c r="DL521">
        <v>0.84269600000000011</v>
      </c>
      <c r="DP521">
        <v>2.1058460000000001</v>
      </c>
      <c r="DW521">
        <v>0.40414400000000011</v>
      </c>
      <c r="DX521">
        <v>1.283712</v>
      </c>
      <c r="EG521">
        <v>0.94285000000000008</v>
      </c>
      <c r="EH521">
        <v>0.76594000000000007</v>
      </c>
      <c r="EK521">
        <v>5.6501580000000011</v>
      </c>
      <c r="EN521">
        <v>1.6102825000000001</v>
      </c>
      <c r="ER521">
        <v>0.73473500000000003</v>
      </c>
      <c r="ES521">
        <v>3.9724680000000001</v>
      </c>
      <c r="EV521">
        <v>0.60189250000000005</v>
      </c>
      <c r="EX521">
        <v>0.79932400000000003</v>
      </c>
      <c r="EZ521">
        <v>0.87899571428571444</v>
      </c>
      <c r="FA521">
        <v>0.94041000000000008</v>
      </c>
      <c r="FP521">
        <v>0.66663600000000012</v>
      </c>
      <c r="FR521">
        <v>0.63186600000000004</v>
      </c>
      <c r="FX521">
        <v>0.53329400000000005</v>
      </c>
      <c r="GA521">
        <v>1.086336</v>
      </c>
      <c r="GB521">
        <v>0.543072</v>
      </c>
      <c r="GD521">
        <v>1.9597666666666671</v>
      </c>
      <c r="GG521">
        <v>1.403427</v>
      </c>
      <c r="GI521">
        <v>1.3830659999999999</v>
      </c>
      <c r="GL521">
        <v>3.9724680000000001</v>
      </c>
      <c r="GM521">
        <v>1.8576999999999999</v>
      </c>
      <c r="GN521">
        <v>1.107316</v>
      </c>
      <c r="GO521">
        <v>2.174032</v>
      </c>
      <c r="GW521">
        <v>1.571674</v>
      </c>
      <c r="GX521">
        <v>1.571674</v>
      </c>
      <c r="GY521">
        <v>3.915064000000001</v>
      </c>
      <c r="GZ521">
        <v>1.79061</v>
      </c>
      <c r="HA521">
        <v>0.88814500000000007</v>
      </c>
      <c r="HC521">
        <v>4.034268</v>
      </c>
      <c r="HE521">
        <v>0.89154000000000011</v>
      </c>
    </row>
    <row r="522" spans="1:213" x14ac:dyDescent="0.3">
      <c r="A522">
        <v>2021</v>
      </c>
      <c r="B522" t="s">
        <v>8347</v>
      </c>
      <c r="C522" s="1" t="s">
        <v>8352</v>
      </c>
      <c r="D522">
        <v>1.780662</v>
      </c>
      <c r="E522">
        <v>2.0422980000000002</v>
      </c>
      <c r="G522">
        <v>0.67016500000000001</v>
      </c>
      <c r="J522">
        <v>1.8475839999999999</v>
      </c>
      <c r="K522">
        <v>0.57142999999999999</v>
      </c>
      <c r="N522">
        <v>2.8056899999999998</v>
      </c>
      <c r="P522">
        <v>1.745188</v>
      </c>
      <c r="R522">
        <v>1.038535</v>
      </c>
      <c r="S522">
        <v>0.89435200000000004</v>
      </c>
      <c r="AB522">
        <v>0.52405800000000002</v>
      </c>
      <c r="AD522">
        <v>1.4796024999999999</v>
      </c>
      <c r="AF522">
        <v>1.5246774999999999</v>
      </c>
      <c r="AH522">
        <v>0.79666000000000003</v>
      </c>
      <c r="AJ522">
        <v>1.207212</v>
      </c>
      <c r="AO522">
        <v>5.3493040000000009</v>
      </c>
      <c r="AR522">
        <v>3.4124979999999998</v>
      </c>
      <c r="AT522">
        <v>1.8128899999999999</v>
      </c>
      <c r="AU522">
        <v>1.4151849999999999</v>
      </c>
      <c r="BB522">
        <v>0.60014800000000013</v>
      </c>
      <c r="BE522">
        <v>0.86321000000000003</v>
      </c>
      <c r="BF522">
        <v>0.31644200000000011</v>
      </c>
      <c r="BG522">
        <v>1.40889</v>
      </c>
      <c r="BL522">
        <v>2.8056899999999998</v>
      </c>
      <c r="BP522">
        <v>1.6504799999999999</v>
      </c>
      <c r="BR522">
        <v>0.55058333333333342</v>
      </c>
      <c r="CB522">
        <v>1.81423</v>
      </c>
      <c r="CF522">
        <v>2.1707999999999998</v>
      </c>
      <c r="CG522">
        <v>0.74112666666666682</v>
      </c>
      <c r="CI522">
        <v>0.68141399999999996</v>
      </c>
      <c r="CJ522">
        <v>2.259395</v>
      </c>
      <c r="CM522">
        <v>0.88323800000000008</v>
      </c>
      <c r="CN522">
        <v>1.9352549999999999</v>
      </c>
      <c r="CO522">
        <v>0.67931399999999997</v>
      </c>
      <c r="CP522">
        <v>0.218308</v>
      </c>
      <c r="CU522">
        <v>1.0587759999999999</v>
      </c>
      <c r="CV522">
        <v>2.0276879999999999</v>
      </c>
      <c r="CY522">
        <v>0.74188200000000004</v>
      </c>
      <c r="DA522">
        <v>1.2358033333333329</v>
      </c>
      <c r="DF522">
        <v>0.47972999999999999</v>
      </c>
      <c r="DG522">
        <v>0.97742800000000007</v>
      </c>
      <c r="DH522">
        <v>0.199742</v>
      </c>
      <c r="DI522">
        <v>0.8181480000000001</v>
      </c>
      <c r="DJ522">
        <v>0.14532400000000001</v>
      </c>
      <c r="DL522">
        <v>0.18373800000000001</v>
      </c>
      <c r="DP522">
        <v>1.81423</v>
      </c>
      <c r="DX522">
        <v>0.70602399999999998</v>
      </c>
      <c r="EG522">
        <v>0.71257000000000004</v>
      </c>
      <c r="EH522">
        <v>0.94924399999999998</v>
      </c>
      <c r="EK522">
        <v>5.2305420000000007</v>
      </c>
      <c r="EN522">
        <v>0.915184</v>
      </c>
      <c r="ER522">
        <v>0.90444600000000008</v>
      </c>
      <c r="ES522">
        <v>3.598294000000001</v>
      </c>
      <c r="EV522">
        <v>0.39775800000000011</v>
      </c>
      <c r="EX522">
        <v>0.64405800000000013</v>
      </c>
      <c r="FA522">
        <v>0.81372600000000017</v>
      </c>
      <c r="FR522">
        <v>0.49756800000000012</v>
      </c>
      <c r="GB522">
        <v>0.48088800000000009</v>
      </c>
      <c r="GD522">
        <v>2.02441</v>
      </c>
      <c r="GG522">
        <v>1.934874</v>
      </c>
      <c r="GH522">
        <v>0.76839600000000008</v>
      </c>
      <c r="GI522">
        <v>1.38184</v>
      </c>
      <c r="GL522">
        <v>3.598294000000001</v>
      </c>
      <c r="GM522">
        <v>1.639562</v>
      </c>
      <c r="GN522">
        <v>1.7048620000000001</v>
      </c>
      <c r="GO522">
        <v>1.0098419999999999</v>
      </c>
      <c r="GW522">
        <v>0.97742800000000007</v>
      </c>
      <c r="GX522">
        <v>0.97742800000000007</v>
      </c>
      <c r="GY522">
        <v>2.1707999999999998</v>
      </c>
      <c r="GZ522">
        <v>1.107548</v>
      </c>
      <c r="HA522">
        <v>0.50247000000000008</v>
      </c>
      <c r="HC522">
        <v>3.565312</v>
      </c>
      <c r="HE522">
        <v>0.168742</v>
      </c>
    </row>
    <row r="523" spans="1:213" x14ac:dyDescent="0.3">
      <c r="A523">
        <v>2021</v>
      </c>
      <c r="B523" t="s">
        <v>8347</v>
      </c>
      <c r="C523" s="1" t="s">
        <v>8353</v>
      </c>
      <c r="D523">
        <v>0.88656800000000013</v>
      </c>
      <c r="E523">
        <v>0.59805000000000008</v>
      </c>
      <c r="J523">
        <v>5.260203333333334</v>
      </c>
      <c r="K523">
        <v>0.47118199999999999</v>
      </c>
      <c r="N523">
        <v>0.85582400000000003</v>
      </c>
      <c r="R523">
        <v>0.95062400000000002</v>
      </c>
      <c r="S523">
        <v>1.20475</v>
      </c>
      <c r="AB523">
        <v>0.49417400000000011</v>
      </c>
      <c r="AD523">
        <v>0.74446200000000007</v>
      </c>
      <c r="AH523">
        <v>0.17421181818181819</v>
      </c>
      <c r="AO523">
        <v>5.6396440000000014</v>
      </c>
      <c r="AR523">
        <v>0.16409000000000001</v>
      </c>
      <c r="AT523">
        <v>0.33367599999999997</v>
      </c>
      <c r="BE523">
        <v>0.64303500000000002</v>
      </c>
      <c r="BG523">
        <v>0.73550000000000004</v>
      </c>
      <c r="BL523">
        <v>0.85582400000000003</v>
      </c>
      <c r="BR523">
        <v>0.57362600000000008</v>
      </c>
      <c r="CB523">
        <v>0.33367599999999997</v>
      </c>
      <c r="CF523">
        <v>1.6002780000000001</v>
      </c>
      <c r="CI523">
        <v>0.54527400000000004</v>
      </c>
      <c r="CJ523">
        <v>1.0707899999999999</v>
      </c>
      <c r="CM523">
        <v>0.56641000000000008</v>
      </c>
      <c r="CN523">
        <v>0.56894</v>
      </c>
      <c r="CP523">
        <v>0.69707200000000002</v>
      </c>
      <c r="CY523">
        <v>0.56845800000000013</v>
      </c>
      <c r="DG523">
        <v>1.20356</v>
      </c>
      <c r="DH523">
        <v>0.25363000000000002</v>
      </c>
      <c r="DL523">
        <v>1.03281</v>
      </c>
      <c r="DP523">
        <v>0.33367599999999997</v>
      </c>
      <c r="DX523">
        <v>0.8650500000000001</v>
      </c>
      <c r="EK523">
        <v>1.226934</v>
      </c>
      <c r="EN523">
        <v>0.88420200000000004</v>
      </c>
      <c r="EV523">
        <v>0.31825799999999999</v>
      </c>
      <c r="FA523">
        <v>1.186104</v>
      </c>
      <c r="FR523">
        <v>0.74750800000000006</v>
      </c>
      <c r="GB523">
        <v>0.97506400000000004</v>
      </c>
      <c r="GD523">
        <v>2.498974</v>
      </c>
      <c r="GG523">
        <v>0.33367599999999997</v>
      </c>
      <c r="GI523">
        <v>0.92125400000000002</v>
      </c>
      <c r="GM523">
        <v>2.3914374999999999</v>
      </c>
      <c r="GN523">
        <v>1.7944340000000001</v>
      </c>
      <c r="GW523">
        <v>1.20356</v>
      </c>
      <c r="GX523">
        <v>1.20356</v>
      </c>
      <c r="GY523">
        <v>1.6002780000000001</v>
      </c>
      <c r="GZ523">
        <v>0.57089400000000001</v>
      </c>
      <c r="HA523">
        <v>0.56604200000000005</v>
      </c>
      <c r="HC523">
        <v>0.88188750000000005</v>
      </c>
    </row>
    <row r="524" spans="1:213" x14ac:dyDescent="0.3">
      <c r="A524">
        <v>2021</v>
      </c>
      <c r="B524" t="s">
        <v>8347</v>
      </c>
      <c r="C524" s="1" t="s">
        <v>8354</v>
      </c>
      <c r="D524">
        <v>0.6941250000000001</v>
      </c>
      <c r="E524">
        <v>0.86871250000000011</v>
      </c>
      <c r="G524">
        <v>0.713812</v>
      </c>
      <c r="J524">
        <v>1.492434</v>
      </c>
      <c r="K524">
        <v>0.75307000000000002</v>
      </c>
      <c r="N524">
        <v>1.158298</v>
      </c>
      <c r="P524">
        <v>0.131634</v>
      </c>
      <c r="R524">
        <v>0.87948400000000004</v>
      </c>
      <c r="S524">
        <v>0.96372600000000008</v>
      </c>
      <c r="AF524">
        <v>0.69067400000000001</v>
      </c>
      <c r="AJ524">
        <v>0.84713400000000005</v>
      </c>
      <c r="AO524">
        <v>0.93969600000000009</v>
      </c>
      <c r="AR524">
        <v>0.83862000000000003</v>
      </c>
      <c r="AS524">
        <v>0.51756000000000002</v>
      </c>
      <c r="AT524">
        <v>0.30196400000000012</v>
      </c>
      <c r="BE524">
        <v>0.66586600000000007</v>
      </c>
      <c r="BF524">
        <v>0.50746599999999997</v>
      </c>
      <c r="BG524">
        <v>1.6219079999999999</v>
      </c>
      <c r="BL524">
        <v>1.158298</v>
      </c>
      <c r="BR524">
        <v>9.6784000000000009E-2</v>
      </c>
      <c r="CB524">
        <v>0.32320599999999999</v>
      </c>
      <c r="CF524">
        <v>1.032932</v>
      </c>
      <c r="CG524">
        <v>0.28114600000000001</v>
      </c>
      <c r="CI524">
        <v>0.49429400000000012</v>
      </c>
      <c r="CJ524">
        <v>0.59040800000000004</v>
      </c>
      <c r="CM524">
        <v>1.2730600000000001</v>
      </c>
      <c r="CN524">
        <v>0.640822</v>
      </c>
      <c r="CO524">
        <v>0.46604800000000007</v>
      </c>
      <c r="CP524">
        <v>0.31059399999999998</v>
      </c>
      <c r="CY524">
        <v>0.53442400000000001</v>
      </c>
      <c r="DA524">
        <v>0.90312400000000004</v>
      </c>
      <c r="DF524">
        <v>0.56524800000000008</v>
      </c>
      <c r="DG524">
        <v>0.90225200000000005</v>
      </c>
      <c r="DH524">
        <v>0.29902600000000001</v>
      </c>
      <c r="DJ524">
        <v>0.81934000000000007</v>
      </c>
      <c r="DL524">
        <v>0.97231600000000018</v>
      </c>
      <c r="DP524">
        <v>0.32320599999999999</v>
      </c>
      <c r="DX524">
        <v>0.53248000000000006</v>
      </c>
      <c r="EH524">
        <v>0.62751800000000013</v>
      </c>
      <c r="EK524">
        <v>0.7280080000000001</v>
      </c>
      <c r="EN524">
        <v>0.44669500000000012</v>
      </c>
      <c r="ER524">
        <v>0.6416225000000001</v>
      </c>
      <c r="ES524">
        <v>1.0037100000000001</v>
      </c>
      <c r="EV524">
        <v>0.25292999999999999</v>
      </c>
      <c r="FA524">
        <v>0.56493199999999999</v>
      </c>
      <c r="FR524">
        <v>0.28256399999999998</v>
      </c>
      <c r="FX524">
        <v>0.27859</v>
      </c>
      <c r="GA524">
        <v>1.312762</v>
      </c>
      <c r="GB524">
        <v>0.51365800000000006</v>
      </c>
      <c r="GD524">
        <v>0.65007800000000004</v>
      </c>
      <c r="GG524">
        <v>0.40119050000000001</v>
      </c>
      <c r="GI524">
        <v>1.08026</v>
      </c>
      <c r="GL524">
        <v>1.0037100000000001</v>
      </c>
      <c r="GN524">
        <v>1.2312000000000001</v>
      </c>
      <c r="GW524">
        <v>0.90225200000000005</v>
      </c>
      <c r="GX524">
        <v>0.90225200000000005</v>
      </c>
      <c r="GY524">
        <v>1.032932</v>
      </c>
      <c r="GZ524">
        <v>0.57602200000000003</v>
      </c>
      <c r="HA524">
        <v>0.217448</v>
      </c>
      <c r="HC524">
        <v>0.85037200000000002</v>
      </c>
      <c r="HE524">
        <v>0.19875000000000001</v>
      </c>
    </row>
    <row r="525" spans="1:213" x14ac:dyDescent="0.3">
      <c r="A525">
        <v>2021</v>
      </c>
      <c r="B525" t="s">
        <v>8347</v>
      </c>
      <c r="C525" s="1" t="s">
        <v>8355</v>
      </c>
      <c r="D525">
        <v>0.65660600000000013</v>
      </c>
      <c r="E525">
        <v>0.51529250000000004</v>
      </c>
      <c r="J525">
        <v>0.55959400000000004</v>
      </c>
      <c r="K525">
        <v>0.38819799999999999</v>
      </c>
      <c r="R525">
        <v>0.82636200000000004</v>
      </c>
      <c r="S525">
        <v>0.61995250000000002</v>
      </c>
      <c r="AB525">
        <v>0.13016800000000001</v>
      </c>
      <c r="AH525">
        <v>0.54401400000000011</v>
      </c>
      <c r="AJ525">
        <v>0.45912599999999998</v>
      </c>
      <c r="AR525">
        <v>2.1654599999999999</v>
      </c>
      <c r="CJ525">
        <v>0.4867180000000001</v>
      </c>
      <c r="CY525">
        <v>0.57018600000000008</v>
      </c>
      <c r="DH525">
        <v>0.22044800000000001</v>
      </c>
      <c r="DL525">
        <v>0.41588199999999997</v>
      </c>
      <c r="EN525">
        <v>0.58094250000000003</v>
      </c>
      <c r="ES525">
        <v>0.75334400000000001</v>
      </c>
      <c r="FA525">
        <v>0.60381000000000007</v>
      </c>
      <c r="GD525">
        <v>0.87345200000000001</v>
      </c>
      <c r="GI525">
        <v>0.93060399999999999</v>
      </c>
      <c r="GL525">
        <v>0.75334400000000001</v>
      </c>
      <c r="GN525">
        <v>1.226062</v>
      </c>
      <c r="GZ525">
        <v>0.66953000000000007</v>
      </c>
    </row>
    <row r="526" spans="1:213" x14ac:dyDescent="0.3">
      <c r="A526">
        <v>2021</v>
      </c>
      <c r="B526" t="s">
        <v>8347</v>
      </c>
      <c r="C526" s="1" t="s">
        <v>8356</v>
      </c>
      <c r="D526">
        <v>0.60183600000000004</v>
      </c>
      <c r="E526">
        <v>0.45174199999999998</v>
      </c>
      <c r="J526">
        <v>0.92324600000000012</v>
      </c>
      <c r="K526">
        <v>0.64032200000000006</v>
      </c>
      <c r="N526">
        <v>0.33844200000000002</v>
      </c>
      <c r="P526">
        <v>0.68278600000000012</v>
      </c>
      <c r="R526">
        <v>0.56523800000000013</v>
      </c>
      <c r="S526">
        <v>0.70072000000000001</v>
      </c>
      <c r="AB526">
        <v>0.219608</v>
      </c>
      <c r="AH526">
        <v>0.98751000000000011</v>
      </c>
      <c r="AJ526">
        <v>0.88207000000000002</v>
      </c>
      <c r="AO526">
        <v>1.3653979999999999</v>
      </c>
      <c r="AR526">
        <v>0.68425200000000008</v>
      </c>
      <c r="AT526">
        <v>0.41763800000000012</v>
      </c>
      <c r="BE526">
        <v>0.28721000000000002</v>
      </c>
      <c r="BL526">
        <v>0.33844200000000002</v>
      </c>
      <c r="BP526">
        <v>0.61600250000000001</v>
      </c>
      <c r="BR526">
        <v>0.31444400000000011</v>
      </c>
      <c r="CA526">
        <v>4.1489159999999998</v>
      </c>
      <c r="CB526">
        <v>0.41763800000000012</v>
      </c>
      <c r="CF526">
        <v>0.70655000000000001</v>
      </c>
      <c r="CG526">
        <v>0.30535800000000002</v>
      </c>
      <c r="CJ526">
        <v>0.66017000000000003</v>
      </c>
      <c r="CM526">
        <v>0.78321399999999997</v>
      </c>
      <c r="CN526">
        <v>0.40625000000000011</v>
      </c>
      <c r="CP526">
        <v>0.43935200000000002</v>
      </c>
      <c r="CY526">
        <v>8.3046000000000009E-2</v>
      </c>
      <c r="DA526">
        <v>0.75830750000000002</v>
      </c>
      <c r="DG526">
        <v>0.47689599999999999</v>
      </c>
      <c r="DH526">
        <v>0.27618799999999999</v>
      </c>
      <c r="DI526">
        <v>0.28829199999999999</v>
      </c>
      <c r="DL526">
        <v>5.270600000000001E-2</v>
      </c>
      <c r="DP526">
        <v>0.41763800000000012</v>
      </c>
      <c r="DX526">
        <v>0.28773799999999999</v>
      </c>
      <c r="EG526">
        <v>0.38263999999999998</v>
      </c>
      <c r="EK526">
        <v>0.31354599999999999</v>
      </c>
      <c r="EN526">
        <v>0.32019999999999998</v>
      </c>
      <c r="ER526">
        <v>0.22666500000000001</v>
      </c>
      <c r="ES526">
        <v>0.95231399999999999</v>
      </c>
      <c r="EV526">
        <v>0.59764000000000006</v>
      </c>
      <c r="FA526">
        <v>0.46548600000000001</v>
      </c>
      <c r="FL526">
        <v>2.738112000000001</v>
      </c>
      <c r="FR526">
        <v>0.18721199999999999</v>
      </c>
      <c r="GB526">
        <v>0.44204199999999999</v>
      </c>
      <c r="GD526">
        <v>0.80262800000000012</v>
      </c>
      <c r="GG526">
        <v>0.41763800000000012</v>
      </c>
      <c r="GI526">
        <v>0.65427500000000005</v>
      </c>
      <c r="GL526">
        <v>0.95231399999999999</v>
      </c>
      <c r="GN526">
        <v>1.440096</v>
      </c>
      <c r="GW526">
        <v>0.47689599999999999</v>
      </c>
      <c r="GX526">
        <v>0.47689599999999999</v>
      </c>
      <c r="GY526">
        <v>0.70655000000000001</v>
      </c>
      <c r="GZ526">
        <v>0.42969000000000002</v>
      </c>
      <c r="HC526">
        <v>0.16105800000000001</v>
      </c>
    </row>
    <row r="527" spans="1:213" x14ac:dyDescent="0.3">
      <c r="A527">
        <v>2021</v>
      </c>
      <c r="B527" t="s">
        <v>8347</v>
      </c>
      <c r="C527" s="1" t="s">
        <v>8357</v>
      </c>
      <c r="D527">
        <v>1.628654</v>
      </c>
      <c r="E527">
        <v>1.7456925000000001</v>
      </c>
      <c r="G527">
        <v>0.85096400000000005</v>
      </c>
      <c r="J527">
        <v>1.588856</v>
      </c>
      <c r="K527">
        <v>1.2791600000000001</v>
      </c>
      <c r="L527">
        <v>2.1228379999999998</v>
      </c>
      <c r="N527">
        <v>1.446974</v>
      </c>
      <c r="P527">
        <v>0.69244000000000006</v>
      </c>
      <c r="Q527">
        <v>2.1228379999999998</v>
      </c>
      <c r="R527">
        <v>0.56827800000000006</v>
      </c>
      <c r="S527">
        <v>1.305134</v>
      </c>
      <c r="AB527">
        <v>0.67842750000000007</v>
      </c>
      <c r="AC527">
        <v>2.1228379999999998</v>
      </c>
      <c r="AD527">
        <v>1.243465</v>
      </c>
      <c r="AF527">
        <v>0.82796750000000008</v>
      </c>
      <c r="AJ527">
        <v>0.99649800000000011</v>
      </c>
      <c r="AO527">
        <v>1.9906980000000001</v>
      </c>
      <c r="AR527">
        <v>2.119872</v>
      </c>
      <c r="AS527">
        <v>0.63044200000000006</v>
      </c>
      <c r="AT527">
        <v>1.8258239999999999</v>
      </c>
      <c r="AU527">
        <v>1.3444659999999999</v>
      </c>
      <c r="AY527">
        <v>2.1228379999999998</v>
      </c>
      <c r="BE527">
        <v>1.1060700000000001</v>
      </c>
      <c r="BF527">
        <v>0.32725799999999999</v>
      </c>
      <c r="BG527">
        <v>1.9276424999999999</v>
      </c>
      <c r="BJ527">
        <v>0.57631600000000005</v>
      </c>
      <c r="BL527">
        <v>1.446974</v>
      </c>
      <c r="BR527">
        <v>0.50792800000000005</v>
      </c>
      <c r="BX527">
        <v>1.4699599999999999</v>
      </c>
      <c r="CB527">
        <v>1.823558</v>
      </c>
      <c r="CF527">
        <v>1.5164500000000001</v>
      </c>
      <c r="CG527">
        <v>0.63288941176470592</v>
      </c>
      <c r="CI527">
        <v>0.49983800000000012</v>
      </c>
      <c r="CJ527">
        <v>1.9213266666666671</v>
      </c>
      <c r="CM527">
        <v>2.3811499999999999</v>
      </c>
      <c r="CN527">
        <v>1.161286</v>
      </c>
      <c r="CO527">
        <v>0.632602</v>
      </c>
      <c r="CP527">
        <v>0.45400200000000002</v>
      </c>
      <c r="CU527">
        <v>0.50157200000000002</v>
      </c>
      <c r="CV527">
        <v>0.99365400000000004</v>
      </c>
      <c r="CY527">
        <v>0.39927000000000001</v>
      </c>
      <c r="DA527">
        <v>1.3024249999999999</v>
      </c>
      <c r="DF527">
        <v>0.79416200000000003</v>
      </c>
      <c r="DG527">
        <v>1.2246980000000001</v>
      </c>
      <c r="DH527">
        <v>0.34372399999999997</v>
      </c>
      <c r="DI527">
        <v>1.3402266666666669</v>
      </c>
      <c r="DJ527">
        <v>0.30113400000000001</v>
      </c>
      <c r="DL527">
        <v>0.75657600000000014</v>
      </c>
      <c r="DP527">
        <v>1.823558</v>
      </c>
      <c r="DW527">
        <v>0.74164000000000008</v>
      </c>
      <c r="DX527">
        <v>0.65069600000000005</v>
      </c>
      <c r="EH527">
        <v>0.69146200000000002</v>
      </c>
      <c r="EK527">
        <v>3.712E-3</v>
      </c>
      <c r="EN527">
        <v>0.81508800000000015</v>
      </c>
      <c r="ER527">
        <v>0.6376400000000001</v>
      </c>
      <c r="ES527">
        <v>1.9452400000000001</v>
      </c>
      <c r="EV527">
        <v>0.58248200000000006</v>
      </c>
      <c r="EX527">
        <v>0.68769800000000003</v>
      </c>
      <c r="EZ527">
        <v>0.90914714285714293</v>
      </c>
      <c r="FA527">
        <v>0.64042200000000005</v>
      </c>
      <c r="FC527">
        <v>1.682315</v>
      </c>
      <c r="FR527">
        <v>0.76622600000000007</v>
      </c>
      <c r="FX527">
        <v>0.25575999999999999</v>
      </c>
      <c r="GA527">
        <v>1.4227240000000001</v>
      </c>
      <c r="GB527">
        <v>1.008626</v>
      </c>
      <c r="GD527">
        <v>1.7356075</v>
      </c>
      <c r="GG527">
        <v>1.372987</v>
      </c>
      <c r="GI527">
        <v>0.71249200000000001</v>
      </c>
      <c r="GL527">
        <v>1.9452400000000001</v>
      </c>
      <c r="GM527">
        <v>1.0198659999999999</v>
      </c>
      <c r="GN527">
        <v>1.0685480000000001</v>
      </c>
      <c r="GP527">
        <v>2.1228379999999998</v>
      </c>
      <c r="GW527">
        <v>1.2246980000000001</v>
      </c>
      <c r="GX527">
        <v>1.2246980000000001</v>
      </c>
      <c r="GY527">
        <v>1.5164500000000001</v>
      </c>
      <c r="GZ527">
        <v>0.91903400000000002</v>
      </c>
      <c r="HA527">
        <v>0.42335600000000001</v>
      </c>
      <c r="HC527">
        <v>1.801544</v>
      </c>
      <c r="HE527">
        <v>0.52783600000000008</v>
      </c>
    </row>
    <row r="528" spans="1:213" x14ac:dyDescent="0.3">
      <c r="A528">
        <v>2021</v>
      </c>
      <c r="B528" t="s">
        <v>8347</v>
      </c>
      <c r="C528" s="1" t="s">
        <v>8358</v>
      </c>
      <c r="D528">
        <v>0.47476800000000008</v>
      </c>
      <c r="E528">
        <v>0.97464750000000011</v>
      </c>
      <c r="G528">
        <v>0.91653400000000007</v>
      </c>
      <c r="J528">
        <v>1.60273</v>
      </c>
      <c r="K528">
        <v>0.95049400000000006</v>
      </c>
      <c r="N528">
        <v>0.69972250000000003</v>
      </c>
      <c r="P528">
        <v>0.61180000000000001</v>
      </c>
      <c r="R528">
        <v>0.80017600000000011</v>
      </c>
      <c r="S528">
        <v>0.59366000000000008</v>
      </c>
      <c r="AB528">
        <v>1.004502</v>
      </c>
      <c r="AF528">
        <v>1.1099380000000001</v>
      </c>
      <c r="AH528">
        <v>0.195134</v>
      </c>
      <c r="AJ528">
        <v>0.74853600000000009</v>
      </c>
      <c r="AO528">
        <v>2.3990939999999998</v>
      </c>
      <c r="AR528">
        <v>2.3882525000000001</v>
      </c>
      <c r="AS528">
        <v>0.49804199999999998</v>
      </c>
      <c r="AT528">
        <v>0.34469000000000011</v>
      </c>
      <c r="AU528">
        <v>1.2619400000000001</v>
      </c>
      <c r="BE528">
        <v>0.76033750000000011</v>
      </c>
      <c r="BF528">
        <v>0.7494860000000001</v>
      </c>
      <c r="BG528">
        <v>1.362384</v>
      </c>
      <c r="BL528">
        <v>0.69972250000000003</v>
      </c>
      <c r="BP528">
        <v>1.25299</v>
      </c>
      <c r="BQ528">
        <v>0.351632</v>
      </c>
      <c r="BR528">
        <v>0.27922000000000002</v>
      </c>
      <c r="CB528">
        <v>0.34499400000000002</v>
      </c>
      <c r="CF528">
        <v>1.7038720000000001</v>
      </c>
      <c r="CG528">
        <v>0.7564081250000001</v>
      </c>
      <c r="CI528">
        <v>0.68755600000000017</v>
      </c>
      <c r="CJ528">
        <v>1.6598999999999999</v>
      </c>
      <c r="CM528">
        <v>1.272462</v>
      </c>
      <c r="CN528">
        <v>0.69755400000000001</v>
      </c>
      <c r="CO528">
        <v>0.61666200000000004</v>
      </c>
      <c r="CP528">
        <v>0.63301000000000007</v>
      </c>
      <c r="CV528">
        <v>0.75118000000000007</v>
      </c>
      <c r="CY528">
        <v>0.53212599999999999</v>
      </c>
      <c r="DA528">
        <v>1.2201519999999999</v>
      </c>
      <c r="DF528">
        <v>0.52807599999999999</v>
      </c>
      <c r="DG528">
        <v>1.0684324999999999</v>
      </c>
      <c r="DH528">
        <v>0.59689000000000003</v>
      </c>
      <c r="DI528">
        <v>0.36486400000000002</v>
      </c>
      <c r="DJ528">
        <v>0.4954880000000001</v>
      </c>
      <c r="DL528">
        <v>0.39085399999999998</v>
      </c>
      <c r="DP528">
        <v>0.34499400000000002</v>
      </c>
      <c r="DW528">
        <v>0.6227640000000001</v>
      </c>
      <c r="DX528">
        <v>0.5632680000000001</v>
      </c>
      <c r="EG528">
        <v>0.44077000000000011</v>
      </c>
      <c r="EH528">
        <v>0.68980200000000003</v>
      </c>
      <c r="EK528">
        <v>0.48385000000000011</v>
      </c>
      <c r="EN528">
        <v>0.52564600000000006</v>
      </c>
      <c r="ER528">
        <v>0.82416250000000002</v>
      </c>
      <c r="ES528">
        <v>1.4295059999999999</v>
      </c>
      <c r="EV528">
        <v>0.30872400000000011</v>
      </c>
      <c r="EX528">
        <v>0.61862200000000001</v>
      </c>
      <c r="FA528">
        <v>0.41219400000000012</v>
      </c>
      <c r="FR528">
        <v>0.73642000000000007</v>
      </c>
      <c r="FS528">
        <v>0.55410599999999999</v>
      </c>
      <c r="FX528">
        <v>3.2960000000000003E-2</v>
      </c>
      <c r="GA528">
        <v>1.8685259999999999</v>
      </c>
      <c r="GB528">
        <v>0.56414600000000004</v>
      </c>
      <c r="GD528">
        <v>1.474396</v>
      </c>
      <c r="GG528">
        <v>0.57510450000000002</v>
      </c>
      <c r="GH528">
        <v>0.65653000000000006</v>
      </c>
      <c r="GI528">
        <v>1.0570580000000001</v>
      </c>
      <c r="GL528">
        <v>1.4295059999999999</v>
      </c>
      <c r="GM528">
        <v>0.97969800000000007</v>
      </c>
      <c r="GN528">
        <v>1.0385679999999999</v>
      </c>
      <c r="GW528">
        <v>1.0684324999999999</v>
      </c>
      <c r="GX528">
        <v>1.0684324999999999</v>
      </c>
      <c r="GY528">
        <v>1.7038720000000001</v>
      </c>
      <c r="GZ528">
        <v>0.63885000000000003</v>
      </c>
      <c r="HA528">
        <v>0.38986749999999998</v>
      </c>
      <c r="HC528">
        <v>0.82142800000000005</v>
      </c>
      <c r="HE528">
        <v>0.30943799999999999</v>
      </c>
    </row>
    <row r="529" spans="1:213" x14ac:dyDescent="0.3">
      <c r="A529">
        <v>2021</v>
      </c>
      <c r="B529" t="s">
        <v>8347</v>
      </c>
      <c r="C529" s="1" t="s">
        <v>188</v>
      </c>
      <c r="D529">
        <v>0.90930517857142856</v>
      </c>
      <c r="E529">
        <v>0.8916601666666667</v>
      </c>
      <c r="F529">
        <v>2.4464100000000002</v>
      </c>
      <c r="G529">
        <v>0.64721600000000012</v>
      </c>
      <c r="H529">
        <v>0.69507800000000008</v>
      </c>
      <c r="I529">
        <v>0.69507800000000008</v>
      </c>
      <c r="J529">
        <v>3.8000289999999999</v>
      </c>
      <c r="K529">
        <v>0.65984133333333339</v>
      </c>
      <c r="L529">
        <v>1.589199333333333</v>
      </c>
      <c r="M529">
        <v>0.46768599999999999</v>
      </c>
      <c r="N529">
        <v>3.0021766666666672</v>
      </c>
      <c r="O529">
        <v>0.37268499999999999</v>
      </c>
      <c r="P529">
        <v>0.83852375000000001</v>
      </c>
      <c r="Q529">
        <v>1.589199333333333</v>
      </c>
      <c r="R529">
        <v>0.80108666666666684</v>
      </c>
      <c r="S529">
        <v>0.61608150000000006</v>
      </c>
      <c r="T529">
        <v>0.9959960000000001</v>
      </c>
      <c r="U529">
        <v>0.78166483333333336</v>
      </c>
      <c r="V529">
        <v>0.54935400000000012</v>
      </c>
      <c r="W529">
        <v>0.77217333333333338</v>
      </c>
      <c r="X529">
        <v>0.51410200000000006</v>
      </c>
      <c r="Y529">
        <v>0.36811800000000011</v>
      </c>
      <c r="Z529">
        <v>0.69507800000000008</v>
      </c>
      <c r="AA529">
        <v>0.45223400000000002</v>
      </c>
      <c r="AB529">
        <v>0.50409899999999996</v>
      </c>
      <c r="AC529">
        <v>1.589199333333333</v>
      </c>
      <c r="AD529">
        <v>1.7285247500000001</v>
      </c>
      <c r="AE529">
        <v>0.68470200000000003</v>
      </c>
      <c r="AF529">
        <v>1.28044475</v>
      </c>
      <c r="AG529">
        <v>0.29143000000000002</v>
      </c>
      <c r="AH529">
        <v>0.53300600000000009</v>
      </c>
      <c r="AI529">
        <v>0.49629000000000012</v>
      </c>
      <c r="AJ529">
        <v>0.95657580000000009</v>
      </c>
      <c r="AK529">
        <v>1.297593</v>
      </c>
      <c r="AL529">
        <v>0.78951199999999999</v>
      </c>
      <c r="AN529">
        <v>0.49738600000000011</v>
      </c>
      <c r="AO529">
        <v>1.4481461874999999</v>
      </c>
      <c r="AP529">
        <v>0.32317000000000001</v>
      </c>
      <c r="AQ529">
        <v>0.10380399999999999</v>
      </c>
      <c r="AR529">
        <v>1.026824571428572</v>
      </c>
      <c r="AS529">
        <v>0.55862900000000004</v>
      </c>
      <c r="AT529">
        <v>0.97354571428571446</v>
      </c>
      <c r="AU529">
        <v>1.9098655</v>
      </c>
      <c r="AV529">
        <v>1.457559</v>
      </c>
      <c r="AW529">
        <v>1.220988</v>
      </c>
      <c r="AX529">
        <v>0.386432</v>
      </c>
      <c r="AY529">
        <v>1.589199333333333</v>
      </c>
      <c r="AZ529">
        <v>1.297593</v>
      </c>
      <c r="BB529">
        <v>0.74992800000000004</v>
      </c>
      <c r="BC529">
        <v>1.032521</v>
      </c>
      <c r="BD529">
        <v>1.26062275</v>
      </c>
      <c r="BE529">
        <v>1.0858140000000001</v>
      </c>
      <c r="BF529">
        <v>0.84010200000000002</v>
      </c>
      <c r="BG529">
        <v>1.6580299999999999</v>
      </c>
      <c r="BH529">
        <v>0.370056</v>
      </c>
      <c r="BI529">
        <v>0.66005199999999997</v>
      </c>
      <c r="BJ529">
        <v>0.81334100000000009</v>
      </c>
      <c r="BK529">
        <v>0.37268499999999999</v>
      </c>
      <c r="BL529">
        <v>3.0021766666666672</v>
      </c>
      <c r="BM529">
        <v>0.34921600000000003</v>
      </c>
      <c r="BO529">
        <v>0.23136999999999999</v>
      </c>
      <c r="BP529">
        <v>1.1793984</v>
      </c>
      <c r="BQ529">
        <v>0.47761500000000012</v>
      </c>
      <c r="BR529">
        <v>0.75223455555555574</v>
      </c>
      <c r="BS529">
        <v>0.45437000000000011</v>
      </c>
      <c r="BT529">
        <v>0.51036199999999998</v>
      </c>
      <c r="BU529">
        <v>0.62098000000000009</v>
      </c>
      <c r="BV529">
        <v>0.3336014285714286</v>
      </c>
      <c r="BX529">
        <v>1.326095</v>
      </c>
      <c r="BY529">
        <v>0.37268499999999999</v>
      </c>
      <c r="BZ529">
        <v>0.76452000000000009</v>
      </c>
      <c r="CA529">
        <v>0.4051913333333334</v>
      </c>
      <c r="CB529">
        <v>1.02305775</v>
      </c>
      <c r="CC529">
        <v>1.4089719999999999</v>
      </c>
      <c r="CD529">
        <v>0.53573300000000001</v>
      </c>
      <c r="CE529">
        <v>1.297593</v>
      </c>
      <c r="CF529">
        <v>2.0945471666666671</v>
      </c>
      <c r="CG529">
        <v>0.83305000000000007</v>
      </c>
      <c r="CH529">
        <v>1.0053080000000001</v>
      </c>
      <c r="CI529">
        <v>1.8513440000000001</v>
      </c>
      <c r="CJ529">
        <v>1.356328952380953</v>
      </c>
      <c r="CL529">
        <v>1.6972659999999999</v>
      </c>
      <c r="CM529">
        <v>1.824385333333334</v>
      </c>
      <c r="CN529">
        <v>1.2271479999999999</v>
      </c>
      <c r="CO529">
        <v>0.7968090000000001</v>
      </c>
      <c r="CP529">
        <v>0.58682542857142861</v>
      </c>
      <c r="CQ529">
        <v>0.61289199999999999</v>
      </c>
      <c r="CR529">
        <v>1.8161</v>
      </c>
      <c r="CS529">
        <v>0.48873400000000011</v>
      </c>
      <c r="CT529">
        <v>0.70951399999999998</v>
      </c>
      <c r="CU529">
        <v>0.46772200000000003</v>
      </c>
      <c r="CV529">
        <v>1.5472125000000001</v>
      </c>
      <c r="CW529">
        <v>2.97152825</v>
      </c>
      <c r="CX529">
        <v>1.6972659999999999</v>
      </c>
      <c r="CY529">
        <v>0.75773950000000001</v>
      </c>
      <c r="CZ529">
        <v>0.63695200000000007</v>
      </c>
      <c r="DA529">
        <v>0.91381400000000013</v>
      </c>
      <c r="DB529">
        <v>0.79285000000000005</v>
      </c>
      <c r="DC529">
        <v>0.59819400000000011</v>
      </c>
      <c r="DD529">
        <v>0.55306</v>
      </c>
      <c r="DE529">
        <v>0.37169800000000008</v>
      </c>
      <c r="DF529">
        <v>0.61631000000000002</v>
      </c>
      <c r="DG529">
        <v>1.3290605714285719</v>
      </c>
      <c r="DH529">
        <v>0.27592050000000001</v>
      </c>
      <c r="DI529">
        <v>0.76733575000000009</v>
      </c>
      <c r="DJ529">
        <v>0.46194533333333337</v>
      </c>
      <c r="DL529">
        <v>0.59175040000000012</v>
      </c>
      <c r="DM529">
        <v>0.43546966666666681</v>
      </c>
      <c r="DN529">
        <v>0.49534299999999998</v>
      </c>
      <c r="DO529">
        <v>5.6571999999999997E-2</v>
      </c>
      <c r="DP529">
        <v>0.97967114285714296</v>
      </c>
      <c r="DQ529">
        <v>0.37268499999999999</v>
      </c>
      <c r="DS529">
        <v>0.370056</v>
      </c>
      <c r="DT529">
        <v>0.69507800000000008</v>
      </c>
      <c r="DU529">
        <v>0.87266800000000011</v>
      </c>
      <c r="DV529">
        <v>1.0053080000000001</v>
      </c>
      <c r="DW529">
        <v>0.37654666666666681</v>
      </c>
      <c r="DX529">
        <v>1.8529177142857149</v>
      </c>
      <c r="DY529">
        <v>0.75871400000000011</v>
      </c>
      <c r="DZ529">
        <v>0.62874099999999999</v>
      </c>
      <c r="EA529">
        <v>0.7445480000000001</v>
      </c>
      <c r="EB529">
        <v>0.13519</v>
      </c>
      <c r="EC529">
        <v>0.61233400000000004</v>
      </c>
      <c r="ED529">
        <v>0.37268499999999999</v>
      </c>
      <c r="EE529">
        <v>0.68084</v>
      </c>
      <c r="EF529">
        <v>0.52944000000000002</v>
      </c>
      <c r="EG529">
        <v>0.35300966666666672</v>
      </c>
      <c r="EH529">
        <v>0.94041975</v>
      </c>
      <c r="EI529">
        <v>0.47590800000000011</v>
      </c>
      <c r="EJ529">
        <v>7.1354000000000001E-2</v>
      </c>
      <c r="EK529">
        <v>1.3053734545454549</v>
      </c>
      <c r="EL529">
        <v>0.71628000000000003</v>
      </c>
      <c r="EM529">
        <v>0.30470000000000003</v>
      </c>
      <c r="EN529">
        <v>1.2454369999999999</v>
      </c>
      <c r="EO529">
        <v>0.97348699999999999</v>
      </c>
      <c r="EP529">
        <v>0.78406533333333339</v>
      </c>
      <c r="EQ529">
        <v>0.5608846666666667</v>
      </c>
      <c r="ER529">
        <v>0.67337279999999999</v>
      </c>
      <c r="ES529">
        <v>2.1660379999999999</v>
      </c>
      <c r="ET529">
        <v>0.37268499999999999</v>
      </c>
      <c r="EU529">
        <v>0.72438400000000003</v>
      </c>
      <c r="EV529">
        <v>1.8316190000000001</v>
      </c>
      <c r="EW529">
        <v>0.37268499999999999</v>
      </c>
      <c r="EX529">
        <v>0.88620333333333345</v>
      </c>
      <c r="EY529">
        <v>0.24779799999999999</v>
      </c>
      <c r="EZ529">
        <v>0.82212928571428578</v>
      </c>
      <c r="FA529">
        <v>0.50757314285714294</v>
      </c>
      <c r="FB529">
        <v>0.97011400000000014</v>
      </c>
      <c r="FC529">
        <v>1.417494</v>
      </c>
      <c r="FD529">
        <v>1.5253319999999999</v>
      </c>
      <c r="FE529">
        <v>1.750121</v>
      </c>
      <c r="FF529">
        <v>0.50434783838383845</v>
      </c>
      <c r="FG529">
        <v>0.26058249999999999</v>
      </c>
      <c r="FH529">
        <v>0.37268499999999999</v>
      </c>
      <c r="FI529">
        <v>0.56184600000000007</v>
      </c>
      <c r="FJ529">
        <v>0.592028</v>
      </c>
      <c r="FK529">
        <v>1.120072</v>
      </c>
      <c r="FL529">
        <v>1.2858019999999999</v>
      </c>
      <c r="FM529">
        <v>0.5024900000000001</v>
      </c>
      <c r="FN529">
        <v>0.86486200000000002</v>
      </c>
      <c r="FP529">
        <v>0.76650800000000008</v>
      </c>
      <c r="FQ529">
        <v>0.69507800000000008</v>
      </c>
      <c r="FR529">
        <v>1.0575619999999999</v>
      </c>
      <c r="FS529">
        <v>0.65698400000000001</v>
      </c>
      <c r="FT529">
        <v>0.69507800000000008</v>
      </c>
      <c r="FU529">
        <v>0.38751400000000003</v>
      </c>
      <c r="FV529">
        <v>0.57357199999999997</v>
      </c>
      <c r="FW529">
        <v>1.1467069999999999</v>
      </c>
      <c r="FX529">
        <v>0.39012800000000009</v>
      </c>
      <c r="FY529">
        <v>0.59987000000000001</v>
      </c>
      <c r="FZ529">
        <v>0.41713400000000012</v>
      </c>
      <c r="GB529">
        <v>0.98599000000000014</v>
      </c>
      <c r="GC529">
        <v>0.12232800000000001</v>
      </c>
      <c r="GD529">
        <v>2.645231888888889</v>
      </c>
      <c r="GE529">
        <v>0.58882800000000013</v>
      </c>
      <c r="GF529">
        <v>0.70686199999999999</v>
      </c>
      <c r="GG529">
        <v>1.156933636363636</v>
      </c>
      <c r="GH529">
        <v>0.446295</v>
      </c>
      <c r="GI529">
        <v>0.47697295000000012</v>
      </c>
      <c r="GJ529">
        <v>0.66409200000000002</v>
      </c>
      <c r="GL529">
        <v>2.1660379999999999</v>
      </c>
      <c r="GM529">
        <v>0.75869200000000003</v>
      </c>
      <c r="GN529">
        <v>1.224012375</v>
      </c>
      <c r="GO529">
        <v>1.495582</v>
      </c>
      <c r="GP529">
        <v>1.589199333333333</v>
      </c>
      <c r="GQ529">
        <v>0.69507800000000008</v>
      </c>
      <c r="GR529">
        <v>0.69507800000000008</v>
      </c>
      <c r="GS529">
        <v>1.067739</v>
      </c>
      <c r="GT529">
        <v>0.80574500000000004</v>
      </c>
      <c r="GU529">
        <v>0.37268499999999999</v>
      </c>
      <c r="GV529">
        <v>0.27210800000000002</v>
      </c>
      <c r="GW529">
        <v>1.3290605714285719</v>
      </c>
      <c r="GX529">
        <v>1.3290605714285719</v>
      </c>
      <c r="GY529">
        <v>2.0945471666666671</v>
      </c>
      <c r="GZ529">
        <v>0.44735300000000011</v>
      </c>
      <c r="HA529">
        <v>0.52112333333333327</v>
      </c>
      <c r="HC529">
        <v>1.1184426666666669</v>
      </c>
      <c r="HD529">
        <v>0.42913200000000012</v>
      </c>
      <c r="HE529">
        <v>0.50362166666666675</v>
      </c>
    </row>
    <row r="530" spans="1:213" x14ac:dyDescent="0.3">
      <c r="A530">
        <v>2021</v>
      </c>
      <c r="B530" t="s">
        <v>8347</v>
      </c>
      <c r="C530" s="1" t="s">
        <v>200</v>
      </c>
      <c r="D530">
        <v>8.9027999999999996E-2</v>
      </c>
      <c r="L530">
        <v>3.5568000000000002E-2</v>
      </c>
      <c r="M530">
        <v>3.2542000000000001E-2</v>
      </c>
      <c r="O530">
        <v>6.3778000000000001E-2</v>
      </c>
      <c r="Q530">
        <v>3.5568000000000002E-2</v>
      </c>
      <c r="X530">
        <v>9.4366000000000005E-2</v>
      </c>
      <c r="Y530">
        <v>1.9439999999999999E-2</v>
      </c>
      <c r="AB530">
        <v>9.2118000000000005E-2</v>
      </c>
      <c r="AC530">
        <v>3.5568000000000002E-2</v>
      </c>
      <c r="AD530">
        <v>0.16686500000000001</v>
      </c>
      <c r="AI530">
        <v>0.12400799999999999</v>
      </c>
      <c r="AK530">
        <v>6.0232000000000001E-2</v>
      </c>
      <c r="AL530">
        <v>3.9348000000000008E-2</v>
      </c>
      <c r="AM530">
        <v>3.2904000000000003E-2</v>
      </c>
      <c r="AN530">
        <v>3.0585999999999999E-2</v>
      </c>
      <c r="AP530">
        <v>1.0824E-2</v>
      </c>
      <c r="AQ530">
        <v>5.6509999999999998E-2</v>
      </c>
      <c r="AS530">
        <v>4.5583333333333337E-2</v>
      </c>
      <c r="AT530">
        <v>0.31282599999999999</v>
      </c>
      <c r="AU530">
        <v>9.1198000000000001E-2</v>
      </c>
      <c r="AV530">
        <v>9.1583999999999999E-2</v>
      </c>
      <c r="AW530">
        <v>3.2834000000000002E-2</v>
      </c>
      <c r="AX530">
        <v>2.2154E-2</v>
      </c>
      <c r="AY530">
        <v>3.5568000000000002E-2</v>
      </c>
      <c r="AZ530">
        <v>6.0232000000000001E-2</v>
      </c>
      <c r="BC530">
        <v>8.8387999999999994E-2</v>
      </c>
      <c r="BD530">
        <v>2.3130000000000001E-2</v>
      </c>
      <c r="BF530">
        <v>1.9009999999999999E-2</v>
      </c>
      <c r="BJ530">
        <v>6.5422000000000008E-2</v>
      </c>
      <c r="BK530">
        <v>6.3778000000000001E-2</v>
      </c>
      <c r="BO530">
        <v>3.8000000000000013E-2</v>
      </c>
      <c r="BS530">
        <v>0.16</v>
      </c>
      <c r="BU530">
        <v>4.0806000000000002E-2</v>
      </c>
      <c r="BV530">
        <v>9.8634285714285716E-2</v>
      </c>
      <c r="BW530">
        <v>3.6790000000000003E-2</v>
      </c>
      <c r="BX530">
        <v>8.2640000000000005E-2</v>
      </c>
      <c r="BY530">
        <v>6.3778000000000001E-2</v>
      </c>
      <c r="CA530">
        <v>7.9593999999999998E-2</v>
      </c>
      <c r="CB530">
        <v>0.30603399999999997</v>
      </c>
      <c r="CC530">
        <v>0.11568000000000001</v>
      </c>
      <c r="CD530">
        <v>5.1520000000000003E-2</v>
      </c>
      <c r="CE530">
        <v>6.0232000000000001E-2</v>
      </c>
      <c r="CG530">
        <v>7.4568000000000009E-2</v>
      </c>
      <c r="CL530">
        <v>8.3434000000000008E-2</v>
      </c>
      <c r="CO530">
        <v>3.388E-2</v>
      </c>
      <c r="CQ530">
        <v>7.8528000000000014E-2</v>
      </c>
      <c r="CS530">
        <v>1.4298E-2</v>
      </c>
      <c r="CX530">
        <v>8.3434000000000008E-2</v>
      </c>
      <c r="CZ530">
        <v>0.1913</v>
      </c>
      <c r="DC530">
        <v>8.7572500000000011E-2</v>
      </c>
      <c r="DD530">
        <v>2.3335999999999999E-2</v>
      </c>
      <c r="DJ530">
        <v>5.4888000000000013E-2</v>
      </c>
      <c r="DN530">
        <v>6.8886000000000003E-2</v>
      </c>
      <c r="DP530">
        <v>0.30603399999999997</v>
      </c>
      <c r="DQ530">
        <v>6.3778000000000001E-2</v>
      </c>
      <c r="DR530">
        <v>0.22095571428571431</v>
      </c>
      <c r="DW530">
        <v>0.21393400000000001</v>
      </c>
      <c r="DX530">
        <v>2.6061999999999998E-2</v>
      </c>
      <c r="DY530">
        <v>0.25049500000000002</v>
      </c>
      <c r="DZ530">
        <v>9.6084000000000003E-2</v>
      </c>
      <c r="EB530">
        <v>1.3882E-2</v>
      </c>
      <c r="ED530">
        <v>6.3778000000000001E-2</v>
      </c>
      <c r="EE530">
        <v>0.12914200000000001</v>
      </c>
      <c r="EF530">
        <v>0.10356600000000001</v>
      </c>
      <c r="EH530">
        <v>1.6431999999999999E-2</v>
      </c>
      <c r="EM530">
        <v>4.5094000000000002E-2</v>
      </c>
      <c r="EN530">
        <v>8.2923999999999998E-2</v>
      </c>
      <c r="EO530">
        <v>2.231E-2</v>
      </c>
      <c r="EP530">
        <v>0.105582</v>
      </c>
      <c r="EQ530">
        <v>5.3842000000000001E-2</v>
      </c>
      <c r="ES530">
        <v>7.8913999999999998E-2</v>
      </c>
      <c r="ET530">
        <v>6.3778000000000001E-2</v>
      </c>
      <c r="EU530">
        <v>2.9786E-2</v>
      </c>
      <c r="EW530">
        <v>6.3778000000000001E-2</v>
      </c>
      <c r="EX530">
        <v>0.13094600000000001</v>
      </c>
      <c r="FB530">
        <v>0.11587749999999999</v>
      </c>
      <c r="FH530">
        <v>6.3778000000000001E-2</v>
      </c>
      <c r="FI530">
        <v>0.16916800000000001</v>
      </c>
      <c r="FL530">
        <v>2.0179999999999998E-3</v>
      </c>
      <c r="FN530">
        <v>5.706000000000001E-3</v>
      </c>
      <c r="FP530">
        <v>2.8228E-2</v>
      </c>
      <c r="FV530">
        <v>4.7937500000000001E-2</v>
      </c>
      <c r="FW530">
        <v>6.3016000000000003E-2</v>
      </c>
      <c r="FZ530">
        <v>3.3437500000000002E-2</v>
      </c>
      <c r="GC530">
        <v>0.14457999999999999</v>
      </c>
      <c r="GE530">
        <v>1.4662E-2</v>
      </c>
      <c r="GG530">
        <v>0.19620399999999999</v>
      </c>
      <c r="GH530">
        <v>2.6859999999999998E-2</v>
      </c>
      <c r="GJ530">
        <v>5.6148000000000003E-2</v>
      </c>
      <c r="GL530">
        <v>7.8913999999999998E-2</v>
      </c>
      <c r="GO530">
        <v>3.3888000000000001E-2</v>
      </c>
      <c r="GP530">
        <v>3.5568000000000002E-2</v>
      </c>
      <c r="GS530">
        <v>0.26907399999999998</v>
      </c>
      <c r="GT530">
        <v>6.1100000000000002E-2</v>
      </c>
      <c r="GU530">
        <v>6.3778000000000001E-2</v>
      </c>
      <c r="GV530">
        <v>3.0113999999999998E-2</v>
      </c>
      <c r="HA530">
        <v>5.7895000000000002E-2</v>
      </c>
      <c r="HD530">
        <v>0.108018</v>
      </c>
      <c r="HE530">
        <v>2.5000000000000001E-2</v>
      </c>
    </row>
    <row r="531" spans="1:213" x14ac:dyDescent="0.3">
      <c r="A531">
        <v>2021</v>
      </c>
      <c r="B531" t="s">
        <v>8347</v>
      </c>
      <c r="C531" s="1" t="s">
        <v>203</v>
      </c>
      <c r="D531">
        <v>0.55708600000000008</v>
      </c>
      <c r="E531">
        <v>0.44244000000000011</v>
      </c>
      <c r="N531">
        <v>0.97936800000000013</v>
      </c>
      <c r="R531">
        <v>0.143706</v>
      </c>
      <c r="U531">
        <v>0.62072666666666665</v>
      </c>
      <c r="X531">
        <v>0.58959000000000006</v>
      </c>
      <c r="AB531">
        <v>0.43492999999999998</v>
      </c>
      <c r="AD531">
        <v>0.99440800000000007</v>
      </c>
      <c r="AK531">
        <v>0.552732</v>
      </c>
      <c r="AL531">
        <v>1.0936E-2</v>
      </c>
      <c r="AS531">
        <v>0.26559400000000011</v>
      </c>
      <c r="AT531">
        <v>0.39851799999999998</v>
      </c>
      <c r="AU531">
        <v>0.24357999999999999</v>
      </c>
      <c r="AZ531">
        <v>0.552732</v>
      </c>
      <c r="BF531">
        <v>0.18700600000000001</v>
      </c>
      <c r="BJ531">
        <v>0.10222199999999999</v>
      </c>
      <c r="BL531">
        <v>0.97936800000000013</v>
      </c>
      <c r="BR531">
        <v>0.106934</v>
      </c>
      <c r="BX531">
        <v>4.7298000000000007E-2</v>
      </c>
      <c r="CB531">
        <v>0.39746599999999999</v>
      </c>
      <c r="CE531">
        <v>0.552732</v>
      </c>
      <c r="CG531">
        <v>0.962592</v>
      </c>
      <c r="CJ531">
        <v>0.61699800000000005</v>
      </c>
      <c r="CN531">
        <v>0.87112600000000018</v>
      </c>
      <c r="CO531">
        <v>0.90040500000000012</v>
      </c>
      <c r="CV531">
        <v>0.10888399999999999</v>
      </c>
      <c r="CZ531">
        <v>0.19706000000000001</v>
      </c>
      <c r="DC531">
        <v>0.66937200000000008</v>
      </c>
      <c r="DI531">
        <v>8.0332500000000001E-2</v>
      </c>
      <c r="DJ531">
        <v>3.7342E-2</v>
      </c>
      <c r="DM531">
        <v>0.104312</v>
      </c>
      <c r="DN531">
        <v>0.1170166666666667</v>
      </c>
      <c r="DP531">
        <v>0.39746599999999999</v>
      </c>
      <c r="DU531">
        <v>1.224263333333333</v>
      </c>
      <c r="DW531">
        <v>1.192366</v>
      </c>
      <c r="DY531">
        <v>0.48074000000000011</v>
      </c>
      <c r="DZ531">
        <v>0.11115</v>
      </c>
      <c r="EH531">
        <v>0.37856333333333342</v>
      </c>
      <c r="EN531">
        <v>8.9096000000000009E-2</v>
      </c>
      <c r="EP531">
        <v>0.14597599999999999</v>
      </c>
      <c r="EZ531">
        <v>0.13276714285714289</v>
      </c>
      <c r="FA531">
        <v>7.4330000000000007E-2</v>
      </c>
      <c r="FB531">
        <v>0.62663000000000002</v>
      </c>
      <c r="FE531">
        <v>4.6008000000000007E-2</v>
      </c>
      <c r="FP531">
        <v>0.19842399999999999</v>
      </c>
      <c r="FW531">
        <v>0.513992</v>
      </c>
      <c r="GD531">
        <v>1.746264</v>
      </c>
      <c r="GG531">
        <v>0.25993925000000001</v>
      </c>
      <c r="GH531">
        <v>0.72478000000000009</v>
      </c>
      <c r="GJ531">
        <v>0.90841000000000005</v>
      </c>
      <c r="GS531">
        <v>0.94661400000000007</v>
      </c>
      <c r="HC531">
        <v>0.20619399999999999</v>
      </c>
      <c r="HD531">
        <v>0.13996600000000001</v>
      </c>
      <c r="HE531">
        <v>1.4359599999999999</v>
      </c>
    </row>
    <row r="532" spans="1:213" x14ac:dyDescent="0.3">
      <c r="A532">
        <v>2021</v>
      </c>
      <c r="B532" t="s">
        <v>8347</v>
      </c>
      <c r="C532" s="1" t="s">
        <v>8359</v>
      </c>
      <c r="D532">
        <v>0.54842199999999997</v>
      </c>
      <c r="N532">
        <v>0.45852999999999999</v>
      </c>
      <c r="AD532">
        <v>0.79353200000000002</v>
      </c>
      <c r="BL532">
        <v>0.45852999999999999</v>
      </c>
      <c r="EX532">
        <v>0.493116</v>
      </c>
    </row>
    <row r="533" spans="1:213" x14ac:dyDescent="0.3">
      <c r="A533">
        <v>2021</v>
      </c>
      <c r="B533" t="s">
        <v>8347</v>
      </c>
      <c r="C533" s="1" t="s">
        <v>8360</v>
      </c>
      <c r="D533">
        <v>7.8279999999999999E-3</v>
      </c>
      <c r="AK533">
        <v>1.6708000000000001E-2</v>
      </c>
      <c r="AQ533">
        <v>6.3240000000000005E-2</v>
      </c>
      <c r="AT533">
        <v>1.6122000000000001E-2</v>
      </c>
      <c r="AZ533">
        <v>1.6708000000000001E-2</v>
      </c>
      <c r="BV533">
        <v>2.385E-2</v>
      </c>
      <c r="CB533">
        <v>1.6122000000000001E-2</v>
      </c>
      <c r="CE533">
        <v>1.6708000000000001E-2</v>
      </c>
      <c r="CO533">
        <v>7.0448000000000011E-2</v>
      </c>
      <c r="CS533">
        <v>2.0858000000000008E-2</v>
      </c>
      <c r="DJ533">
        <v>4.1399999999999996E-3</v>
      </c>
      <c r="DP533">
        <v>1.6122000000000001E-2</v>
      </c>
      <c r="DW533">
        <v>2.5894E-2</v>
      </c>
      <c r="DX533">
        <v>5.7320000000000003E-2</v>
      </c>
      <c r="EO533">
        <v>1.1486E-2</v>
      </c>
      <c r="EP533">
        <v>2.7348000000000001E-2</v>
      </c>
      <c r="EZ533">
        <v>8.3000000000000001E-3</v>
      </c>
      <c r="GC533">
        <v>7.0130000000000012E-2</v>
      </c>
      <c r="GD533">
        <v>2.0043999999999999E-2</v>
      </c>
      <c r="GG533">
        <v>1.6122000000000001E-2</v>
      </c>
      <c r="GJ533">
        <v>5.1838000000000009E-2</v>
      </c>
      <c r="HE533">
        <v>4.2956000000000008E-2</v>
      </c>
    </row>
    <row r="534" spans="1:213" x14ac:dyDescent="0.3">
      <c r="A534">
        <v>2021</v>
      </c>
      <c r="B534" t="s">
        <v>8347</v>
      </c>
      <c r="C534" s="1" t="s">
        <v>216</v>
      </c>
      <c r="D534">
        <v>7.5646000000000005E-2</v>
      </c>
      <c r="AK534">
        <v>7.177E-2</v>
      </c>
      <c r="AT534">
        <v>0.183364</v>
      </c>
      <c r="AZ534">
        <v>7.177E-2</v>
      </c>
      <c r="BC534">
        <v>7.014200000000001E-2</v>
      </c>
      <c r="BQ534">
        <v>6.3754000000000005E-2</v>
      </c>
      <c r="CB534">
        <v>0.183364</v>
      </c>
      <c r="CE534">
        <v>7.177E-2</v>
      </c>
      <c r="DC534">
        <v>6.8610000000000004E-2</v>
      </c>
      <c r="DJ534">
        <v>0.17613999999999999</v>
      </c>
      <c r="DP534">
        <v>0.183364</v>
      </c>
      <c r="FE534">
        <v>7.8500000000000011E-3</v>
      </c>
      <c r="FN534">
        <v>2.4848000000000009E-2</v>
      </c>
      <c r="FZ534">
        <v>7.2098000000000009E-2</v>
      </c>
      <c r="GG534">
        <v>0.183364</v>
      </c>
      <c r="GS534">
        <v>3.5931999999999999E-2</v>
      </c>
    </row>
    <row r="535" spans="1:213" x14ac:dyDescent="0.3">
      <c r="A535">
        <v>2021</v>
      </c>
      <c r="B535" t="s">
        <v>8347</v>
      </c>
      <c r="C535" s="1" t="s">
        <v>8361</v>
      </c>
      <c r="D535">
        <v>2.6172000000000001E-2</v>
      </c>
      <c r="AK535">
        <v>2.3318000000000009E-2</v>
      </c>
      <c r="AT535">
        <v>0.123908</v>
      </c>
      <c r="AZ535">
        <v>2.3318000000000009E-2</v>
      </c>
      <c r="BQ535">
        <v>3.7081999999999997E-2</v>
      </c>
      <c r="CB535">
        <v>0.123908</v>
      </c>
      <c r="CE535">
        <v>2.3318000000000009E-2</v>
      </c>
      <c r="CO535">
        <v>9.1982000000000008E-2</v>
      </c>
      <c r="CS535">
        <v>2.1181999999999999E-2</v>
      </c>
      <c r="DC535">
        <v>9.3960000000000002E-2</v>
      </c>
      <c r="DJ535">
        <v>3.2158000000000013E-2</v>
      </c>
      <c r="DP535">
        <v>0.123908</v>
      </c>
      <c r="DY535">
        <v>2.2558000000000009E-2</v>
      </c>
      <c r="GG535">
        <v>0.123908</v>
      </c>
      <c r="GH535">
        <v>0.11987200000000001</v>
      </c>
    </row>
    <row r="536" spans="1:213" x14ac:dyDescent="0.3">
      <c r="A536">
        <v>2021</v>
      </c>
      <c r="B536" t="s">
        <v>8347</v>
      </c>
      <c r="C536" s="1" t="s">
        <v>223</v>
      </c>
      <c r="D536">
        <v>3.0107999999999999E-2</v>
      </c>
      <c r="AF536">
        <v>2.6592000000000001E-2</v>
      </c>
      <c r="AK536">
        <v>1.6709999999999999E-2</v>
      </c>
      <c r="AZ536">
        <v>1.6709999999999999E-2</v>
      </c>
      <c r="BC536">
        <v>0.20012333333333329</v>
      </c>
      <c r="BJ536">
        <v>3.9290000000000012E-2</v>
      </c>
      <c r="BQ536">
        <v>4.8280000000000003E-2</v>
      </c>
      <c r="BX536">
        <v>4.887600000000001E-2</v>
      </c>
      <c r="CC536">
        <v>4.6162000000000002E-2</v>
      </c>
      <c r="CE536">
        <v>1.6709999999999999E-2</v>
      </c>
      <c r="CG536">
        <v>3.7437500000000012E-2</v>
      </c>
      <c r="CO536">
        <v>6.4856000000000011E-2</v>
      </c>
      <c r="CZ536">
        <v>3.5425999999999999E-2</v>
      </c>
      <c r="DB536">
        <v>3.7272E-2</v>
      </c>
      <c r="DC536">
        <v>0.10729</v>
      </c>
      <c r="DJ536">
        <v>0.11020000000000001</v>
      </c>
      <c r="DW536">
        <v>6.0572000000000001E-2</v>
      </c>
      <c r="DY536">
        <v>0.35657250000000001</v>
      </c>
      <c r="EH536">
        <v>5.3823999999999997E-2</v>
      </c>
      <c r="EP536">
        <v>4.7488000000000002E-2</v>
      </c>
      <c r="FV536">
        <v>0.103242</v>
      </c>
      <c r="GE536">
        <v>5.4373999999999999E-2</v>
      </c>
      <c r="GH536">
        <v>4.6236000000000013E-2</v>
      </c>
      <c r="GO536">
        <v>9.0386000000000008E-2</v>
      </c>
    </row>
    <row r="537" spans="1:213" x14ac:dyDescent="0.3">
      <c r="A537">
        <v>2021</v>
      </c>
      <c r="B537" t="s">
        <v>8347</v>
      </c>
      <c r="C537" s="1" t="s">
        <v>226</v>
      </c>
      <c r="D537">
        <v>0.10780000000000001</v>
      </c>
      <c r="E537">
        <v>0.10221</v>
      </c>
      <c r="G537">
        <v>7.0342000000000002E-2</v>
      </c>
      <c r="N537">
        <v>8.8062000000000015E-2</v>
      </c>
      <c r="P537">
        <v>0.116128</v>
      </c>
      <c r="S537">
        <v>0.108236</v>
      </c>
      <c r="AF537">
        <v>0.14913333333333331</v>
      </c>
      <c r="AJ537">
        <v>8.5292000000000021E-2</v>
      </c>
      <c r="AT537">
        <v>0.12998000000000001</v>
      </c>
      <c r="BF537">
        <v>3.9896000000000001E-2</v>
      </c>
      <c r="BG537">
        <v>8.8322000000000012E-2</v>
      </c>
      <c r="BJ537">
        <v>8.0012E-2</v>
      </c>
      <c r="BL537">
        <v>8.8062000000000015E-2</v>
      </c>
      <c r="BX537">
        <v>0.21532399999999999</v>
      </c>
      <c r="CB537">
        <v>0.12998000000000001</v>
      </c>
      <c r="CG537">
        <v>9.578600000000001E-2</v>
      </c>
      <c r="CJ537">
        <v>0.89482600000000012</v>
      </c>
      <c r="CO537">
        <v>4.0112000000000002E-2</v>
      </c>
      <c r="DA537">
        <v>0.17445749999999999</v>
      </c>
      <c r="DG537">
        <v>0.10903400000000001</v>
      </c>
      <c r="DJ537">
        <v>0.13494</v>
      </c>
      <c r="DL537">
        <v>0.110058</v>
      </c>
      <c r="DP537">
        <v>0.12998000000000001</v>
      </c>
      <c r="DW537">
        <v>5.6748000000000007E-2</v>
      </c>
      <c r="DX537">
        <v>1.5504500000000001</v>
      </c>
      <c r="EN537">
        <v>9.1064000000000006E-2</v>
      </c>
      <c r="EV537">
        <v>7.2076000000000015E-2</v>
      </c>
      <c r="FA537">
        <v>6.78975E-2</v>
      </c>
      <c r="FR537">
        <v>6.8753999999999996E-2</v>
      </c>
      <c r="GB537">
        <v>7.8842000000000009E-2</v>
      </c>
      <c r="GD537">
        <v>0.15256333333333341</v>
      </c>
      <c r="GG537">
        <v>0.12998000000000001</v>
      </c>
      <c r="GH537">
        <v>9.7638000000000003E-2</v>
      </c>
      <c r="GI537">
        <v>8.7086000000000011E-2</v>
      </c>
      <c r="GS537">
        <v>6.8457500000000004E-2</v>
      </c>
      <c r="GW537">
        <v>0.10903400000000001</v>
      </c>
      <c r="GX537">
        <v>0.10903400000000001</v>
      </c>
      <c r="GZ537">
        <v>0.124818</v>
      </c>
      <c r="HE537">
        <v>7.3478000000000002E-2</v>
      </c>
    </row>
    <row r="538" spans="1:213" x14ac:dyDescent="0.3">
      <c r="A538">
        <v>2021</v>
      </c>
      <c r="B538" t="s">
        <v>8347</v>
      </c>
      <c r="C538" s="1" t="s">
        <v>230</v>
      </c>
      <c r="D538">
        <v>0.59769550000000016</v>
      </c>
      <c r="E538">
        <v>0.15248999999999999</v>
      </c>
      <c r="G538">
        <v>1.94E-4</v>
      </c>
      <c r="J538">
        <v>8.6382000000000014E-2</v>
      </c>
      <c r="N538">
        <v>0.11414000000000001</v>
      </c>
      <c r="O538">
        <v>2.600962</v>
      </c>
      <c r="U538">
        <v>0.61519999999999997</v>
      </c>
      <c r="V538">
        <v>0.18737400000000001</v>
      </c>
      <c r="AB538">
        <v>5.9176000000000013E-2</v>
      </c>
      <c r="AF538">
        <v>0.57260200000000006</v>
      </c>
      <c r="AK538">
        <v>2.2445612499999998</v>
      </c>
      <c r="AL538">
        <v>7.3318000000000008E-2</v>
      </c>
      <c r="AP538">
        <v>0.677597</v>
      </c>
      <c r="AS538">
        <v>0.9632480000000001</v>
      </c>
      <c r="AT538">
        <v>0.69459100000000007</v>
      </c>
      <c r="AU538">
        <v>0.63223200000000002</v>
      </c>
      <c r="AV538">
        <v>1.131192</v>
      </c>
      <c r="AZ538">
        <v>2.2445612499999998</v>
      </c>
      <c r="BC538">
        <v>0.15595575</v>
      </c>
      <c r="BD538">
        <v>0.23327000000000001</v>
      </c>
      <c r="BF538">
        <v>9.1506000000000018E-2</v>
      </c>
      <c r="BI538">
        <v>0.10052800000000001</v>
      </c>
      <c r="BJ538">
        <v>0.18770300000000001</v>
      </c>
      <c r="BK538">
        <v>2.600962</v>
      </c>
      <c r="BL538">
        <v>0.11414000000000001</v>
      </c>
      <c r="BQ538">
        <v>0.18792600000000001</v>
      </c>
      <c r="BR538">
        <v>0.21779999999999999</v>
      </c>
      <c r="BS538">
        <v>0.11458599999999999</v>
      </c>
      <c r="BX538">
        <v>6.7638000000000004E-2</v>
      </c>
      <c r="BY538">
        <v>2.600962</v>
      </c>
      <c r="CA538">
        <v>7.5302510000000016</v>
      </c>
      <c r="CB538">
        <v>0.73470933333333344</v>
      </c>
      <c r="CE538">
        <v>2.2445612499999998</v>
      </c>
      <c r="CG538">
        <v>0.58791050000000011</v>
      </c>
      <c r="CL538">
        <v>0.43355250000000001</v>
      </c>
      <c r="CN538">
        <v>2.681302000000001</v>
      </c>
      <c r="CO538">
        <v>0.48528949999999998</v>
      </c>
      <c r="CP538">
        <v>0.33861200000000002</v>
      </c>
      <c r="CS538">
        <v>0.120462</v>
      </c>
      <c r="CV538">
        <v>0.65769000000000011</v>
      </c>
      <c r="CW538">
        <v>0.82291400000000003</v>
      </c>
      <c r="CX538">
        <v>0.43355250000000001</v>
      </c>
      <c r="DA538">
        <v>0.163636</v>
      </c>
      <c r="DB538">
        <v>1.0920650000000001</v>
      </c>
      <c r="DC538">
        <v>0.86984300000000014</v>
      </c>
      <c r="DG538">
        <v>9.4843999999999998E-2</v>
      </c>
      <c r="DJ538">
        <v>0.26336900000000008</v>
      </c>
      <c r="DL538">
        <v>0.215418</v>
      </c>
      <c r="DM538">
        <v>1.201206666666667</v>
      </c>
      <c r="DN538">
        <v>0.18996399999999999</v>
      </c>
      <c r="DP538">
        <v>0.70739500000000011</v>
      </c>
      <c r="DQ538">
        <v>2.600962</v>
      </c>
      <c r="DU538">
        <v>1.4625060000000001</v>
      </c>
      <c r="DW538">
        <v>8.5143999999999997E-2</v>
      </c>
      <c r="DX538">
        <v>0.82211100000000004</v>
      </c>
      <c r="DY538">
        <v>1.220572</v>
      </c>
      <c r="EC538">
        <v>0.15343000000000001</v>
      </c>
      <c r="ED538">
        <v>2.600962</v>
      </c>
      <c r="EE538">
        <v>0.44609900000000002</v>
      </c>
      <c r="EH538">
        <v>0.9879150000000001</v>
      </c>
      <c r="EM538">
        <v>0.95040333333333338</v>
      </c>
      <c r="EN538">
        <v>0.51572800000000008</v>
      </c>
      <c r="EP538">
        <v>8.0042000000000002E-2</v>
      </c>
      <c r="EQ538">
        <v>0.69906000000000001</v>
      </c>
      <c r="ER538">
        <v>0.24354916666666671</v>
      </c>
      <c r="ES538">
        <v>3.3674659999999998</v>
      </c>
      <c r="ET538">
        <v>2.600962</v>
      </c>
      <c r="EU538">
        <v>1.086622</v>
      </c>
      <c r="EV538">
        <v>0.84696600000000011</v>
      </c>
      <c r="EW538">
        <v>2.600962</v>
      </c>
      <c r="EZ538">
        <v>1.017842857142857</v>
      </c>
      <c r="FB538">
        <v>0.237624</v>
      </c>
      <c r="FD538">
        <v>0.31773800000000002</v>
      </c>
      <c r="FH538">
        <v>2.600962</v>
      </c>
      <c r="FI538">
        <v>0.39777400000000013</v>
      </c>
      <c r="FR538">
        <v>6.8918000000000007E-2</v>
      </c>
      <c r="FV538">
        <v>0.10267800000000001</v>
      </c>
      <c r="FW538">
        <v>0.91645300000000007</v>
      </c>
      <c r="FZ538">
        <v>0.102564</v>
      </c>
      <c r="GB538">
        <v>0.102728</v>
      </c>
      <c r="GC538">
        <v>0.28654600000000002</v>
      </c>
      <c r="GD538">
        <v>0.52102000000000004</v>
      </c>
      <c r="GE538">
        <v>9.9020000000000011E-2</v>
      </c>
      <c r="GG538">
        <v>1.3507</v>
      </c>
      <c r="GH538">
        <v>0.205872</v>
      </c>
      <c r="GJ538">
        <v>0.33298000000000011</v>
      </c>
      <c r="GL538">
        <v>3.3674659999999998</v>
      </c>
      <c r="GN538">
        <v>0.10803599999999999</v>
      </c>
      <c r="GO538">
        <v>2.2408939999999999</v>
      </c>
      <c r="GT538">
        <v>1.5595574999999999</v>
      </c>
      <c r="GU538">
        <v>2.600962</v>
      </c>
      <c r="GV538">
        <v>0.1031475</v>
      </c>
      <c r="GW538">
        <v>9.4843999999999998E-2</v>
      </c>
      <c r="GX538">
        <v>9.4843999999999998E-2</v>
      </c>
      <c r="HA538">
        <v>0.12051000000000001</v>
      </c>
      <c r="HD538">
        <v>0.101878</v>
      </c>
      <c r="HE538">
        <v>0.10334400000000001</v>
      </c>
    </row>
    <row r="539" spans="1:213" x14ac:dyDescent="0.3">
      <c r="A539">
        <v>2021</v>
      </c>
      <c r="B539" t="s">
        <v>8347</v>
      </c>
      <c r="C539" s="1" t="s">
        <v>235</v>
      </c>
      <c r="D539">
        <v>0.34970400000000013</v>
      </c>
      <c r="E539">
        <v>0.55936600000000003</v>
      </c>
      <c r="F539">
        <v>0.27556375</v>
      </c>
      <c r="G539">
        <v>0.20491599999999999</v>
      </c>
      <c r="J539">
        <v>0.40510000000000002</v>
      </c>
      <c r="K539">
        <v>0.21776400000000001</v>
      </c>
      <c r="L539">
        <v>0.28521750000000001</v>
      </c>
      <c r="M539">
        <v>8.7697999999999998E-2</v>
      </c>
      <c r="N539">
        <v>0.30798999999999999</v>
      </c>
      <c r="P539">
        <v>0.20424999999999999</v>
      </c>
      <c r="Q539">
        <v>0.28521750000000001</v>
      </c>
      <c r="R539">
        <v>0.30726799999999999</v>
      </c>
      <c r="S539">
        <v>0.42848999999999998</v>
      </c>
      <c r="U539">
        <v>0.31524799999999997</v>
      </c>
      <c r="X539">
        <v>6.1947500000000003E-2</v>
      </c>
      <c r="AB539">
        <v>0.13586000000000001</v>
      </c>
      <c r="AC539">
        <v>0.28521750000000001</v>
      </c>
      <c r="AD539">
        <v>0.26072000000000001</v>
      </c>
      <c r="AF539">
        <v>0.145978</v>
      </c>
      <c r="AG539">
        <v>0.13985666666666671</v>
      </c>
      <c r="AH539">
        <v>0.34066400000000002</v>
      </c>
      <c r="AJ539">
        <v>0.32028000000000001</v>
      </c>
      <c r="AL539">
        <v>0.12266000000000001</v>
      </c>
      <c r="AO539">
        <v>0.58067199999999997</v>
      </c>
      <c r="AR539">
        <v>0.60964400000000007</v>
      </c>
      <c r="AS539">
        <v>0.13365199999999999</v>
      </c>
      <c r="AT539">
        <v>0.56166400000000005</v>
      </c>
      <c r="AU539">
        <v>0.21363499999999999</v>
      </c>
      <c r="AY539">
        <v>0.28521750000000001</v>
      </c>
      <c r="BE539">
        <v>0.168436</v>
      </c>
      <c r="BF539">
        <v>0.16140750000000001</v>
      </c>
      <c r="BG539">
        <v>0.65742</v>
      </c>
      <c r="BH539">
        <v>0.214142</v>
      </c>
      <c r="BI539">
        <v>0.1</v>
      </c>
      <c r="BJ539">
        <v>0.29161199999999998</v>
      </c>
      <c r="BL539">
        <v>0.30798999999999999</v>
      </c>
      <c r="BP539">
        <v>0.79492800000000008</v>
      </c>
      <c r="BR539">
        <v>0.23852799999999999</v>
      </c>
      <c r="BX539">
        <v>0.213314</v>
      </c>
      <c r="CB539">
        <v>0.56162600000000007</v>
      </c>
      <c r="CC539">
        <v>5.3940000000000002E-2</v>
      </c>
      <c r="CF539">
        <v>0.19012799999999999</v>
      </c>
      <c r="CG539">
        <v>0.34124199999999999</v>
      </c>
      <c r="CI539">
        <v>0.28073399999999998</v>
      </c>
      <c r="CJ539">
        <v>0.17600199999999999</v>
      </c>
      <c r="CM539">
        <v>0.1695166666666667</v>
      </c>
      <c r="CN539">
        <v>0.44465800000000011</v>
      </c>
      <c r="CO539">
        <v>0.2261</v>
      </c>
      <c r="CP539">
        <v>0.24719749999999999</v>
      </c>
      <c r="CU539">
        <v>0.12213599999999999</v>
      </c>
      <c r="CV539">
        <v>0.38882000000000011</v>
      </c>
      <c r="CW539">
        <v>0.46769000000000011</v>
      </c>
      <c r="CY539">
        <v>0.111916</v>
      </c>
      <c r="DA539">
        <v>0.30146200000000001</v>
      </c>
      <c r="DE539">
        <v>8.0313999999999997E-2</v>
      </c>
      <c r="DF539">
        <v>7.5930000000000011E-2</v>
      </c>
      <c r="DG539">
        <v>0.196214</v>
      </c>
      <c r="DH539">
        <v>0.300315</v>
      </c>
      <c r="DI539">
        <v>0.30206400000000011</v>
      </c>
      <c r="DJ539">
        <v>0.240178</v>
      </c>
      <c r="DL539">
        <v>0.33234599999999997</v>
      </c>
      <c r="DM539">
        <v>0.40012999999999999</v>
      </c>
      <c r="DN539">
        <v>0.18722</v>
      </c>
      <c r="DO539">
        <v>0.12459000000000001</v>
      </c>
      <c r="DP539">
        <v>0.56162600000000007</v>
      </c>
      <c r="DS539">
        <v>0.214142</v>
      </c>
      <c r="DW539">
        <v>0.11028399999999999</v>
      </c>
      <c r="DX539">
        <v>0.53965000000000007</v>
      </c>
      <c r="DZ539">
        <v>0.11337</v>
      </c>
      <c r="EA539">
        <v>0.56938200000000005</v>
      </c>
      <c r="EB539">
        <v>5.8636000000000008E-2</v>
      </c>
      <c r="EC539">
        <v>0.28614600000000001</v>
      </c>
      <c r="EE539">
        <v>0.14599400000000001</v>
      </c>
      <c r="EG539">
        <v>0.49549749999999998</v>
      </c>
      <c r="EH539">
        <v>0.27879500000000002</v>
      </c>
      <c r="EK539">
        <v>0.94643200000000005</v>
      </c>
      <c r="EL539">
        <v>0.35501800000000011</v>
      </c>
      <c r="EN539">
        <v>0.156025</v>
      </c>
      <c r="ER539">
        <v>0.28984799999999999</v>
      </c>
      <c r="ES539">
        <v>0.32229600000000003</v>
      </c>
      <c r="EV539">
        <v>0.228662</v>
      </c>
      <c r="EX539">
        <v>0.22503000000000001</v>
      </c>
      <c r="EY539">
        <v>0.23461799999999999</v>
      </c>
      <c r="FA539">
        <v>0.27817249999999999</v>
      </c>
      <c r="FB539">
        <v>0.107666</v>
      </c>
      <c r="FC539">
        <v>0.63889000000000007</v>
      </c>
      <c r="FF539">
        <v>0.22800772727272731</v>
      </c>
      <c r="FK539">
        <v>3.9798000000000007E-2</v>
      </c>
      <c r="FR539">
        <v>0.166882</v>
      </c>
      <c r="FS539">
        <v>0.18201200000000001</v>
      </c>
      <c r="FU539">
        <v>0.19631399999999999</v>
      </c>
      <c r="FW539">
        <v>0.10505399999999999</v>
      </c>
      <c r="FX539">
        <v>0.31237799999999999</v>
      </c>
      <c r="GA539">
        <v>0.19156599999999999</v>
      </c>
      <c r="GB539">
        <v>0.18610599999999999</v>
      </c>
      <c r="GD539">
        <v>0.27921400000000002</v>
      </c>
      <c r="GG539">
        <v>0.38125599999999998</v>
      </c>
      <c r="GH539">
        <v>0.121296</v>
      </c>
      <c r="GI539">
        <v>0.40637400000000012</v>
      </c>
      <c r="GJ539">
        <v>0.16220999999999999</v>
      </c>
      <c r="GL539">
        <v>0.32229600000000003</v>
      </c>
      <c r="GM539">
        <v>0.33837600000000001</v>
      </c>
      <c r="GN539">
        <v>0.44943800000000012</v>
      </c>
      <c r="GP539">
        <v>0.28521750000000001</v>
      </c>
      <c r="GW539">
        <v>0.196214</v>
      </c>
      <c r="GX539">
        <v>0.196214</v>
      </c>
      <c r="GY539">
        <v>0.19012799999999999</v>
      </c>
      <c r="GZ539">
        <v>0.44999750000000011</v>
      </c>
      <c r="HA539">
        <v>0.17216000000000001</v>
      </c>
      <c r="HC539">
        <v>0.36399199999999998</v>
      </c>
      <c r="HD539">
        <v>0.66742000000000001</v>
      </c>
      <c r="HE539">
        <v>0.36484800000000012</v>
      </c>
    </row>
    <row r="540" spans="1:213" x14ac:dyDescent="0.3">
      <c r="A540">
        <v>2021</v>
      </c>
      <c r="B540" t="s">
        <v>8347</v>
      </c>
      <c r="C540" s="1" t="s">
        <v>8362</v>
      </c>
      <c r="D540">
        <v>0.29378749999999998</v>
      </c>
      <c r="E540">
        <v>0.38515199999999999</v>
      </c>
      <c r="J540">
        <v>0.23400399999999999</v>
      </c>
      <c r="K540">
        <v>0.16148599999999999</v>
      </c>
      <c r="N540">
        <v>0.18426600000000001</v>
      </c>
      <c r="P540">
        <v>7.1118000000000015E-2</v>
      </c>
      <c r="R540">
        <v>0.22105250000000001</v>
      </c>
      <c r="S540">
        <v>0.29936600000000002</v>
      </c>
      <c r="AB540">
        <v>7.9000000000000001E-2</v>
      </c>
      <c r="AD540">
        <v>0.17106199999999999</v>
      </c>
      <c r="AH540">
        <v>0.24517600000000001</v>
      </c>
      <c r="AJ540">
        <v>0.32071000000000011</v>
      </c>
      <c r="AO540">
        <v>0.58170250000000001</v>
      </c>
      <c r="AR540">
        <v>0.47058000000000011</v>
      </c>
      <c r="AT540">
        <v>0.31103399999999998</v>
      </c>
      <c r="BF540">
        <v>6.3120000000000009E-2</v>
      </c>
      <c r="BG540">
        <v>0.19998199999999999</v>
      </c>
      <c r="BL540">
        <v>0.18426600000000001</v>
      </c>
      <c r="BP540">
        <v>0.26951599999999998</v>
      </c>
      <c r="BR540">
        <v>0.12085600000000001</v>
      </c>
      <c r="CB540">
        <v>0.31103399999999998</v>
      </c>
      <c r="CJ540">
        <v>9.1060000000000002E-2</v>
      </c>
      <c r="CP540">
        <v>0.24768799999999999</v>
      </c>
      <c r="CU540">
        <v>0.12263400000000001</v>
      </c>
      <c r="CV540">
        <v>0.20053799999999999</v>
      </c>
      <c r="CY540">
        <v>0.110876</v>
      </c>
      <c r="DG540">
        <v>6.3336000000000003E-2</v>
      </c>
      <c r="DH540">
        <v>0.26762999999999998</v>
      </c>
      <c r="DI540">
        <v>0.239458</v>
      </c>
      <c r="DL540">
        <v>0.228738</v>
      </c>
      <c r="DP540">
        <v>0.31103399999999998</v>
      </c>
      <c r="DX540">
        <v>0.176264</v>
      </c>
      <c r="EG540">
        <v>0.47698000000000002</v>
      </c>
      <c r="EN540">
        <v>0.107888</v>
      </c>
      <c r="ES540">
        <v>0.21043000000000001</v>
      </c>
      <c r="FA540">
        <v>0.1908125</v>
      </c>
      <c r="FX540">
        <v>0.27401500000000001</v>
      </c>
      <c r="GD540">
        <v>0.27538400000000002</v>
      </c>
      <c r="GG540">
        <v>0.31103399999999998</v>
      </c>
      <c r="GI540">
        <v>0.29596</v>
      </c>
      <c r="GL540">
        <v>0.21043000000000001</v>
      </c>
      <c r="GN540">
        <v>0.93440600000000018</v>
      </c>
      <c r="GW540">
        <v>6.3336000000000003E-2</v>
      </c>
      <c r="GX540">
        <v>6.3336000000000003E-2</v>
      </c>
      <c r="GZ540">
        <v>0.28970750000000001</v>
      </c>
      <c r="HC540">
        <v>0.109612</v>
      </c>
    </row>
    <row r="541" spans="1:213" x14ac:dyDescent="0.3">
      <c r="A541">
        <v>2021</v>
      </c>
      <c r="B541" t="s">
        <v>8347</v>
      </c>
      <c r="C541" s="1" t="s">
        <v>8363</v>
      </c>
      <c r="D541">
        <v>0.30248399999999998</v>
      </c>
      <c r="E541">
        <v>0.48567600000000011</v>
      </c>
      <c r="F541">
        <v>0.79803750000000007</v>
      </c>
      <c r="G541">
        <v>0.132766</v>
      </c>
      <c r="J541">
        <v>0.30117400000000011</v>
      </c>
      <c r="K541">
        <v>0.15903999999999999</v>
      </c>
      <c r="N541">
        <v>0.38431199999999999</v>
      </c>
      <c r="P541">
        <v>0.234044</v>
      </c>
      <c r="R541">
        <v>0.279136</v>
      </c>
      <c r="S541">
        <v>0.37715599999999999</v>
      </c>
      <c r="U541">
        <v>8.5828000000000002E-2</v>
      </c>
      <c r="AB541">
        <v>8.7884000000000004E-2</v>
      </c>
      <c r="AD541">
        <v>0.33959</v>
      </c>
      <c r="AF541">
        <v>0.13947999999999999</v>
      </c>
      <c r="AH541">
        <v>0.28109400000000001</v>
      </c>
      <c r="AJ541">
        <v>0.34274399999999999</v>
      </c>
      <c r="AL541">
        <v>6.8128000000000008E-2</v>
      </c>
      <c r="AO541">
        <v>0.67331399999999997</v>
      </c>
      <c r="AR541">
        <v>0.66732600000000009</v>
      </c>
      <c r="AT541">
        <v>0.383266</v>
      </c>
      <c r="AU541">
        <v>0.21607750000000001</v>
      </c>
      <c r="BE541">
        <v>0.12614400000000001</v>
      </c>
      <c r="BF541">
        <v>0.13774600000000001</v>
      </c>
      <c r="BG541">
        <v>0.38210400000000011</v>
      </c>
      <c r="BH541">
        <v>0.29881400000000002</v>
      </c>
      <c r="BI541">
        <v>0.14444000000000001</v>
      </c>
      <c r="BJ541">
        <v>0.23466200000000001</v>
      </c>
      <c r="BL541">
        <v>0.38431199999999999</v>
      </c>
      <c r="BP541">
        <v>0.59281250000000008</v>
      </c>
      <c r="BR541">
        <v>0.203432</v>
      </c>
      <c r="BX541">
        <v>0.21634</v>
      </c>
      <c r="CB541">
        <v>0.383266</v>
      </c>
      <c r="CF541">
        <v>0.19910600000000001</v>
      </c>
      <c r="CG541">
        <v>0.27822200000000002</v>
      </c>
      <c r="CI541">
        <v>0.15501799999999999</v>
      </c>
      <c r="CJ541">
        <v>0.14843999999999999</v>
      </c>
      <c r="CK541">
        <v>0.32088749999999999</v>
      </c>
      <c r="CM541">
        <v>0.12175999999999999</v>
      </c>
      <c r="CN541">
        <v>0.33403400000000011</v>
      </c>
      <c r="CO541">
        <v>0.33603000000000011</v>
      </c>
      <c r="CP541">
        <v>0.22642999999999999</v>
      </c>
      <c r="CU541">
        <v>0.123574</v>
      </c>
      <c r="CV541">
        <v>0.275256</v>
      </c>
      <c r="CW541">
        <v>0.56944500000000009</v>
      </c>
      <c r="CY541">
        <v>0.13800200000000001</v>
      </c>
      <c r="DA541">
        <v>0.222194</v>
      </c>
      <c r="DE541">
        <v>3.5566E-2</v>
      </c>
      <c r="DF541">
        <v>5.0746000000000013E-2</v>
      </c>
      <c r="DG541">
        <v>0.12917400000000001</v>
      </c>
      <c r="DH541">
        <v>0.27722750000000002</v>
      </c>
      <c r="DI541">
        <v>0.27078000000000002</v>
      </c>
      <c r="DL541">
        <v>0.29637999999999998</v>
      </c>
      <c r="DO541">
        <v>9.3846000000000013E-2</v>
      </c>
      <c r="DP541">
        <v>0.383266</v>
      </c>
      <c r="DS541">
        <v>0.29881400000000002</v>
      </c>
      <c r="DX541">
        <v>0.28698200000000001</v>
      </c>
      <c r="EG541">
        <v>0.408856</v>
      </c>
      <c r="EH541">
        <v>0.12453400000000001</v>
      </c>
      <c r="EK541">
        <v>0.71181399999999995</v>
      </c>
      <c r="EL541">
        <v>0.29355249999999999</v>
      </c>
      <c r="EN541">
        <v>0.15709999999999999</v>
      </c>
      <c r="ER541">
        <v>9.685400000000001E-2</v>
      </c>
      <c r="ES541">
        <v>0.39343400000000012</v>
      </c>
      <c r="EV541">
        <v>0.20768400000000001</v>
      </c>
      <c r="EY541">
        <v>0.30248799999999998</v>
      </c>
      <c r="FA541">
        <v>0.24032999999999999</v>
      </c>
      <c r="FC541">
        <v>0.61579600000000001</v>
      </c>
      <c r="FR541">
        <v>7.1287500000000004E-2</v>
      </c>
      <c r="FW541">
        <v>0.23578199999999999</v>
      </c>
      <c r="FX541">
        <v>0.19258249999999999</v>
      </c>
      <c r="GA541">
        <v>0.126888</v>
      </c>
      <c r="GB541">
        <v>9.5754000000000006E-2</v>
      </c>
      <c r="GD541">
        <v>0.27418749999999997</v>
      </c>
      <c r="GG541">
        <v>0.383266</v>
      </c>
      <c r="GH541">
        <v>0.18690999999999999</v>
      </c>
      <c r="GI541">
        <v>0.33442000000000011</v>
      </c>
      <c r="GL541">
        <v>0.39343400000000012</v>
      </c>
      <c r="GM541">
        <v>0.33940500000000001</v>
      </c>
      <c r="GN541">
        <v>0.135404</v>
      </c>
      <c r="GW541">
        <v>0.12917400000000001</v>
      </c>
      <c r="GX541">
        <v>0.12917400000000001</v>
      </c>
      <c r="GY541">
        <v>0.19910600000000001</v>
      </c>
      <c r="GZ541">
        <v>0.39562249999999999</v>
      </c>
      <c r="HA541">
        <v>7.4656666666666677E-2</v>
      </c>
      <c r="HC541">
        <v>0.34383399999999997</v>
      </c>
      <c r="HD541">
        <v>0.70997200000000005</v>
      </c>
      <c r="HE541">
        <v>0.54680000000000006</v>
      </c>
    </row>
    <row r="542" spans="1:213" x14ac:dyDescent="0.3">
      <c r="A542">
        <v>2021</v>
      </c>
      <c r="B542" t="s">
        <v>8347</v>
      </c>
      <c r="C542" s="1" t="s">
        <v>8364</v>
      </c>
      <c r="D542">
        <v>0.245556</v>
      </c>
      <c r="E542">
        <v>0.28779749999999998</v>
      </c>
      <c r="J542">
        <v>0.21815399999999999</v>
      </c>
      <c r="K542">
        <v>0.16747000000000001</v>
      </c>
      <c r="N542">
        <v>0.221056</v>
      </c>
      <c r="P542">
        <v>0.1447175</v>
      </c>
      <c r="R542">
        <v>0.21371999999999999</v>
      </c>
      <c r="S542">
        <v>0.28258250000000001</v>
      </c>
      <c r="AB542">
        <v>0.15309400000000001</v>
      </c>
      <c r="AD542">
        <v>0.197434</v>
      </c>
      <c r="AH542">
        <v>0.249838</v>
      </c>
      <c r="AJ542">
        <v>0.329206</v>
      </c>
      <c r="AO542">
        <v>0.52613500000000002</v>
      </c>
      <c r="AR542">
        <v>0.50540400000000008</v>
      </c>
      <c r="AT542">
        <v>0.34287800000000013</v>
      </c>
      <c r="BE542">
        <v>0.11214200000000001</v>
      </c>
      <c r="BF542">
        <v>7.5038000000000007E-2</v>
      </c>
      <c r="BJ542">
        <v>0.20446400000000001</v>
      </c>
      <c r="BL542">
        <v>0.221056</v>
      </c>
      <c r="BP542">
        <v>0.56539666666666666</v>
      </c>
      <c r="BR542">
        <v>0.151814</v>
      </c>
      <c r="BS542">
        <v>9.0526000000000009E-2</v>
      </c>
      <c r="CB542">
        <v>0.34287800000000013</v>
      </c>
      <c r="CF542">
        <v>2.8490000000000001E-2</v>
      </c>
      <c r="CI542">
        <v>0.1</v>
      </c>
      <c r="CN542">
        <v>0.19218199999999999</v>
      </c>
      <c r="CO542">
        <v>0.10025000000000001</v>
      </c>
      <c r="CP542">
        <v>0.22319749999999999</v>
      </c>
      <c r="CU542">
        <v>0.131908</v>
      </c>
      <c r="CY542">
        <v>0.116234</v>
      </c>
      <c r="DA542">
        <v>0.10792599999999999</v>
      </c>
      <c r="DE542">
        <v>0.15266199999999999</v>
      </c>
      <c r="DG542">
        <v>6.3695000000000002E-2</v>
      </c>
      <c r="DH542">
        <v>0.14725750000000001</v>
      </c>
      <c r="DI542">
        <v>0.26633800000000002</v>
      </c>
      <c r="DL542">
        <v>0.18174999999999999</v>
      </c>
      <c r="DO542">
        <v>0.113466</v>
      </c>
      <c r="DP542">
        <v>0.34287800000000013</v>
      </c>
      <c r="DX542">
        <v>0.20055400000000001</v>
      </c>
      <c r="EG542">
        <v>0.42546000000000012</v>
      </c>
      <c r="EK542">
        <v>0.56586199999999998</v>
      </c>
      <c r="EN542">
        <v>0.141512</v>
      </c>
      <c r="ES542">
        <v>0.22759399999999999</v>
      </c>
      <c r="FA542">
        <v>0.17609250000000001</v>
      </c>
      <c r="FR542">
        <v>0.12573000000000001</v>
      </c>
      <c r="FX542">
        <v>0.13453200000000001</v>
      </c>
      <c r="GB542">
        <v>3.6098000000000012E-2</v>
      </c>
      <c r="GD542">
        <v>0.22920750000000001</v>
      </c>
      <c r="GG542">
        <v>0.34287800000000013</v>
      </c>
      <c r="GI542">
        <v>0.24063999999999999</v>
      </c>
      <c r="GL542">
        <v>0.22759399999999999</v>
      </c>
      <c r="GM542">
        <v>0.208174</v>
      </c>
      <c r="GN542">
        <v>0.1698875</v>
      </c>
      <c r="GW542">
        <v>6.3695000000000002E-2</v>
      </c>
      <c r="GX542">
        <v>6.3695000000000002E-2</v>
      </c>
      <c r="GY542">
        <v>2.8490000000000001E-2</v>
      </c>
      <c r="GZ542">
        <v>0.27963399999999999</v>
      </c>
      <c r="HC542">
        <v>0.1659366666666667</v>
      </c>
      <c r="HE542">
        <v>0.20790800000000001</v>
      </c>
    </row>
    <row r="543" spans="1:213" x14ac:dyDescent="0.3">
      <c r="A543">
        <v>2021</v>
      </c>
      <c r="B543" t="s">
        <v>8347</v>
      </c>
      <c r="C543" s="1" t="s">
        <v>247</v>
      </c>
      <c r="D543">
        <v>0.58095600000000003</v>
      </c>
      <c r="E543">
        <v>0.78581800000000013</v>
      </c>
      <c r="F543">
        <v>2.2857859999999999</v>
      </c>
      <c r="G543">
        <v>0.17097799999999999</v>
      </c>
      <c r="H543">
        <v>0.21820000000000001</v>
      </c>
      <c r="I543">
        <v>0.21820000000000001</v>
      </c>
      <c r="J543">
        <v>0.69973200000000002</v>
      </c>
      <c r="K543">
        <v>0.50351000000000001</v>
      </c>
      <c r="L543">
        <v>0.30842999999999998</v>
      </c>
      <c r="M543">
        <v>0.103814</v>
      </c>
      <c r="N543">
        <v>0.73018400000000006</v>
      </c>
      <c r="O543">
        <v>0.30405799999999999</v>
      </c>
      <c r="P543">
        <v>0.66193800000000014</v>
      </c>
      <c r="Q543">
        <v>0.30842999999999998</v>
      </c>
      <c r="R543">
        <v>0.79479250000000001</v>
      </c>
      <c r="S543">
        <v>0.52976750000000006</v>
      </c>
      <c r="T543">
        <v>0.27927400000000002</v>
      </c>
      <c r="U543">
        <v>0.82161399999999996</v>
      </c>
      <c r="V543">
        <v>0.16481199999999999</v>
      </c>
      <c r="X543">
        <v>0.12468750000000001</v>
      </c>
      <c r="Y543">
        <v>0.12357799999999999</v>
      </c>
      <c r="Z543">
        <v>0.21820000000000001</v>
      </c>
      <c r="AB543">
        <v>0.23358000000000001</v>
      </c>
      <c r="AC543">
        <v>0.30842999999999998</v>
      </c>
      <c r="AD543">
        <v>0.53688599999999997</v>
      </c>
      <c r="AE543">
        <v>0.76088000000000011</v>
      </c>
      <c r="AF543">
        <v>0.34990599999999999</v>
      </c>
      <c r="AG543">
        <v>2.5489999999999999E-2</v>
      </c>
      <c r="AH543">
        <v>0.55603199999999997</v>
      </c>
      <c r="AI543">
        <v>0.35142333333333342</v>
      </c>
      <c r="AJ543">
        <v>0.97185200000000005</v>
      </c>
      <c r="AK543">
        <v>0.54743000000000008</v>
      </c>
      <c r="AL543">
        <v>7.7056000000000013E-2</v>
      </c>
      <c r="AM543">
        <v>7.8020000000000006E-2</v>
      </c>
      <c r="AN543">
        <v>9.785400000000001E-2</v>
      </c>
      <c r="AO543">
        <v>1.004618</v>
      </c>
      <c r="AP543">
        <v>0.208594</v>
      </c>
      <c r="AR543">
        <v>1.1357459999999999</v>
      </c>
      <c r="AS543">
        <v>0.18102499999999999</v>
      </c>
      <c r="AT543">
        <v>0.62281200000000003</v>
      </c>
      <c r="AU543">
        <v>0.37531999999999999</v>
      </c>
      <c r="AV543">
        <v>0.19049199999999999</v>
      </c>
      <c r="AW543">
        <v>0.220946</v>
      </c>
      <c r="AX543">
        <v>1.56E-3</v>
      </c>
      <c r="AY543">
        <v>0.30842999999999998</v>
      </c>
      <c r="AZ543">
        <v>0.54743000000000008</v>
      </c>
      <c r="BB543">
        <v>0.20069600000000001</v>
      </c>
      <c r="BC543">
        <v>0.16281399999999999</v>
      </c>
      <c r="BD543">
        <v>0.17431199999999999</v>
      </c>
      <c r="BE543">
        <v>0.42195800000000011</v>
      </c>
      <c r="BF543">
        <v>0.41349800000000009</v>
      </c>
      <c r="BG543">
        <v>0.77275000000000005</v>
      </c>
      <c r="BH543">
        <v>7.4234000000000008E-2</v>
      </c>
      <c r="BI543">
        <v>0.1</v>
      </c>
      <c r="BJ543">
        <v>0.40347800000000011</v>
      </c>
      <c r="BK543">
        <v>0.30405799999999999</v>
      </c>
      <c r="BL543">
        <v>0.73018400000000006</v>
      </c>
      <c r="BM543">
        <v>0.145894</v>
      </c>
      <c r="BO543">
        <v>0.15615399999999999</v>
      </c>
      <c r="BQ543">
        <v>9.9600000000000008E-2</v>
      </c>
      <c r="BR543">
        <v>0.27127800000000002</v>
      </c>
      <c r="BS543">
        <v>0.23328499999999999</v>
      </c>
      <c r="BT543">
        <v>7.0670000000000011E-2</v>
      </c>
      <c r="BU543">
        <v>0.14017199999999999</v>
      </c>
      <c r="BX543">
        <v>0.21717</v>
      </c>
      <c r="BY543">
        <v>0.30405799999999999</v>
      </c>
      <c r="BZ543">
        <v>8.8440000000000005E-2</v>
      </c>
      <c r="CA543">
        <v>0.136044</v>
      </c>
      <c r="CB543">
        <v>0.62281200000000003</v>
      </c>
      <c r="CC543">
        <v>0.18325</v>
      </c>
      <c r="CD543">
        <v>7.0876666666666671E-2</v>
      </c>
      <c r="CE543">
        <v>0.54743000000000008</v>
      </c>
      <c r="CF543">
        <v>2.2487819999999998</v>
      </c>
      <c r="CG543">
        <v>0.30059000000000002</v>
      </c>
      <c r="CH543">
        <v>0.41624000000000011</v>
      </c>
      <c r="CI543">
        <v>0.44390200000000002</v>
      </c>
      <c r="CJ543">
        <v>0.65521400000000007</v>
      </c>
      <c r="CL543">
        <v>0.113382</v>
      </c>
      <c r="CN543">
        <v>0.26253399999999999</v>
      </c>
      <c r="CO543">
        <v>0.16300000000000001</v>
      </c>
      <c r="CP543">
        <v>0.65650500000000001</v>
      </c>
      <c r="CQ543">
        <v>0.53545600000000004</v>
      </c>
      <c r="CS543">
        <v>0.17972199999999999</v>
      </c>
      <c r="CU543">
        <v>0.40727400000000002</v>
      </c>
      <c r="CV543">
        <v>0.50004666666666664</v>
      </c>
      <c r="CW543">
        <v>1.9618625000000001</v>
      </c>
      <c r="CX543">
        <v>0.113382</v>
      </c>
      <c r="CY543">
        <v>0.58179199999999998</v>
      </c>
      <c r="CZ543">
        <v>0.539296</v>
      </c>
      <c r="DA543">
        <v>0.34620000000000001</v>
      </c>
      <c r="DC543">
        <v>0.39675800000000011</v>
      </c>
      <c r="DE543">
        <v>8.3204E-2</v>
      </c>
      <c r="DF543">
        <v>0.22150600000000001</v>
      </c>
      <c r="DG543">
        <v>6.6518000000000008E-2</v>
      </c>
      <c r="DH543">
        <v>0.353215</v>
      </c>
      <c r="DI543">
        <v>0.42458200000000001</v>
      </c>
      <c r="DJ543">
        <v>0.17666399999999999</v>
      </c>
      <c r="DL543">
        <v>0.42649500000000001</v>
      </c>
      <c r="DM543">
        <v>0.27628399999999997</v>
      </c>
      <c r="DN543">
        <v>0.381772</v>
      </c>
      <c r="DP543">
        <v>0.62281200000000003</v>
      </c>
      <c r="DQ543">
        <v>0.30405799999999999</v>
      </c>
      <c r="DS543">
        <v>7.4234000000000008E-2</v>
      </c>
      <c r="DT543">
        <v>0.21820000000000001</v>
      </c>
      <c r="DU543">
        <v>0.76590800000000014</v>
      </c>
      <c r="DV543">
        <v>0.41624000000000011</v>
      </c>
      <c r="DW543">
        <v>0.20249600000000001</v>
      </c>
      <c r="DX543">
        <v>0.38714999999999999</v>
      </c>
      <c r="DY543">
        <v>0.74440000000000006</v>
      </c>
      <c r="DZ543">
        <v>8.6178000000000005E-2</v>
      </c>
      <c r="EA543">
        <v>0.22860800000000001</v>
      </c>
      <c r="EB543">
        <v>0.91552600000000017</v>
      </c>
      <c r="EC543">
        <v>0.11497</v>
      </c>
      <c r="ED543">
        <v>0.30405799999999999</v>
      </c>
      <c r="EE543">
        <v>0.18583</v>
      </c>
      <c r="EF543">
        <v>0.13199</v>
      </c>
      <c r="EH543">
        <v>0.2764375</v>
      </c>
      <c r="EK543">
        <v>1.1294219999999999</v>
      </c>
      <c r="EL543">
        <v>0.81864000000000003</v>
      </c>
      <c r="EM543">
        <v>0.23261999999999999</v>
      </c>
      <c r="EN543">
        <v>0.34444999999999998</v>
      </c>
      <c r="EP543">
        <v>0.550122</v>
      </c>
      <c r="EQ543">
        <v>0.31562800000000002</v>
      </c>
      <c r="ER543">
        <v>0.54739599999999999</v>
      </c>
      <c r="ES543">
        <v>1.090374</v>
      </c>
      <c r="ET543">
        <v>0.30405799999999999</v>
      </c>
      <c r="EU543">
        <v>0.46003800000000011</v>
      </c>
      <c r="EW543">
        <v>0.30405799999999999</v>
      </c>
      <c r="EX543">
        <v>0.50107199999999996</v>
      </c>
      <c r="EY543">
        <v>1.253528</v>
      </c>
      <c r="EZ543">
        <v>0.77310428571428569</v>
      </c>
      <c r="FA543">
        <v>0.51451599999999997</v>
      </c>
      <c r="FB543">
        <v>0.146342</v>
      </c>
      <c r="FC543">
        <v>0.54980600000000002</v>
      </c>
      <c r="FF543">
        <v>0.11426425</v>
      </c>
      <c r="FH543">
        <v>0.30405799999999999</v>
      </c>
      <c r="FI543">
        <v>0.19672999999999999</v>
      </c>
      <c r="FJ543">
        <v>0.22128400000000001</v>
      </c>
      <c r="FK543">
        <v>7.8736000000000014E-2</v>
      </c>
      <c r="FL543">
        <v>0.25129499999999999</v>
      </c>
      <c r="FM543">
        <v>8.6902000000000021E-2</v>
      </c>
      <c r="FN543">
        <v>0.20224</v>
      </c>
      <c r="FP543">
        <v>0.29631800000000003</v>
      </c>
      <c r="FQ543">
        <v>0.21820000000000001</v>
      </c>
      <c r="FR543">
        <v>0.38576749999999999</v>
      </c>
      <c r="FS543">
        <v>0.12990599999999999</v>
      </c>
      <c r="FT543">
        <v>0.21820000000000001</v>
      </c>
      <c r="FU543">
        <v>0.12102599999999999</v>
      </c>
      <c r="FV543">
        <v>0.123074</v>
      </c>
      <c r="FW543">
        <v>0.45083000000000012</v>
      </c>
      <c r="FX543">
        <v>1.3918820000000001</v>
      </c>
      <c r="FZ543">
        <v>0.20932200000000001</v>
      </c>
      <c r="GA543">
        <v>0.33106999999999998</v>
      </c>
      <c r="GD543">
        <v>0.93216200000000005</v>
      </c>
      <c r="GE543">
        <v>0.17571200000000001</v>
      </c>
      <c r="GG543">
        <v>0.62357400000000007</v>
      </c>
      <c r="GH543">
        <v>0.1673</v>
      </c>
      <c r="GI543">
        <v>0.67687399999999998</v>
      </c>
      <c r="GJ543">
        <v>0.29958000000000001</v>
      </c>
      <c r="GL543">
        <v>1.090374</v>
      </c>
      <c r="GM543">
        <v>0.58530500000000008</v>
      </c>
      <c r="GN543">
        <v>0.98640800000000006</v>
      </c>
      <c r="GO543">
        <v>2.8765879999999999</v>
      </c>
      <c r="GP543">
        <v>0.30842999999999998</v>
      </c>
      <c r="GQ543">
        <v>0.21820000000000001</v>
      </c>
      <c r="GR543">
        <v>0.21820000000000001</v>
      </c>
      <c r="GS543">
        <v>0.47919800000000012</v>
      </c>
      <c r="GT543">
        <v>6.1254000000000003E-2</v>
      </c>
      <c r="GU543">
        <v>0.30405799999999999</v>
      </c>
      <c r="GW543">
        <v>6.6518000000000008E-2</v>
      </c>
      <c r="GX543">
        <v>6.6518000000000008E-2</v>
      </c>
      <c r="GY543">
        <v>2.2487819999999998</v>
      </c>
      <c r="GZ543">
        <v>0.66347400000000001</v>
      </c>
      <c r="HA543">
        <v>0.11809</v>
      </c>
      <c r="HC543">
        <v>0.52545800000000009</v>
      </c>
      <c r="HD543">
        <v>0.24418599999999999</v>
      </c>
      <c r="HE543">
        <v>0.124782</v>
      </c>
    </row>
    <row r="544" spans="1:213" x14ac:dyDescent="0.3">
      <c r="A544">
        <v>2021</v>
      </c>
      <c r="B544" t="s">
        <v>8347</v>
      </c>
      <c r="C544" s="1" t="s">
        <v>8365</v>
      </c>
      <c r="D544">
        <v>0.14468800000000001</v>
      </c>
      <c r="E544">
        <v>0.54280200000000001</v>
      </c>
      <c r="L544">
        <v>0.216975</v>
      </c>
      <c r="M544">
        <v>2.3488000000000009E-2</v>
      </c>
      <c r="N544">
        <v>0.46002999999999999</v>
      </c>
      <c r="O544">
        <v>0.34121000000000001</v>
      </c>
      <c r="P544">
        <v>0.246808</v>
      </c>
      <c r="Q544">
        <v>0.216975</v>
      </c>
      <c r="R544">
        <v>0.28473999999999999</v>
      </c>
      <c r="U544">
        <v>0.114608</v>
      </c>
      <c r="V544">
        <v>9.5626000000000017E-2</v>
      </c>
      <c r="X544">
        <v>6.0727999999999997E-2</v>
      </c>
      <c r="Y544">
        <v>0.104948</v>
      </c>
      <c r="AB544">
        <v>0.24462200000000001</v>
      </c>
      <c r="AC544">
        <v>0.216975</v>
      </c>
      <c r="AD544">
        <v>0.30126199999999997</v>
      </c>
      <c r="AG544">
        <v>0.119814</v>
      </c>
      <c r="AI544">
        <v>0.24852399999999999</v>
      </c>
      <c r="AL544">
        <v>6.6015000000000004E-2</v>
      </c>
      <c r="AM544">
        <v>9.2093333333333346E-2</v>
      </c>
      <c r="AP544">
        <v>6.9586000000000009E-2</v>
      </c>
      <c r="AS544">
        <v>0.16072800000000001</v>
      </c>
      <c r="AT544">
        <v>0.47761999999999999</v>
      </c>
      <c r="AU544">
        <v>0.31725799999999998</v>
      </c>
      <c r="AW544">
        <v>0.15085999999999999</v>
      </c>
      <c r="AY544">
        <v>0.216975</v>
      </c>
      <c r="BD544">
        <v>0.145566</v>
      </c>
      <c r="BE544">
        <v>0.88137399999999999</v>
      </c>
      <c r="BF544">
        <v>0.163908</v>
      </c>
      <c r="BG544">
        <v>0.51439000000000001</v>
      </c>
      <c r="BH544">
        <v>4.3336000000000013E-2</v>
      </c>
      <c r="BI544">
        <v>5.1850000000000007E-2</v>
      </c>
      <c r="BJ544">
        <v>0.27750599999999997</v>
      </c>
      <c r="BK544">
        <v>0.34121000000000001</v>
      </c>
      <c r="BL544">
        <v>0.46002999999999999</v>
      </c>
      <c r="BM544">
        <v>0.23970250000000001</v>
      </c>
      <c r="BS544">
        <v>0.112286</v>
      </c>
      <c r="BT544">
        <v>6.9533999999999999E-2</v>
      </c>
      <c r="BU544">
        <v>0.14307400000000001</v>
      </c>
      <c r="BX544">
        <v>0.189022</v>
      </c>
      <c r="BY544">
        <v>0.34121000000000001</v>
      </c>
      <c r="BZ544">
        <v>9.4072000000000017E-2</v>
      </c>
      <c r="CB544">
        <v>0.47660200000000003</v>
      </c>
      <c r="CC544">
        <v>0.109346</v>
      </c>
      <c r="CD544">
        <v>5.7237999999999997E-2</v>
      </c>
      <c r="CF544">
        <v>2.0666666666666669</v>
      </c>
      <c r="CG544">
        <v>9.0165000000000009E-2</v>
      </c>
      <c r="CH544">
        <v>0.120666</v>
      </c>
      <c r="CI544">
        <v>0.100882</v>
      </c>
      <c r="CM544">
        <v>1.910166</v>
      </c>
      <c r="CO544">
        <v>8.4410000000000013E-2</v>
      </c>
      <c r="CP544">
        <v>0.18096499999999999</v>
      </c>
      <c r="CU544">
        <v>0.13156599999999999</v>
      </c>
      <c r="CV544">
        <v>0.17458000000000001</v>
      </c>
      <c r="CY544">
        <v>6.5590000000000009E-2</v>
      </c>
      <c r="DA544">
        <v>0.22308</v>
      </c>
      <c r="DC544">
        <v>0.17115</v>
      </c>
      <c r="DE544">
        <v>5.8280000000000012E-2</v>
      </c>
      <c r="DG544">
        <v>8.8382500000000003E-2</v>
      </c>
      <c r="DH544">
        <v>0.36134749999999999</v>
      </c>
      <c r="DJ544">
        <v>5.6292000000000002E-2</v>
      </c>
      <c r="DL544">
        <v>0.121626</v>
      </c>
      <c r="DM544">
        <v>9.4506000000000007E-2</v>
      </c>
      <c r="DN544">
        <v>9.7958000000000003E-2</v>
      </c>
      <c r="DP544">
        <v>0.47660200000000003</v>
      </c>
      <c r="DQ544">
        <v>0.34121000000000001</v>
      </c>
      <c r="DS544">
        <v>4.3336000000000013E-2</v>
      </c>
      <c r="DV544">
        <v>0.120666</v>
      </c>
      <c r="DW544">
        <v>0.100688</v>
      </c>
      <c r="DX544">
        <v>0.33544800000000008</v>
      </c>
      <c r="DZ544">
        <v>5.8040000000000001E-2</v>
      </c>
      <c r="EA544">
        <v>2.4636000000000002E-2</v>
      </c>
      <c r="EB544">
        <v>4.9080000000000013E-2</v>
      </c>
      <c r="EC544">
        <v>4.9560000000000007E-2</v>
      </c>
      <c r="ED544">
        <v>0.34121000000000001</v>
      </c>
      <c r="EE544">
        <v>0.118114</v>
      </c>
      <c r="EF544">
        <v>0.168154</v>
      </c>
      <c r="EL544">
        <v>3.2236280000000002</v>
      </c>
      <c r="EM544">
        <v>0.41905599999999998</v>
      </c>
      <c r="EN544">
        <v>0.38817400000000002</v>
      </c>
      <c r="EP544">
        <v>0.43089800000000011</v>
      </c>
      <c r="EQ544">
        <v>0.54681600000000008</v>
      </c>
      <c r="ER544">
        <v>6.0656666666666671E-2</v>
      </c>
      <c r="ES544">
        <v>0.45079399999999997</v>
      </c>
      <c r="ET544">
        <v>0.34121000000000001</v>
      </c>
      <c r="EV544">
        <v>0.138322</v>
      </c>
      <c r="EW544">
        <v>0.34121000000000001</v>
      </c>
      <c r="EX544">
        <v>0.34793400000000002</v>
      </c>
      <c r="FA544">
        <v>0.11845799999999999</v>
      </c>
      <c r="FB544">
        <v>0.10383000000000001</v>
      </c>
      <c r="FC544">
        <v>0.23256399999999999</v>
      </c>
      <c r="FF544">
        <v>6.0598750000000007E-2</v>
      </c>
      <c r="FH544">
        <v>0.34121000000000001</v>
      </c>
      <c r="FI544">
        <v>9.7350000000000006E-2</v>
      </c>
      <c r="FJ544">
        <v>0.1099233333333333</v>
      </c>
      <c r="FK544">
        <v>4.4996000000000008E-2</v>
      </c>
      <c r="FM544">
        <v>8.6914000000000005E-2</v>
      </c>
      <c r="FP544">
        <v>0.16106799999999999</v>
      </c>
      <c r="FR544">
        <v>0.16561400000000001</v>
      </c>
      <c r="FS544">
        <v>8.2093333333333351E-2</v>
      </c>
      <c r="FU544">
        <v>8.3864000000000008E-2</v>
      </c>
      <c r="FV544">
        <v>8.8137999999999994E-2</v>
      </c>
      <c r="FW544">
        <v>0.191578</v>
      </c>
      <c r="FX544">
        <v>0.20117499999999999</v>
      </c>
      <c r="GB544">
        <v>5.1900000000000002E-2</v>
      </c>
      <c r="GD544">
        <v>0.37142799999999998</v>
      </c>
      <c r="GG544">
        <v>0.30118400000000001</v>
      </c>
      <c r="GH544">
        <v>0.106138</v>
      </c>
      <c r="GI544">
        <v>0.33272750000000001</v>
      </c>
      <c r="GJ544">
        <v>0.11298999999999999</v>
      </c>
      <c r="GL544">
        <v>0.45079399999999997</v>
      </c>
      <c r="GM544">
        <v>0.40385199999999999</v>
      </c>
      <c r="GN544">
        <v>0.13833599999999999</v>
      </c>
      <c r="GP544">
        <v>0.216975</v>
      </c>
      <c r="GU544">
        <v>0.34121000000000001</v>
      </c>
      <c r="GW544">
        <v>8.8382500000000003E-2</v>
      </c>
      <c r="GX544">
        <v>8.8382500000000003E-2</v>
      </c>
      <c r="GY544">
        <v>2.0666666666666669</v>
      </c>
      <c r="GZ544">
        <v>0.31402600000000003</v>
      </c>
      <c r="HA544">
        <v>5.9863333333333338E-2</v>
      </c>
      <c r="HC544">
        <v>0.34536749999999999</v>
      </c>
      <c r="HD544">
        <v>6.4626000000000003E-2</v>
      </c>
      <c r="HE544">
        <v>5.2618000000000012E-2</v>
      </c>
    </row>
    <row r="545" spans="1:213" x14ac:dyDescent="0.3">
      <c r="A545">
        <v>2021</v>
      </c>
      <c r="B545" t="s">
        <v>8347</v>
      </c>
      <c r="C545" s="1" t="s">
        <v>257</v>
      </c>
      <c r="D545">
        <v>0.16313531249999999</v>
      </c>
      <c r="E545">
        <v>0.24597958333333339</v>
      </c>
      <c r="G545">
        <v>0.15923200000000001</v>
      </c>
      <c r="K545">
        <v>0.150558</v>
      </c>
      <c r="M545">
        <v>2.324E-2</v>
      </c>
      <c r="N545">
        <v>0.1245786666666667</v>
      </c>
      <c r="P545">
        <v>0.11021933333333329</v>
      </c>
      <c r="R545">
        <v>1.9333366666666669</v>
      </c>
      <c r="S545">
        <v>0.25555375000000002</v>
      </c>
      <c r="U545">
        <v>0.11203200000000001</v>
      </c>
      <c r="V545">
        <v>7.6615000000000003E-2</v>
      </c>
      <c r="X545">
        <v>8.6164000000000004E-2</v>
      </c>
      <c r="Y545">
        <v>7.6670000000000016E-2</v>
      </c>
      <c r="AB545">
        <v>6.2389750000000008E-2</v>
      </c>
      <c r="AD545">
        <v>0.19311800000000001</v>
      </c>
      <c r="AF545">
        <v>0.11277275</v>
      </c>
      <c r="AG545">
        <v>7.6644500000000004E-2</v>
      </c>
      <c r="AH545">
        <v>0.20584849999999999</v>
      </c>
      <c r="AJ545">
        <v>0.19936066666666671</v>
      </c>
      <c r="AL545">
        <v>6.6910000000000011E-2</v>
      </c>
      <c r="AM545">
        <v>0.10180400000000001</v>
      </c>
      <c r="AN545">
        <v>7.8014E-2</v>
      </c>
      <c r="AO545">
        <v>0.43809362499999999</v>
      </c>
      <c r="AP545">
        <v>0.111847</v>
      </c>
      <c r="AR545">
        <v>0.55309600000000003</v>
      </c>
      <c r="AS545">
        <v>0.13767599999999999</v>
      </c>
      <c r="AT545">
        <v>0.2009185</v>
      </c>
      <c r="AU545">
        <v>0.207172</v>
      </c>
      <c r="BE545">
        <v>0.16173599999999999</v>
      </c>
      <c r="BF545">
        <v>0.10141500000000001</v>
      </c>
      <c r="BH545">
        <v>2.2554000000000001E-2</v>
      </c>
      <c r="BI545">
        <v>5.2947000000000008E-2</v>
      </c>
      <c r="BJ545">
        <v>0.21329200000000001</v>
      </c>
      <c r="BL545">
        <v>0.1245786666666667</v>
      </c>
      <c r="BP545">
        <v>0.42821500000000001</v>
      </c>
      <c r="BR545">
        <v>0.22391900000000001</v>
      </c>
      <c r="BS545">
        <v>0.1350075</v>
      </c>
      <c r="BT545">
        <v>7.8480000000000008E-2</v>
      </c>
      <c r="BU545">
        <v>0.103306</v>
      </c>
      <c r="BZ545">
        <v>6.659933333333333E-2</v>
      </c>
      <c r="CB545">
        <v>0.20081850000000001</v>
      </c>
      <c r="CG545">
        <v>0.13115599999999999</v>
      </c>
      <c r="CH545">
        <v>8.6240000000000011E-2</v>
      </c>
      <c r="CI545">
        <v>0.118154</v>
      </c>
      <c r="CJ545">
        <v>0.17283799999999999</v>
      </c>
      <c r="CM545">
        <v>0.23471875</v>
      </c>
      <c r="CN545">
        <v>7.3251999999999998E-2</v>
      </c>
      <c r="CO545">
        <v>6.2050000000000008E-2</v>
      </c>
      <c r="CP545">
        <v>0.1697825</v>
      </c>
      <c r="CU545">
        <v>0.105752</v>
      </c>
      <c r="CV545">
        <v>0.12114033333333329</v>
      </c>
      <c r="CY545">
        <v>0.10886133333333339</v>
      </c>
      <c r="DC545">
        <v>0.10197000000000001</v>
      </c>
      <c r="DF545">
        <v>0.139374</v>
      </c>
      <c r="DG545">
        <v>0.18792</v>
      </c>
      <c r="DH545">
        <v>0.14452100000000001</v>
      </c>
      <c r="DL545">
        <v>0.133576</v>
      </c>
      <c r="DM545">
        <v>6.4620666666666673E-2</v>
      </c>
      <c r="DN545">
        <v>8.0187000000000008E-2</v>
      </c>
      <c r="DO545">
        <v>6.7884E-2</v>
      </c>
      <c r="DP545">
        <v>0.20081850000000001</v>
      </c>
      <c r="DS545">
        <v>2.2554000000000001E-2</v>
      </c>
      <c r="DV545">
        <v>8.6240000000000011E-2</v>
      </c>
      <c r="DW545">
        <v>7.1292000000000008E-2</v>
      </c>
      <c r="DX545">
        <v>0.50922537500000009</v>
      </c>
      <c r="DZ545">
        <v>5.4087999999999997E-2</v>
      </c>
      <c r="EA545">
        <v>2.6839999999999999E-2</v>
      </c>
      <c r="EC545">
        <v>4.7242000000000013E-2</v>
      </c>
      <c r="EE545">
        <v>7.673300000000001E-2</v>
      </c>
      <c r="EG545">
        <v>0.32319999999999999</v>
      </c>
      <c r="EH545">
        <v>0.115535</v>
      </c>
      <c r="EK545">
        <v>0.58707600000000004</v>
      </c>
      <c r="EL545">
        <v>0.24352799999999999</v>
      </c>
      <c r="EN545">
        <v>0.111789</v>
      </c>
      <c r="ER545">
        <v>7.3932500000000012E-2</v>
      </c>
      <c r="ES545">
        <v>0.13292100000000001</v>
      </c>
      <c r="EV545">
        <v>0.31088199999999999</v>
      </c>
      <c r="EY545">
        <v>0.60643800000000003</v>
      </c>
      <c r="FA545">
        <v>0.13458000000000001</v>
      </c>
      <c r="FB545">
        <v>5.7882000000000003E-2</v>
      </c>
      <c r="FC545">
        <v>0.30159500000000011</v>
      </c>
      <c r="FF545">
        <v>3.3654166666666673E-2</v>
      </c>
      <c r="FI545">
        <v>9.4670000000000004E-2</v>
      </c>
      <c r="FJ545">
        <v>9.3222500000000014E-2</v>
      </c>
      <c r="FM545">
        <v>8.5010000000000002E-2</v>
      </c>
      <c r="FR545">
        <v>0.13419</v>
      </c>
      <c r="FU545">
        <v>8.3997000000000002E-2</v>
      </c>
      <c r="FV545">
        <v>8.3915208333333338E-2</v>
      </c>
      <c r="FW545">
        <v>0.14613599999999999</v>
      </c>
      <c r="FX545">
        <v>0.146869</v>
      </c>
      <c r="GB545">
        <v>0.19546300000000011</v>
      </c>
      <c r="GD545">
        <v>0.22609770833333331</v>
      </c>
      <c r="GG545">
        <v>0.19490733333333329</v>
      </c>
      <c r="GH545">
        <v>0.10822466666666671</v>
      </c>
      <c r="GI545">
        <v>0.14364440000000001</v>
      </c>
      <c r="GJ545">
        <v>0.14246</v>
      </c>
      <c r="GL545">
        <v>0.13292100000000001</v>
      </c>
      <c r="GM545">
        <v>0.105156</v>
      </c>
      <c r="GN545">
        <v>0.240816</v>
      </c>
      <c r="GS545">
        <v>0.16587250000000001</v>
      </c>
      <c r="GW545">
        <v>0.18792</v>
      </c>
      <c r="GX545">
        <v>0.18792</v>
      </c>
      <c r="GZ545">
        <v>0.26052775</v>
      </c>
      <c r="HA545">
        <v>6.1538000000000009E-2</v>
      </c>
      <c r="HC545">
        <v>4.6474000000000008E-2</v>
      </c>
      <c r="HD545">
        <v>7.5128000000000014E-2</v>
      </c>
      <c r="HE545">
        <v>6.3990000000000005E-2</v>
      </c>
    </row>
    <row r="546" spans="1:213" x14ac:dyDescent="0.3">
      <c r="A546">
        <v>2021</v>
      </c>
      <c r="B546" t="s">
        <v>8347</v>
      </c>
      <c r="C546" s="1" t="s">
        <v>8366</v>
      </c>
      <c r="D546">
        <v>0.28101999999999999</v>
      </c>
      <c r="E546">
        <v>0.29326000000000002</v>
      </c>
      <c r="J546">
        <v>0.25797999999999999</v>
      </c>
      <c r="L546">
        <v>0.13889599999999999</v>
      </c>
      <c r="M546">
        <v>9.9730000000000013E-2</v>
      </c>
      <c r="N546">
        <v>0.29093200000000002</v>
      </c>
      <c r="P546">
        <v>0.16253000000000001</v>
      </c>
      <c r="Q546">
        <v>0.13889599999999999</v>
      </c>
      <c r="R546">
        <v>5.5852000000000013E-2</v>
      </c>
      <c r="S546">
        <v>0.243702</v>
      </c>
      <c r="U546">
        <v>0.165328</v>
      </c>
      <c r="V546">
        <v>0.11192000000000001</v>
      </c>
      <c r="X546">
        <v>5.2271999999999999E-2</v>
      </c>
      <c r="Y546">
        <v>0.119936</v>
      </c>
      <c r="AB546">
        <v>0.216588</v>
      </c>
      <c r="AC546">
        <v>0.13889599999999999</v>
      </c>
      <c r="AD546">
        <v>0.333486</v>
      </c>
      <c r="AF546">
        <v>7.7378000000000002E-2</v>
      </c>
      <c r="AI546">
        <v>0.15076400000000001</v>
      </c>
      <c r="AJ546">
        <v>0.28727000000000003</v>
      </c>
      <c r="AK546">
        <v>0.14399200000000001</v>
      </c>
      <c r="AL546">
        <v>5.0920000000000007E-2</v>
      </c>
      <c r="AO546">
        <v>0.27399400000000002</v>
      </c>
      <c r="AP546">
        <v>0.14544599999999999</v>
      </c>
      <c r="AS546">
        <v>0.15790000000000001</v>
      </c>
      <c r="AT546">
        <v>0.19267000000000001</v>
      </c>
      <c r="AU546">
        <v>0.27032</v>
      </c>
      <c r="AW546">
        <v>0.25</v>
      </c>
      <c r="AY546">
        <v>0.13889599999999999</v>
      </c>
      <c r="AZ546">
        <v>0.14399200000000001</v>
      </c>
      <c r="BF546">
        <v>0.12531</v>
      </c>
      <c r="BG546">
        <v>0.29183399999999998</v>
      </c>
      <c r="BJ546">
        <v>0.23633599999999999</v>
      </c>
      <c r="BL546">
        <v>0.29093200000000002</v>
      </c>
      <c r="BO546">
        <v>8.6262000000000019E-2</v>
      </c>
      <c r="BR546">
        <v>0.22500000000000001</v>
      </c>
      <c r="BS546">
        <v>0.170374</v>
      </c>
      <c r="BX546">
        <v>0.25708199999999998</v>
      </c>
      <c r="CB546">
        <v>0.19264800000000001</v>
      </c>
      <c r="CC546">
        <v>0.20195199999999999</v>
      </c>
      <c r="CE546">
        <v>0.14399200000000001</v>
      </c>
      <c r="CG546">
        <v>0.106478</v>
      </c>
      <c r="CI546">
        <v>8.0534000000000008E-2</v>
      </c>
      <c r="CJ546">
        <v>0.24068000000000001</v>
      </c>
      <c r="CN546">
        <v>0.15748599999999999</v>
      </c>
      <c r="CO546">
        <v>0.101048</v>
      </c>
      <c r="CP546">
        <v>0.188916</v>
      </c>
      <c r="CQ546">
        <v>0.16969400000000001</v>
      </c>
      <c r="CU546">
        <v>0.13276499999999999</v>
      </c>
      <c r="CV546">
        <v>0.17902399999999999</v>
      </c>
      <c r="CY546">
        <v>0.20596999999999999</v>
      </c>
      <c r="CZ546">
        <v>0.179454</v>
      </c>
      <c r="DC546">
        <v>0.199876</v>
      </c>
      <c r="DD546">
        <v>4.2526000000000008E-2</v>
      </c>
      <c r="DG546">
        <v>0.1</v>
      </c>
      <c r="DH546">
        <v>0.174592</v>
      </c>
      <c r="DJ546">
        <v>6.0035000000000012E-2</v>
      </c>
      <c r="DL546">
        <v>0.15858</v>
      </c>
      <c r="DM546">
        <v>5.7686000000000008E-2</v>
      </c>
      <c r="DN546">
        <v>0.10330400000000001</v>
      </c>
      <c r="DP546">
        <v>0.19264800000000001</v>
      </c>
      <c r="DW546">
        <v>0.105092</v>
      </c>
      <c r="DX546">
        <v>0.161386</v>
      </c>
      <c r="DZ546">
        <v>0.156504</v>
      </c>
      <c r="EE546">
        <v>9.8063999999999998E-2</v>
      </c>
      <c r="EF546">
        <v>0.218866</v>
      </c>
      <c r="EH546">
        <v>0.127442</v>
      </c>
      <c r="EM546">
        <v>3.5902000000000003E-2</v>
      </c>
      <c r="EN546">
        <v>0.20099500000000001</v>
      </c>
      <c r="EQ546">
        <v>0.13677</v>
      </c>
      <c r="ER546">
        <v>9.2668E-2</v>
      </c>
      <c r="ES546">
        <v>0.33624799999999999</v>
      </c>
      <c r="EX546">
        <v>0.29136000000000001</v>
      </c>
      <c r="FA546">
        <v>0.15267800000000001</v>
      </c>
      <c r="FB546">
        <v>4.7579999999999997E-2</v>
      </c>
      <c r="FL546">
        <v>0.105</v>
      </c>
      <c r="FP546">
        <v>0.19201799999999999</v>
      </c>
      <c r="FR546">
        <v>0.181534</v>
      </c>
      <c r="FV546">
        <v>7.740000000000001E-2</v>
      </c>
      <c r="FW546">
        <v>0.169456</v>
      </c>
      <c r="FX546">
        <v>3.3133999999999997E-2</v>
      </c>
      <c r="FZ546">
        <v>0.10054399999999999</v>
      </c>
      <c r="GD546">
        <v>0.429956</v>
      </c>
      <c r="GG546">
        <v>0.165016</v>
      </c>
      <c r="GH546">
        <v>0.113478</v>
      </c>
      <c r="GI546">
        <v>0.23064799999999999</v>
      </c>
      <c r="GJ546">
        <v>0.212115</v>
      </c>
      <c r="GL546">
        <v>0.33624799999999999</v>
      </c>
      <c r="GM546">
        <v>0.222832</v>
      </c>
      <c r="GN546">
        <v>0.24788399999999999</v>
      </c>
      <c r="GP546">
        <v>0.13889599999999999</v>
      </c>
      <c r="GS546">
        <v>0.155414</v>
      </c>
      <c r="GW546">
        <v>0.1</v>
      </c>
      <c r="GX546">
        <v>0.1</v>
      </c>
      <c r="GZ546">
        <v>0.28160600000000002</v>
      </c>
      <c r="HC546">
        <v>0.19823199999999999</v>
      </c>
      <c r="HD546">
        <v>0.145926</v>
      </c>
      <c r="HE546">
        <v>0.17010500000000001</v>
      </c>
    </row>
    <row r="547" spans="1:213" x14ac:dyDescent="0.3">
      <c r="A547">
        <v>2021</v>
      </c>
      <c r="B547" t="s">
        <v>8347</v>
      </c>
      <c r="C547" s="1" t="s">
        <v>279</v>
      </c>
      <c r="D547">
        <v>0.17079</v>
      </c>
      <c r="E547">
        <v>0.28336</v>
      </c>
      <c r="L547">
        <v>0.32065400000000011</v>
      </c>
      <c r="M547">
        <v>6.4142000000000005E-2</v>
      </c>
      <c r="N547">
        <v>0.30541000000000001</v>
      </c>
      <c r="O547">
        <v>8.3246000000000014E-2</v>
      </c>
      <c r="P547">
        <v>0.28855399999999998</v>
      </c>
      <c r="Q547">
        <v>0.32065400000000011</v>
      </c>
      <c r="T547">
        <v>0.17997199999999999</v>
      </c>
      <c r="U547">
        <v>0.18165600000000001</v>
      </c>
      <c r="V547">
        <v>7.8670000000000004E-2</v>
      </c>
      <c r="X547">
        <v>6.6504000000000008E-2</v>
      </c>
      <c r="Y547">
        <v>9.5642500000000005E-2</v>
      </c>
      <c r="AB547">
        <v>0.139796</v>
      </c>
      <c r="AC547">
        <v>0.32065400000000011</v>
      </c>
      <c r="AD547">
        <v>0.36353999999999997</v>
      </c>
      <c r="AF547">
        <v>0.16589200000000001</v>
      </c>
      <c r="AG547">
        <v>3.3612000000000003E-2</v>
      </c>
      <c r="AI547">
        <v>9.9972000000000019E-2</v>
      </c>
      <c r="AK547">
        <v>0.20618</v>
      </c>
      <c r="AL547">
        <v>9.0398000000000006E-2</v>
      </c>
      <c r="AM547">
        <v>0.25595400000000001</v>
      </c>
      <c r="AN547">
        <v>5.4152000000000013E-2</v>
      </c>
      <c r="AP547">
        <v>0.14435600000000001</v>
      </c>
      <c r="AS547">
        <v>0.13041800000000001</v>
      </c>
      <c r="AT547">
        <v>0.37928400000000012</v>
      </c>
      <c r="AU547">
        <v>0.17157500000000001</v>
      </c>
      <c r="AV547">
        <v>0.11028399999999999</v>
      </c>
      <c r="AW547">
        <v>0.104098</v>
      </c>
      <c r="AX547">
        <v>6.7678000000000002E-2</v>
      </c>
      <c r="AY547">
        <v>0.32065400000000011</v>
      </c>
      <c r="AZ547">
        <v>0.20618</v>
      </c>
      <c r="BD547">
        <v>0.14421200000000001</v>
      </c>
      <c r="BE547">
        <v>0.26475399999999999</v>
      </c>
      <c r="BF547">
        <v>0.14283199999999999</v>
      </c>
      <c r="BG547">
        <v>0.33866000000000002</v>
      </c>
      <c r="BH547">
        <v>8.0110000000000001E-2</v>
      </c>
      <c r="BI547">
        <v>7.4622000000000008E-2</v>
      </c>
      <c r="BJ547">
        <v>0.17790600000000001</v>
      </c>
      <c r="BK547">
        <v>8.3246000000000014E-2</v>
      </c>
      <c r="BL547">
        <v>0.30541000000000001</v>
      </c>
      <c r="BO547">
        <v>0.103224</v>
      </c>
      <c r="BR547">
        <v>9.6436000000000008E-2</v>
      </c>
      <c r="BS547">
        <v>0.16195000000000001</v>
      </c>
      <c r="BT547">
        <v>8.1481999999999999E-2</v>
      </c>
      <c r="BU547">
        <v>0.105572</v>
      </c>
      <c r="BX547">
        <v>0.44745400000000007</v>
      </c>
      <c r="BY547">
        <v>8.3246000000000014E-2</v>
      </c>
      <c r="BZ547">
        <v>0.11828</v>
      </c>
      <c r="CA547">
        <v>1.5473920000000001</v>
      </c>
      <c r="CB547">
        <v>0.37885800000000008</v>
      </c>
      <c r="CC547">
        <v>5.4204000000000002E-2</v>
      </c>
      <c r="CD547">
        <v>3.9737500000000002E-2</v>
      </c>
      <c r="CE547">
        <v>0.20618</v>
      </c>
      <c r="CF547">
        <v>0.57375000000000009</v>
      </c>
      <c r="CG547">
        <v>0.1603975</v>
      </c>
      <c r="CI547">
        <v>0.34759400000000013</v>
      </c>
      <c r="CJ547">
        <v>0.49974000000000002</v>
      </c>
      <c r="CL547">
        <v>0.11451600000000001</v>
      </c>
      <c r="CM547">
        <v>0.22839333333333331</v>
      </c>
      <c r="CN547">
        <v>0.22774800000000001</v>
      </c>
      <c r="CO547">
        <v>0.11164399999999999</v>
      </c>
      <c r="CP547">
        <v>0.21512000000000001</v>
      </c>
      <c r="CQ547">
        <v>0.1368</v>
      </c>
      <c r="CS547">
        <v>8.7384000000000003E-2</v>
      </c>
      <c r="CT547">
        <v>0.15642400000000001</v>
      </c>
      <c r="CV547">
        <v>0.26482400000000011</v>
      </c>
      <c r="CX547">
        <v>0.11451600000000001</v>
      </c>
      <c r="CY547">
        <v>7.2903999999999997E-2</v>
      </c>
      <c r="CZ547">
        <v>0.25474999999999998</v>
      </c>
      <c r="DA547">
        <v>0.45917599999999997</v>
      </c>
      <c r="DC547">
        <v>0.186998</v>
      </c>
      <c r="DD547">
        <v>7.9446000000000017E-2</v>
      </c>
      <c r="DF547">
        <v>0.16580400000000001</v>
      </c>
      <c r="DG547">
        <v>0.260046</v>
      </c>
      <c r="DJ547">
        <v>7.5198000000000015E-2</v>
      </c>
      <c r="DM547">
        <v>8.8306000000000009E-2</v>
      </c>
      <c r="DN547">
        <v>0.14638599999999999</v>
      </c>
      <c r="DP547">
        <v>0.37885800000000008</v>
      </c>
      <c r="DQ547">
        <v>8.3246000000000014E-2</v>
      </c>
      <c r="DS547">
        <v>8.0110000000000001E-2</v>
      </c>
      <c r="DU547">
        <v>0.23733599999999999</v>
      </c>
      <c r="DW547">
        <v>8.9346000000000009E-2</v>
      </c>
      <c r="DX547">
        <v>0.17122799999999999</v>
      </c>
      <c r="DY547">
        <v>0.29382599999999998</v>
      </c>
      <c r="DZ547">
        <v>2.8670000000000001E-2</v>
      </c>
      <c r="EA547">
        <v>3.5478000000000003E-2</v>
      </c>
      <c r="EC547">
        <v>5.8450000000000002E-2</v>
      </c>
      <c r="ED547">
        <v>8.3246000000000014E-2</v>
      </c>
      <c r="EE547">
        <v>0.12003</v>
      </c>
      <c r="EF547">
        <v>0.42693999999999999</v>
      </c>
      <c r="EN547">
        <v>0.15102199999999999</v>
      </c>
      <c r="EP547">
        <v>0.10424600000000001</v>
      </c>
      <c r="EQ547">
        <v>0.124066</v>
      </c>
      <c r="ER547">
        <v>9.2198000000000002E-2</v>
      </c>
      <c r="ES547">
        <v>0.44576800000000011</v>
      </c>
      <c r="ET547">
        <v>8.3246000000000014E-2</v>
      </c>
      <c r="EV547">
        <v>0.48996000000000012</v>
      </c>
      <c r="EW547">
        <v>8.3246000000000014E-2</v>
      </c>
      <c r="EX547">
        <v>9.8470000000000002E-2</v>
      </c>
      <c r="EZ547">
        <v>9.9574285714285712E-2</v>
      </c>
      <c r="FB547">
        <v>4.6940000000000003E-2</v>
      </c>
      <c r="FC547">
        <v>0.40737800000000007</v>
      </c>
      <c r="FF547">
        <v>7.9063916666666678E-2</v>
      </c>
      <c r="FH547">
        <v>8.3246000000000014E-2</v>
      </c>
      <c r="FI547">
        <v>0.10230499999999999</v>
      </c>
      <c r="FJ547">
        <v>0.131434</v>
      </c>
      <c r="FK547">
        <v>0.10795</v>
      </c>
      <c r="FL547">
        <v>0.139822</v>
      </c>
      <c r="FM547">
        <v>6.6411999999999999E-2</v>
      </c>
      <c r="FR547">
        <v>0.29153000000000001</v>
      </c>
      <c r="FS547">
        <v>4.3976000000000008E-2</v>
      </c>
      <c r="FU547">
        <v>0.111348</v>
      </c>
      <c r="FV547">
        <v>7.4406000000000014E-2</v>
      </c>
      <c r="FW547">
        <v>0.2160866666666667</v>
      </c>
      <c r="FX547">
        <v>0.39509000000000011</v>
      </c>
      <c r="FZ547">
        <v>9.3030000000000002E-2</v>
      </c>
      <c r="GC547">
        <v>6.1629999999999997E-2</v>
      </c>
      <c r="GD547">
        <v>0.39723799999999998</v>
      </c>
      <c r="GG547">
        <v>0.32901600000000009</v>
      </c>
      <c r="GH547">
        <v>6.8676000000000015E-2</v>
      </c>
      <c r="GJ547">
        <v>6.732500000000001E-2</v>
      </c>
      <c r="GL547">
        <v>0.44576800000000011</v>
      </c>
      <c r="GM547">
        <v>5.3879999999999997E-2</v>
      </c>
      <c r="GN547">
        <v>2.192752</v>
      </c>
      <c r="GO547">
        <v>0.33673599999999998</v>
      </c>
      <c r="GP547">
        <v>0.32065400000000011</v>
      </c>
      <c r="GS547">
        <v>0.24883</v>
      </c>
      <c r="GT547">
        <v>0.11662400000000001</v>
      </c>
      <c r="GU547">
        <v>8.3246000000000014E-2</v>
      </c>
      <c r="GW547">
        <v>0.260046</v>
      </c>
      <c r="GX547">
        <v>0.260046</v>
      </c>
      <c r="GY547">
        <v>0.57375000000000009</v>
      </c>
      <c r="HA547">
        <v>7.2086000000000011E-2</v>
      </c>
      <c r="HC547">
        <v>0.132546</v>
      </c>
      <c r="HD547">
        <v>6.613200000000001E-2</v>
      </c>
      <c r="HE547">
        <v>4.6488000000000008E-2</v>
      </c>
    </row>
    <row r="548" spans="1:213" x14ac:dyDescent="0.3">
      <c r="A548">
        <v>2021</v>
      </c>
      <c r="B548" t="s">
        <v>8347</v>
      </c>
      <c r="C548" s="1" t="s">
        <v>8367</v>
      </c>
      <c r="D548">
        <v>9.3246000000000009E-2</v>
      </c>
      <c r="E548">
        <v>0.16056500000000001</v>
      </c>
      <c r="G548">
        <v>9.6435000000000007E-2</v>
      </c>
      <c r="K548">
        <v>0.118738</v>
      </c>
      <c r="N548">
        <v>0.121036</v>
      </c>
      <c r="P548">
        <v>8.8567999999999994E-2</v>
      </c>
      <c r="U548">
        <v>7.4558000000000013E-2</v>
      </c>
      <c r="AB548">
        <v>2.4718E-2</v>
      </c>
      <c r="AD548">
        <v>9.3986000000000014E-2</v>
      </c>
      <c r="AH548">
        <v>3.7451999999999999E-2</v>
      </c>
      <c r="AJ548">
        <v>0.14388500000000001</v>
      </c>
      <c r="AO548">
        <v>0.22046399999999999</v>
      </c>
      <c r="AR548">
        <v>5.2083999999999998E-2</v>
      </c>
      <c r="AT548">
        <v>0.13050800000000001</v>
      </c>
      <c r="BF548">
        <v>3.3374000000000001E-2</v>
      </c>
      <c r="BG548">
        <v>0.19319</v>
      </c>
      <c r="BI548">
        <v>3.2286000000000002E-2</v>
      </c>
      <c r="BJ548">
        <v>0.10938199999999999</v>
      </c>
      <c r="BL548">
        <v>0.121036</v>
      </c>
      <c r="BP548">
        <v>0.175618</v>
      </c>
      <c r="CB548">
        <v>0.13050800000000001</v>
      </c>
      <c r="CG548">
        <v>5.7740000000000007E-2</v>
      </c>
      <c r="CI548">
        <v>4.4466000000000012E-2</v>
      </c>
      <c r="CJ548">
        <v>2.6186250000000001E-2</v>
      </c>
      <c r="CO548">
        <v>0.10034999999999999</v>
      </c>
      <c r="CP548">
        <v>0.21296000000000001</v>
      </c>
      <c r="CY548">
        <v>7.6553999999999997E-2</v>
      </c>
      <c r="DP548">
        <v>0.13050800000000001</v>
      </c>
      <c r="DX548">
        <v>7.9842500000000011E-2</v>
      </c>
      <c r="EH548">
        <v>8.8213333333333352E-2</v>
      </c>
      <c r="EK548">
        <v>0.135828</v>
      </c>
      <c r="EN548">
        <v>8.6930000000000007E-2</v>
      </c>
      <c r="ER548">
        <v>7.219600000000001E-2</v>
      </c>
      <c r="ES548">
        <v>0.118885</v>
      </c>
      <c r="FA548">
        <v>8.6226000000000011E-2</v>
      </c>
      <c r="GB548">
        <v>0.28931400000000002</v>
      </c>
      <c r="GD548">
        <v>5.3403636363636361E-2</v>
      </c>
      <c r="GG548">
        <v>0.13050800000000001</v>
      </c>
      <c r="GI548">
        <v>0.105804</v>
      </c>
      <c r="GL548">
        <v>0.118885</v>
      </c>
      <c r="GM548">
        <v>0.12388200000000001</v>
      </c>
      <c r="GN548">
        <v>3.3330000000000012E-2</v>
      </c>
    </row>
    <row r="549" spans="1:213" x14ac:dyDescent="0.3">
      <c r="A549">
        <v>2021</v>
      </c>
      <c r="B549" t="s">
        <v>8347</v>
      </c>
      <c r="C549" s="1" t="s">
        <v>289</v>
      </c>
      <c r="D549">
        <v>0.20683199999999999</v>
      </c>
      <c r="E549">
        <v>0.30634</v>
      </c>
      <c r="N549">
        <v>0.20111999999999999</v>
      </c>
      <c r="P549">
        <v>0.12706000000000001</v>
      </c>
      <c r="S549">
        <v>0.27293400000000001</v>
      </c>
      <c r="U549">
        <v>0.11477800000000001</v>
      </c>
      <c r="AD549">
        <v>0.13800399999999999</v>
      </c>
      <c r="AH549">
        <v>0.173898</v>
      </c>
      <c r="AJ549">
        <v>0.21712200000000001</v>
      </c>
      <c r="AO549">
        <v>0.33722400000000002</v>
      </c>
      <c r="AR549">
        <v>0.39143000000000011</v>
      </c>
      <c r="AT549">
        <v>0.20504800000000001</v>
      </c>
      <c r="BE549">
        <v>0.194382</v>
      </c>
      <c r="BJ549">
        <v>0.17396</v>
      </c>
      <c r="BL549">
        <v>0.20111999999999999</v>
      </c>
      <c r="BP549">
        <v>0.33079399999999998</v>
      </c>
      <c r="CB549">
        <v>0.20504800000000001</v>
      </c>
      <c r="CG549">
        <v>0.13889750000000001</v>
      </c>
      <c r="CJ549">
        <v>0.20669999999999999</v>
      </c>
      <c r="CN549">
        <v>0.19156000000000001</v>
      </c>
      <c r="CP549">
        <v>0.13758000000000001</v>
      </c>
      <c r="CV549">
        <v>0.1</v>
      </c>
      <c r="CY549">
        <v>0.11105</v>
      </c>
      <c r="DG549">
        <v>0.15</v>
      </c>
      <c r="DH549">
        <v>0.21156249999999999</v>
      </c>
      <c r="DL549">
        <v>0.27109800000000001</v>
      </c>
      <c r="DO549">
        <v>4.9670000000000013E-2</v>
      </c>
      <c r="DP549">
        <v>0.20504800000000001</v>
      </c>
      <c r="DX549">
        <v>6.6668000000000005E-2</v>
      </c>
      <c r="EG549">
        <v>0.27865000000000001</v>
      </c>
      <c r="EK549">
        <v>0.20215</v>
      </c>
      <c r="ER549">
        <v>0.1141233333333334</v>
      </c>
      <c r="ES549">
        <v>0.18848200000000001</v>
      </c>
      <c r="EX549">
        <v>0.13336799999999999</v>
      </c>
      <c r="FA549">
        <v>0.1450366666666667</v>
      </c>
      <c r="FX549">
        <v>7.5578000000000006E-2</v>
      </c>
      <c r="GB549">
        <v>7.0882000000000001E-2</v>
      </c>
      <c r="GD549">
        <v>0.35130400000000012</v>
      </c>
      <c r="GG549">
        <v>0.15892600000000001</v>
      </c>
      <c r="GI549">
        <v>0.26457599999999998</v>
      </c>
      <c r="GL549">
        <v>0.18848200000000001</v>
      </c>
      <c r="GM549">
        <v>0.14149999999999999</v>
      </c>
      <c r="GN549">
        <v>7.4198000000000014E-2</v>
      </c>
      <c r="GW549">
        <v>0.15</v>
      </c>
      <c r="GX549">
        <v>0.15</v>
      </c>
      <c r="GZ549">
        <v>0.28894999999999998</v>
      </c>
      <c r="HC549">
        <v>0.1431875</v>
      </c>
    </row>
    <row r="550" spans="1:213" x14ac:dyDescent="0.3">
      <c r="A550">
        <v>2021</v>
      </c>
      <c r="B550" t="s">
        <v>8347</v>
      </c>
      <c r="C550" s="1" t="s">
        <v>8368</v>
      </c>
      <c r="D550">
        <v>0.19172</v>
      </c>
      <c r="E550">
        <v>0.234072</v>
      </c>
      <c r="G550">
        <v>0.1191175</v>
      </c>
      <c r="J550">
        <v>0.2303</v>
      </c>
      <c r="L550">
        <v>5.9758000000000012E-2</v>
      </c>
      <c r="M550">
        <v>7.0882000000000001E-2</v>
      </c>
      <c r="N550">
        <v>0.203206</v>
      </c>
      <c r="P550">
        <v>0.11076</v>
      </c>
      <c r="Q550">
        <v>5.9758000000000012E-2</v>
      </c>
      <c r="R550">
        <v>0.21174599999999999</v>
      </c>
      <c r="S550">
        <v>0.18837999999999999</v>
      </c>
      <c r="AB550">
        <v>0.11219800000000001</v>
      </c>
      <c r="AC550">
        <v>5.9758000000000012E-2</v>
      </c>
      <c r="AD550">
        <v>0.16279399999999999</v>
      </c>
      <c r="AF550">
        <v>5.9810000000000002E-2</v>
      </c>
      <c r="AG550">
        <v>3.9863999999999997E-2</v>
      </c>
      <c r="AH550">
        <v>0.135268</v>
      </c>
      <c r="AJ550">
        <v>0.21718599999999999</v>
      </c>
      <c r="AO550">
        <v>0.284696</v>
      </c>
      <c r="AR550">
        <v>0.120994</v>
      </c>
      <c r="AT550">
        <v>0.28596400000000011</v>
      </c>
      <c r="AY550">
        <v>5.9758000000000012E-2</v>
      </c>
      <c r="BE550">
        <v>4.4786000000000013E-2</v>
      </c>
      <c r="BF550">
        <v>0.17474799999999999</v>
      </c>
      <c r="BG550">
        <v>0.27188600000000002</v>
      </c>
      <c r="BJ550">
        <v>0.115344</v>
      </c>
      <c r="BL550">
        <v>0.203206</v>
      </c>
      <c r="BR550">
        <v>8.0922000000000008E-2</v>
      </c>
      <c r="CB550">
        <v>0.28596400000000011</v>
      </c>
      <c r="CF550">
        <v>0.44773400000000008</v>
      </c>
      <c r="CG550">
        <v>7.9947500000000005E-2</v>
      </c>
      <c r="CI550">
        <v>0.22470599999999999</v>
      </c>
      <c r="CJ550">
        <v>0.1</v>
      </c>
      <c r="CO550">
        <v>0.1</v>
      </c>
      <c r="CP550">
        <v>0.1253175</v>
      </c>
      <c r="CY550">
        <v>0.10545599999999999</v>
      </c>
      <c r="DA550">
        <v>0.21192</v>
      </c>
      <c r="DG550">
        <v>0.140734</v>
      </c>
      <c r="DH550">
        <v>0.196435</v>
      </c>
      <c r="DL550">
        <v>0.13647799999999999</v>
      </c>
      <c r="DN550">
        <v>8.9604000000000003E-2</v>
      </c>
      <c r="DP550">
        <v>0.28596400000000011</v>
      </c>
      <c r="DW550">
        <v>0.115634</v>
      </c>
      <c r="DX550">
        <v>0.141816</v>
      </c>
      <c r="DZ550">
        <v>6.7306666666666681E-2</v>
      </c>
      <c r="EA550">
        <v>0.109958</v>
      </c>
      <c r="ER550">
        <v>0.13694200000000001</v>
      </c>
      <c r="ES550">
        <v>0.18413399999999999</v>
      </c>
      <c r="EV550">
        <v>9.7202000000000011E-2</v>
      </c>
      <c r="EX550">
        <v>0.15698400000000001</v>
      </c>
      <c r="FA550">
        <v>0.156525</v>
      </c>
      <c r="FF550">
        <v>8.0059250000000012E-2</v>
      </c>
      <c r="FM550">
        <v>0.17363999999999999</v>
      </c>
      <c r="FR550">
        <v>0.15257399999999999</v>
      </c>
      <c r="FW550">
        <v>8.0650000000000013E-2</v>
      </c>
      <c r="FX550">
        <v>0.266712</v>
      </c>
      <c r="GB550">
        <v>8.8840000000000002E-2</v>
      </c>
      <c r="GD550">
        <v>0.26979399999999998</v>
      </c>
      <c r="GG550">
        <v>0.28596400000000011</v>
      </c>
      <c r="GH550">
        <v>0.104042</v>
      </c>
      <c r="GI550">
        <v>0.227162</v>
      </c>
      <c r="GJ550">
        <v>9.8784000000000011E-2</v>
      </c>
      <c r="GL550">
        <v>0.18413399999999999</v>
      </c>
      <c r="GM550">
        <v>0.1</v>
      </c>
      <c r="GN550">
        <v>0.3659</v>
      </c>
      <c r="GP550">
        <v>5.9758000000000012E-2</v>
      </c>
      <c r="GW550">
        <v>0.140734</v>
      </c>
      <c r="GX550">
        <v>0.140734</v>
      </c>
      <c r="GY550">
        <v>0.44773400000000008</v>
      </c>
      <c r="GZ550">
        <v>0.29181200000000002</v>
      </c>
      <c r="HC550">
        <v>0.142372</v>
      </c>
      <c r="HD550">
        <v>5.2712000000000002E-2</v>
      </c>
      <c r="HE550">
        <v>5.4816000000000011E-2</v>
      </c>
    </row>
    <row r="551" spans="1:213" x14ac:dyDescent="0.3">
      <c r="A551">
        <v>2021</v>
      </c>
      <c r="B551" t="s">
        <v>8347</v>
      </c>
      <c r="C551" s="1" t="s">
        <v>8369</v>
      </c>
      <c r="D551">
        <v>0.13576079999999999</v>
      </c>
      <c r="E551">
        <v>0.18780359999999999</v>
      </c>
      <c r="G551">
        <v>7.6512000000000011E-2</v>
      </c>
      <c r="H551">
        <v>1.04844E-2</v>
      </c>
      <c r="I551">
        <v>1.04844E-2</v>
      </c>
      <c r="J551">
        <v>6.6766800000000001E-2</v>
      </c>
      <c r="L551">
        <v>7.1340000000000001E-2</v>
      </c>
      <c r="M551">
        <v>5.6757600000000012E-2</v>
      </c>
      <c r="N551">
        <v>0.15230759999999999</v>
      </c>
      <c r="P551">
        <v>0.26888879999999998</v>
      </c>
      <c r="Q551">
        <v>7.1340000000000001E-2</v>
      </c>
      <c r="R551">
        <v>0.13638900000000001</v>
      </c>
      <c r="U551">
        <v>0.2347728</v>
      </c>
      <c r="V551">
        <v>6.7035600000000001E-2</v>
      </c>
      <c r="X551">
        <v>4.3866000000000002E-2</v>
      </c>
      <c r="Y551">
        <v>6.7558800000000002E-2</v>
      </c>
      <c r="Z551">
        <v>1.04844E-2</v>
      </c>
      <c r="AB551">
        <v>9.2924400000000004E-2</v>
      </c>
      <c r="AC551">
        <v>7.1340000000000001E-2</v>
      </c>
      <c r="AD551">
        <v>0.25424760000000002</v>
      </c>
      <c r="AG551">
        <v>0.1074312</v>
      </c>
      <c r="AK551">
        <v>9.0984000000000013E-3</v>
      </c>
      <c r="AL551">
        <v>2.52204E-2</v>
      </c>
      <c r="AM551">
        <v>2.7980399999999999E-2</v>
      </c>
      <c r="AP551">
        <v>6.5702399999999994E-2</v>
      </c>
      <c r="AS551">
        <v>0.11538</v>
      </c>
      <c r="AT551">
        <v>0.30442049999999998</v>
      </c>
      <c r="AU551">
        <v>0.15181320000000001</v>
      </c>
      <c r="AV551">
        <v>4.8613200000000002E-2</v>
      </c>
      <c r="AY551">
        <v>7.1340000000000001E-2</v>
      </c>
      <c r="AZ551">
        <v>9.0984000000000013E-3</v>
      </c>
      <c r="BE551">
        <v>1.7485199999999999E-2</v>
      </c>
      <c r="BF551">
        <v>7.8551999999999997E-2</v>
      </c>
      <c r="BG551">
        <v>0.15163560000000001</v>
      </c>
      <c r="BJ551">
        <v>0.12032519999999999</v>
      </c>
      <c r="BL551">
        <v>0.15230759999999999</v>
      </c>
      <c r="BQ551">
        <v>1.97868E-2</v>
      </c>
      <c r="BS551">
        <v>5.4063E-2</v>
      </c>
      <c r="BT551">
        <v>2.0288400000000002E-2</v>
      </c>
      <c r="BU551">
        <v>5.6902800000000003E-2</v>
      </c>
      <c r="BX551">
        <v>0.16730519999999999</v>
      </c>
      <c r="BZ551">
        <v>6.5076000000000009E-2</v>
      </c>
      <c r="CB551">
        <v>0.30442049999999998</v>
      </c>
      <c r="CC551">
        <v>0.10310279999999999</v>
      </c>
      <c r="CD551">
        <v>2.9509199999999999E-2</v>
      </c>
      <c r="CE551">
        <v>9.0984000000000013E-3</v>
      </c>
      <c r="CF551">
        <v>0.26066</v>
      </c>
      <c r="CG551">
        <v>7.9778399999999999E-2</v>
      </c>
      <c r="CI551">
        <v>0.10328519999999999</v>
      </c>
      <c r="CJ551">
        <v>0.1590384</v>
      </c>
      <c r="CO551">
        <v>3.0343499999999999E-2</v>
      </c>
      <c r="CP551">
        <v>0.195744</v>
      </c>
      <c r="CQ551">
        <v>7.8104400000000004E-2</v>
      </c>
      <c r="CT551">
        <v>1.8909599999999999E-2</v>
      </c>
      <c r="CU551">
        <v>0.1176468</v>
      </c>
      <c r="CV551">
        <v>5.8571000000000012E-2</v>
      </c>
      <c r="CY551">
        <v>0.15467520000000001</v>
      </c>
      <c r="CZ551">
        <v>0.19368299999999999</v>
      </c>
      <c r="DG551">
        <v>0.12200999999999999</v>
      </c>
      <c r="DJ551">
        <v>6.3602400000000003E-2</v>
      </c>
      <c r="DM551">
        <v>5.8161600000000001E-2</v>
      </c>
      <c r="DN551">
        <v>0.1064316</v>
      </c>
      <c r="DP551">
        <v>0.30442049999999998</v>
      </c>
      <c r="DT551">
        <v>1.04844E-2</v>
      </c>
      <c r="DW551">
        <v>3.9093599999999999E-2</v>
      </c>
      <c r="DX551">
        <v>0.28592519999999999</v>
      </c>
      <c r="DZ551">
        <v>3.9116400000000003E-2</v>
      </c>
      <c r="EA551">
        <v>7.1154000000000009E-2</v>
      </c>
      <c r="EC551">
        <v>5.9580000000000008E-2</v>
      </c>
      <c r="EE551">
        <v>3.0032400000000001E-2</v>
      </c>
      <c r="EF551">
        <v>0.14760000000000001</v>
      </c>
      <c r="EH551">
        <v>5.772E-2</v>
      </c>
      <c r="EN551">
        <v>0.17447280000000001</v>
      </c>
      <c r="EQ551">
        <v>0.15577440000000001</v>
      </c>
      <c r="ER551">
        <v>0.1171104</v>
      </c>
      <c r="ES551">
        <v>0.1632516</v>
      </c>
      <c r="EX551">
        <v>9.8000000000000018E-2</v>
      </c>
      <c r="FF551">
        <v>8.7031254545454545E-2</v>
      </c>
      <c r="FJ551">
        <v>5.9294399999999997E-2</v>
      </c>
      <c r="FK551">
        <v>2.4152400000000001E-2</v>
      </c>
      <c r="FP551">
        <v>0.11718149999999999</v>
      </c>
      <c r="FQ551">
        <v>1.04844E-2</v>
      </c>
      <c r="FR551">
        <v>0.1467408</v>
      </c>
      <c r="FS551">
        <v>3.8542800000000002E-2</v>
      </c>
      <c r="FT551">
        <v>1.04844E-2</v>
      </c>
      <c r="FU551">
        <v>3.5919E-2</v>
      </c>
      <c r="FV551">
        <v>4.2068399999999999E-2</v>
      </c>
      <c r="FW551">
        <v>9.566520000000002E-2</v>
      </c>
      <c r="FX551">
        <v>0.124767</v>
      </c>
      <c r="GA551">
        <v>0.1222644</v>
      </c>
      <c r="GB551">
        <v>5.4361200000000012E-2</v>
      </c>
      <c r="GD551">
        <v>0.29505360000000003</v>
      </c>
      <c r="GG551">
        <v>0.30442049999999998</v>
      </c>
      <c r="GH551">
        <v>4.0279199999999987E-2</v>
      </c>
      <c r="GJ551">
        <v>8.0334000000000003E-2</v>
      </c>
      <c r="GL551">
        <v>0.1632516</v>
      </c>
      <c r="GN551">
        <v>0.148452</v>
      </c>
      <c r="GP551">
        <v>7.1340000000000001E-2</v>
      </c>
      <c r="GQ551">
        <v>1.04844E-2</v>
      </c>
      <c r="GR551">
        <v>1.04844E-2</v>
      </c>
      <c r="GS551">
        <v>3.3108000000000012E-2</v>
      </c>
      <c r="GW551">
        <v>0.12200999999999999</v>
      </c>
      <c r="GX551">
        <v>0.12200999999999999</v>
      </c>
      <c r="GY551">
        <v>0.26066</v>
      </c>
      <c r="HA551">
        <v>6.1780799999999997E-2</v>
      </c>
      <c r="HC551">
        <v>0.15883079999999999</v>
      </c>
      <c r="HD551">
        <v>4.6660800000000002E-2</v>
      </c>
      <c r="HE551">
        <v>7.33095E-2</v>
      </c>
    </row>
    <row r="552" spans="1:213" x14ac:dyDescent="0.3">
      <c r="A552">
        <v>2021</v>
      </c>
      <c r="B552" t="s">
        <v>8347</v>
      </c>
      <c r="C552" s="1" t="s">
        <v>8370</v>
      </c>
      <c r="D552">
        <v>0.13877999999999999</v>
      </c>
      <c r="M552">
        <v>2.5614000000000001E-2</v>
      </c>
      <c r="U552">
        <v>7.087800000000001E-2</v>
      </c>
      <c r="Y552">
        <v>7.0804000000000006E-2</v>
      </c>
      <c r="AD552">
        <v>5.3946000000000008E-2</v>
      </c>
      <c r="AK552">
        <v>4.2006000000000009E-2</v>
      </c>
      <c r="AT552">
        <v>0.17072000000000001</v>
      </c>
      <c r="AX552">
        <v>8.0928000000000014E-2</v>
      </c>
      <c r="AZ552">
        <v>4.2006000000000009E-2</v>
      </c>
      <c r="BF552">
        <v>0.15582399999999999</v>
      </c>
      <c r="BJ552">
        <v>0.169956</v>
      </c>
      <c r="CB552">
        <v>0.17072000000000001</v>
      </c>
      <c r="CD552">
        <v>5.8296000000000008E-2</v>
      </c>
      <c r="CE552">
        <v>4.2006000000000009E-2</v>
      </c>
      <c r="CG552">
        <v>0.17629600000000001</v>
      </c>
      <c r="CJ552">
        <v>0.16900799999999999</v>
      </c>
      <c r="CO552">
        <v>2.1072500000000001E-2</v>
      </c>
      <c r="CQ552">
        <v>8.8046000000000013E-2</v>
      </c>
      <c r="CV552">
        <v>0.104296</v>
      </c>
      <c r="DG552">
        <v>5.9749999999999998E-2</v>
      </c>
      <c r="DJ552">
        <v>3.5586E-2</v>
      </c>
      <c r="DN552">
        <v>7.7958000000000013E-2</v>
      </c>
      <c r="DP552">
        <v>0.17072000000000001</v>
      </c>
      <c r="DX552">
        <v>0.2892825</v>
      </c>
      <c r="DZ552">
        <v>3.7406000000000002E-2</v>
      </c>
      <c r="EQ552">
        <v>6.6810000000000008E-2</v>
      </c>
      <c r="ER552">
        <v>9.9076000000000011E-2</v>
      </c>
      <c r="EX552">
        <v>0.11466800000000001</v>
      </c>
      <c r="FA552">
        <v>6.3183333333333341E-2</v>
      </c>
      <c r="FF552">
        <v>5.0158333333333339E-2</v>
      </c>
      <c r="FR552">
        <v>0.22688</v>
      </c>
      <c r="FV552">
        <v>7.9140000000000009E-3</v>
      </c>
      <c r="FW552">
        <v>8.9452000000000018E-2</v>
      </c>
      <c r="GG552">
        <v>0.17072000000000001</v>
      </c>
      <c r="GH552">
        <v>4.5716000000000007E-2</v>
      </c>
      <c r="GI552">
        <v>4.9076666666666671E-2</v>
      </c>
      <c r="GJ552">
        <v>3.3330000000000012E-2</v>
      </c>
      <c r="GS552">
        <v>8.5000000000000006E-2</v>
      </c>
      <c r="GW552">
        <v>5.9749999999999998E-2</v>
      </c>
      <c r="GX552">
        <v>5.9749999999999998E-2</v>
      </c>
      <c r="HC552">
        <v>7.2358000000000006E-2</v>
      </c>
    </row>
    <row r="553" spans="1:213" x14ac:dyDescent="0.3">
      <c r="A553">
        <v>2021</v>
      </c>
      <c r="B553" t="s">
        <v>8347</v>
      </c>
      <c r="C553" s="1" t="s">
        <v>8371</v>
      </c>
      <c r="D553">
        <v>5.1454E-2</v>
      </c>
      <c r="E553">
        <v>0.10655000000000001</v>
      </c>
      <c r="G553">
        <v>0.121394</v>
      </c>
      <c r="L553">
        <v>3.7716E-2</v>
      </c>
      <c r="M553">
        <v>2.5777999999999999E-2</v>
      </c>
      <c r="Q553">
        <v>3.7716E-2</v>
      </c>
      <c r="U553">
        <v>9.2747999999999997E-2</v>
      </c>
      <c r="V553">
        <v>5.6467999999999997E-2</v>
      </c>
      <c r="Y553">
        <v>8.4846000000000005E-2</v>
      </c>
      <c r="AB553">
        <v>5.8069999999999997E-2</v>
      </c>
      <c r="AC553">
        <v>3.7716E-2</v>
      </c>
      <c r="AD553">
        <v>6.4772500000000011E-2</v>
      </c>
      <c r="AL553">
        <v>4.3436000000000009E-2</v>
      </c>
      <c r="AM553">
        <v>0.42758000000000002</v>
      </c>
      <c r="AN553">
        <v>4.5508000000000007E-2</v>
      </c>
      <c r="AP553">
        <v>2.0582E-2</v>
      </c>
      <c r="AS553">
        <v>0.13277</v>
      </c>
      <c r="AT553">
        <v>0.16151799999999999</v>
      </c>
      <c r="AU553">
        <v>8.1654000000000004E-2</v>
      </c>
      <c r="AV553">
        <v>5.8800000000000012E-2</v>
      </c>
      <c r="AY553">
        <v>3.7716E-2</v>
      </c>
      <c r="BF553">
        <v>8.0472000000000002E-2</v>
      </c>
      <c r="BG553">
        <v>0.13182199999999999</v>
      </c>
      <c r="BI553">
        <v>1.8461999999999999E-2</v>
      </c>
      <c r="BJ553">
        <v>7.0398000000000002E-2</v>
      </c>
      <c r="BT553">
        <v>4.3786666666666682E-2</v>
      </c>
      <c r="BU553">
        <v>2.3958E-2</v>
      </c>
      <c r="BX553">
        <v>9.5542000000000016E-2</v>
      </c>
      <c r="CB553">
        <v>0.16089999999999999</v>
      </c>
      <c r="CC553">
        <v>8.7410000000000002E-2</v>
      </c>
      <c r="CD553">
        <v>2.6568000000000001E-2</v>
      </c>
      <c r="CF553">
        <v>0.19696</v>
      </c>
      <c r="CG553">
        <v>4.5822000000000002E-2</v>
      </c>
      <c r="CI553">
        <v>9.417200000000002E-2</v>
      </c>
      <c r="CJ553">
        <v>6.905E-2</v>
      </c>
      <c r="CM553">
        <v>9.3750000000000014E-2</v>
      </c>
      <c r="CN553">
        <v>5.5278000000000008E-2</v>
      </c>
      <c r="CO553">
        <v>4.1507500000000003E-2</v>
      </c>
      <c r="CQ553">
        <v>7.8163999999999997E-2</v>
      </c>
      <c r="CV553">
        <v>4.6638000000000013E-2</v>
      </c>
      <c r="CZ553">
        <v>0.132074</v>
      </c>
      <c r="DA553">
        <v>0.31705333333333341</v>
      </c>
      <c r="DC553">
        <v>7.4522500000000005E-2</v>
      </c>
      <c r="DG553">
        <v>9.7302000000000013E-2</v>
      </c>
      <c r="DL553">
        <v>0.103732</v>
      </c>
      <c r="DM553">
        <v>4.6180000000000013E-2</v>
      </c>
      <c r="DN553">
        <v>4.8474000000000003E-2</v>
      </c>
      <c r="DP553">
        <v>0.16089999999999999</v>
      </c>
      <c r="DW553">
        <v>3.3458000000000002E-2</v>
      </c>
      <c r="DX553">
        <v>7.0902000000000007E-2</v>
      </c>
      <c r="DZ553">
        <v>6.1994E-2</v>
      </c>
      <c r="EC553">
        <v>4.5761999999999997E-2</v>
      </c>
      <c r="EE553">
        <v>7.1393999999999999E-2</v>
      </c>
      <c r="EF553">
        <v>5.965800000000001E-2</v>
      </c>
      <c r="EM553">
        <v>6.0355000000000013E-2</v>
      </c>
      <c r="EN553">
        <v>8.7304000000000007E-2</v>
      </c>
      <c r="ER553">
        <v>4.3856666666666683E-2</v>
      </c>
      <c r="EV553">
        <v>7.7715000000000006E-2</v>
      </c>
      <c r="EX553">
        <v>6.2118000000000007E-2</v>
      </c>
      <c r="FC553">
        <v>0.158805</v>
      </c>
      <c r="FF553">
        <v>2.4803416666666672E-2</v>
      </c>
      <c r="FI553">
        <v>5.4794000000000002E-2</v>
      </c>
      <c r="FJ553">
        <v>6.5194000000000002E-2</v>
      </c>
      <c r="FK553">
        <v>4.4942000000000003E-2</v>
      </c>
      <c r="FM553">
        <v>2.9711999999999999E-2</v>
      </c>
      <c r="FP553">
        <v>7.2317500000000007E-2</v>
      </c>
      <c r="FR553">
        <v>8.047E-2</v>
      </c>
      <c r="FU553">
        <v>5.2758000000000013E-2</v>
      </c>
      <c r="FV553">
        <v>3.2562000000000001E-2</v>
      </c>
      <c r="FW553">
        <v>6.8446000000000007E-2</v>
      </c>
      <c r="FX553">
        <v>0.13049250000000001</v>
      </c>
      <c r="GD553">
        <v>6.8756000000000012E-2</v>
      </c>
      <c r="GG553">
        <v>0.12762399999999999</v>
      </c>
      <c r="GH553">
        <v>7.2502000000000011E-2</v>
      </c>
      <c r="GJ553">
        <v>6.793600000000001E-2</v>
      </c>
      <c r="GN553">
        <v>0.155946</v>
      </c>
      <c r="GP553">
        <v>3.7716E-2</v>
      </c>
      <c r="GS553">
        <v>8.0813999999999997E-2</v>
      </c>
      <c r="GW553">
        <v>9.7302000000000013E-2</v>
      </c>
      <c r="GX553">
        <v>9.7302000000000013E-2</v>
      </c>
      <c r="GY553">
        <v>0.19696</v>
      </c>
      <c r="HA553">
        <v>9.8130000000000009E-2</v>
      </c>
    </row>
    <row r="554" spans="1:213" x14ac:dyDescent="0.3">
      <c r="A554">
        <v>2021</v>
      </c>
      <c r="B554" t="s">
        <v>8347</v>
      </c>
      <c r="C554" s="1" t="s">
        <v>8372</v>
      </c>
      <c r="D554">
        <v>7.8563333333333332E-2</v>
      </c>
      <c r="E554">
        <v>0.11162999999999999</v>
      </c>
      <c r="G554">
        <v>0.100906</v>
      </c>
      <c r="AF554">
        <v>6.9760000000000003E-2</v>
      </c>
      <c r="AJ554">
        <v>8.8322500000000012E-2</v>
      </c>
      <c r="AT554">
        <v>7.9762E-2</v>
      </c>
      <c r="BJ554">
        <v>6.2446000000000008E-2</v>
      </c>
      <c r="CB554">
        <v>7.9762E-2</v>
      </c>
      <c r="CJ554">
        <v>7.0566000000000004E-2</v>
      </c>
      <c r="CP554">
        <v>5.6512E-2</v>
      </c>
      <c r="CY554">
        <v>5.5196000000000009E-2</v>
      </c>
      <c r="DC554">
        <v>0.1116133333333333</v>
      </c>
      <c r="DN554">
        <v>8.8722000000000009E-2</v>
      </c>
      <c r="DP554">
        <v>7.9762E-2</v>
      </c>
      <c r="DX554">
        <v>0.19031466666666669</v>
      </c>
      <c r="DY554">
        <v>1.38226</v>
      </c>
      <c r="EH554">
        <v>0.10589800000000001</v>
      </c>
      <c r="ES554">
        <v>7.7516000000000015E-2</v>
      </c>
      <c r="FA554">
        <v>6.3108000000000011E-2</v>
      </c>
      <c r="GG554">
        <v>7.9762E-2</v>
      </c>
      <c r="GI554">
        <v>7.11175E-2</v>
      </c>
      <c r="GL554">
        <v>7.7516000000000015E-2</v>
      </c>
      <c r="GZ554">
        <v>8.2127999999999993E-2</v>
      </c>
    </row>
    <row r="555" spans="1:213" x14ac:dyDescent="0.3">
      <c r="A555">
        <v>2021</v>
      </c>
      <c r="B555" t="s">
        <v>8347</v>
      </c>
      <c r="C555" s="1" t="s">
        <v>8373</v>
      </c>
      <c r="D555">
        <v>8.3165000000000003E-2</v>
      </c>
      <c r="E555">
        <v>7.51E-2</v>
      </c>
      <c r="N555">
        <v>7.7422000000000005E-2</v>
      </c>
      <c r="P555">
        <v>5.8136000000000007E-2</v>
      </c>
      <c r="AJ555">
        <v>0.10972</v>
      </c>
      <c r="AT555">
        <v>0.14558599999999999</v>
      </c>
      <c r="BJ555">
        <v>0.12299400000000001</v>
      </c>
      <c r="BL555">
        <v>7.7422000000000005E-2</v>
      </c>
      <c r="CB555">
        <v>0.14558599999999999</v>
      </c>
      <c r="CF555">
        <v>7.6452000000000006E-2</v>
      </c>
      <c r="CG555">
        <v>6.6886000000000015E-2</v>
      </c>
      <c r="CJ555">
        <v>0.13178000000000001</v>
      </c>
      <c r="CP555">
        <v>9.2878000000000002E-2</v>
      </c>
      <c r="CY555">
        <v>7.22E-2</v>
      </c>
      <c r="DP555">
        <v>0.14558599999999999</v>
      </c>
      <c r="DX555">
        <v>0.17081499999999999</v>
      </c>
      <c r="ER555">
        <v>0.10833</v>
      </c>
      <c r="ES555">
        <v>0.145205</v>
      </c>
      <c r="EV555">
        <v>1.0022E-2</v>
      </c>
      <c r="FA555">
        <v>6.147600000000001E-2</v>
      </c>
      <c r="FX555">
        <v>0.13305</v>
      </c>
      <c r="GD555">
        <v>0.14310800000000001</v>
      </c>
      <c r="GG555">
        <v>0.14558599999999999</v>
      </c>
      <c r="GH555">
        <v>5.4980000000000001E-2</v>
      </c>
      <c r="GI555">
        <v>5.1180000000000003E-2</v>
      </c>
      <c r="GL555">
        <v>0.145205</v>
      </c>
      <c r="GN555">
        <v>5.3340000000000012E-2</v>
      </c>
      <c r="GY555">
        <v>7.6452000000000006E-2</v>
      </c>
    </row>
    <row r="556" spans="1:213" x14ac:dyDescent="0.3">
      <c r="A556">
        <v>2021</v>
      </c>
      <c r="B556" t="s">
        <v>8347</v>
      </c>
      <c r="C556" s="1" t="s">
        <v>299</v>
      </c>
      <c r="D556">
        <v>0.16924400000000001</v>
      </c>
      <c r="E556">
        <v>0.19487599999999999</v>
      </c>
      <c r="J556">
        <v>7.578E-2</v>
      </c>
      <c r="N556">
        <v>0.122444</v>
      </c>
      <c r="P556">
        <v>0.23465</v>
      </c>
      <c r="AO556">
        <v>0.18387000000000001</v>
      </c>
      <c r="AT556">
        <v>0.29409800000000003</v>
      </c>
      <c r="BJ556">
        <v>0.13130800000000001</v>
      </c>
      <c r="BL556">
        <v>0.122444</v>
      </c>
      <c r="BP556">
        <v>0.13314999999999999</v>
      </c>
      <c r="BR556">
        <v>5.0229999999999997E-2</v>
      </c>
      <c r="CB556">
        <v>0.29409800000000003</v>
      </c>
      <c r="CN556">
        <v>0.211312</v>
      </c>
      <c r="CU556">
        <v>4.2709999999999998E-2</v>
      </c>
      <c r="DP556">
        <v>0.29409800000000003</v>
      </c>
      <c r="EK556">
        <v>0.24707799999999999</v>
      </c>
      <c r="ES556">
        <v>0.21410399999999999</v>
      </c>
      <c r="FA556">
        <v>0.14302000000000001</v>
      </c>
      <c r="GG556">
        <v>0.29409800000000003</v>
      </c>
      <c r="GI556">
        <v>0.13350000000000001</v>
      </c>
      <c r="GL556">
        <v>0.21410399999999999</v>
      </c>
      <c r="GZ556">
        <v>0.130158</v>
      </c>
      <c r="HC556">
        <v>0.116956</v>
      </c>
    </row>
    <row r="557" spans="1:213" x14ac:dyDescent="0.3">
      <c r="A557">
        <v>2021</v>
      </c>
      <c r="B557" t="s">
        <v>8347</v>
      </c>
      <c r="C557" s="1" t="s">
        <v>8374</v>
      </c>
      <c r="D557">
        <v>5.9597259999999999</v>
      </c>
      <c r="E557">
        <v>7.3629819999999997</v>
      </c>
      <c r="G557">
        <v>1.3719049999999999</v>
      </c>
      <c r="J557">
        <v>3.5128119999999998</v>
      </c>
      <c r="K557">
        <v>1.514052</v>
      </c>
      <c r="L557">
        <v>2.0224899999999999</v>
      </c>
      <c r="Q557">
        <v>2.0224899999999999</v>
      </c>
      <c r="R557">
        <v>3.515972000000001</v>
      </c>
      <c r="S557">
        <v>1.94075</v>
      </c>
      <c r="AC557">
        <v>2.0224899999999999</v>
      </c>
      <c r="AH557">
        <v>4.8461040000000004</v>
      </c>
      <c r="AJ557">
        <v>7.4319740000000012</v>
      </c>
      <c r="AO557">
        <v>7.4759280000000006</v>
      </c>
      <c r="AR557">
        <v>10.584201999999999</v>
      </c>
      <c r="AT557">
        <v>5.0527520000000008</v>
      </c>
      <c r="AU557">
        <v>2.5543740000000001</v>
      </c>
      <c r="AY557">
        <v>2.0224899999999999</v>
      </c>
      <c r="BF557">
        <v>0.63771600000000006</v>
      </c>
      <c r="BG557">
        <v>4.9289300000000003</v>
      </c>
      <c r="BP557">
        <v>6.9984500000000009</v>
      </c>
      <c r="BR557">
        <v>1.8</v>
      </c>
      <c r="CB557">
        <v>5.0527520000000008</v>
      </c>
      <c r="CI557">
        <v>0.57539800000000008</v>
      </c>
      <c r="CJ557">
        <v>5.9102920000000001</v>
      </c>
      <c r="CN557">
        <v>6.7920200000000008</v>
      </c>
      <c r="CP557">
        <v>4.5880179999999999</v>
      </c>
      <c r="CY557">
        <v>3.0058120000000002</v>
      </c>
      <c r="DA557">
        <v>2.6352859999999998</v>
      </c>
      <c r="DG557">
        <v>6.3630340000000007</v>
      </c>
      <c r="DH557">
        <v>3.895492</v>
      </c>
      <c r="DL557">
        <v>2.970294</v>
      </c>
      <c r="DM557">
        <v>1.469428</v>
      </c>
      <c r="DP557">
        <v>5.0527520000000008</v>
      </c>
      <c r="DX557">
        <v>1.2879659999999999</v>
      </c>
      <c r="ER557">
        <v>3.8301880000000001</v>
      </c>
      <c r="ES557">
        <v>6.9000580000000014</v>
      </c>
      <c r="EV557">
        <v>3.3333300000000001</v>
      </c>
      <c r="FA557">
        <v>4.1733060000000002</v>
      </c>
      <c r="FR557">
        <v>3.9990600000000009</v>
      </c>
      <c r="GA557">
        <v>1.2559674999999999</v>
      </c>
      <c r="GB557">
        <v>5.9384220000000001</v>
      </c>
      <c r="GD557">
        <v>6.2465960000000003</v>
      </c>
      <c r="GG557">
        <v>5.0527520000000008</v>
      </c>
      <c r="GI557">
        <v>4.6780660000000003</v>
      </c>
      <c r="GL557">
        <v>6.9000580000000014</v>
      </c>
      <c r="GN557">
        <v>2.9011724999999999</v>
      </c>
      <c r="GP557">
        <v>2.0224899999999999</v>
      </c>
      <c r="GW557">
        <v>6.3630340000000007</v>
      </c>
      <c r="GX557">
        <v>6.3630340000000007</v>
      </c>
      <c r="GZ557">
        <v>5.101756</v>
      </c>
    </row>
    <row r="558" spans="1:213" x14ac:dyDescent="0.3">
      <c r="A558">
        <v>2021</v>
      </c>
      <c r="B558" t="s">
        <v>8347</v>
      </c>
      <c r="C558" s="1" t="s">
        <v>8375</v>
      </c>
      <c r="D558">
        <v>7.2095459999999996</v>
      </c>
      <c r="E558">
        <v>8.1560199999999998</v>
      </c>
      <c r="G558">
        <v>2.3658100000000002</v>
      </c>
      <c r="L558">
        <v>5.4969050000000008</v>
      </c>
      <c r="M558">
        <v>3.9214000000000002</v>
      </c>
      <c r="N558">
        <v>4.1439220000000008</v>
      </c>
      <c r="O558">
        <v>4.4681980000000001</v>
      </c>
      <c r="P558">
        <v>8.1364900000000002</v>
      </c>
      <c r="Q558">
        <v>5.4969050000000008</v>
      </c>
      <c r="T558">
        <v>4.7949125000000006</v>
      </c>
      <c r="U558">
        <v>4.1320499999999996</v>
      </c>
      <c r="V558">
        <v>10.182582</v>
      </c>
      <c r="X558">
        <v>6.4904800000000007</v>
      </c>
      <c r="Y558">
        <v>3.4196759999999999</v>
      </c>
      <c r="AB558">
        <v>5.5663919999999996</v>
      </c>
      <c r="AC558">
        <v>5.4969050000000008</v>
      </c>
      <c r="AD558">
        <v>7.4219700000000008</v>
      </c>
      <c r="AE558">
        <v>2.49769</v>
      </c>
      <c r="AF558">
        <v>5.0895160000000006</v>
      </c>
      <c r="AI558">
        <v>4.3079179999999999</v>
      </c>
      <c r="AK558">
        <v>6.9941600000000008</v>
      </c>
      <c r="AL558">
        <v>4.4329100000000006</v>
      </c>
      <c r="AM558">
        <v>0.64403400000000011</v>
      </c>
      <c r="AN558">
        <v>3.683198</v>
      </c>
      <c r="AP558">
        <v>7.9495420000000001</v>
      </c>
      <c r="AS558">
        <v>4.7321</v>
      </c>
      <c r="AT558">
        <v>7.7891750000000011</v>
      </c>
      <c r="AU558">
        <v>8.7006366666666661</v>
      </c>
      <c r="AV558">
        <v>6.8798900000000014</v>
      </c>
      <c r="AW558">
        <v>3.762934</v>
      </c>
      <c r="AX558">
        <v>0.82251399999999997</v>
      </c>
      <c r="AY558">
        <v>5.4969050000000008</v>
      </c>
      <c r="AZ558">
        <v>6.9941600000000008</v>
      </c>
      <c r="BC558">
        <v>1.9649425</v>
      </c>
      <c r="BD558">
        <v>4.4197160000000002</v>
      </c>
      <c r="BF558">
        <v>7.995406</v>
      </c>
      <c r="BG558">
        <v>11.2262725</v>
      </c>
      <c r="BJ558">
        <v>4.4324960000000004</v>
      </c>
      <c r="BK558">
        <v>4.4681980000000001</v>
      </c>
      <c r="BL558">
        <v>4.1439220000000008</v>
      </c>
      <c r="BO558">
        <v>6.2141400000000004</v>
      </c>
      <c r="BQ558">
        <v>4.4602259999999996</v>
      </c>
      <c r="BS558">
        <v>2.4586060000000001</v>
      </c>
      <c r="BU558">
        <v>5.3792400000000002</v>
      </c>
      <c r="BV558">
        <v>6.0474228571428572</v>
      </c>
      <c r="BX558">
        <v>10.830311999999999</v>
      </c>
      <c r="BY558">
        <v>4.4681980000000001</v>
      </c>
      <c r="BZ558">
        <v>2.6574019999999998</v>
      </c>
      <c r="CA558">
        <v>5.9153840000000004</v>
      </c>
      <c r="CB558">
        <v>7.7809125000000003</v>
      </c>
      <c r="CC558">
        <v>7.9355160000000007</v>
      </c>
      <c r="CD558">
        <v>6.5134060000000007</v>
      </c>
      <c r="CE558">
        <v>6.9941600000000008</v>
      </c>
      <c r="CG558">
        <v>7.745022500000001</v>
      </c>
      <c r="CI558">
        <v>2</v>
      </c>
      <c r="CJ558">
        <v>9.2219140000000017</v>
      </c>
      <c r="CL558">
        <v>5.1377700000000006</v>
      </c>
      <c r="CN558">
        <v>5.5694460000000001</v>
      </c>
      <c r="CO558">
        <v>7.3252400000000009</v>
      </c>
      <c r="CQ558">
        <v>3.528684000000001</v>
      </c>
      <c r="CT558">
        <v>5.5815750000000008</v>
      </c>
      <c r="CX558">
        <v>5.1377700000000006</v>
      </c>
      <c r="CZ558">
        <v>5.6273020000000002</v>
      </c>
      <c r="DA558">
        <v>2.4102600000000001</v>
      </c>
      <c r="DC558">
        <v>4.8938079999999999</v>
      </c>
      <c r="DD558">
        <v>1.018052</v>
      </c>
      <c r="DG558">
        <v>6.0137860000000014</v>
      </c>
      <c r="DJ558">
        <v>3.1532240000000011</v>
      </c>
      <c r="DM558">
        <v>7.2658740000000011</v>
      </c>
      <c r="DN558">
        <v>6.4508720000000004</v>
      </c>
      <c r="DP558">
        <v>7.7809125000000003</v>
      </c>
      <c r="DQ558">
        <v>4.4681980000000001</v>
      </c>
      <c r="DR558">
        <v>6.4315857142857151</v>
      </c>
      <c r="DU558">
        <v>6.9942375000000014</v>
      </c>
      <c r="DW558">
        <v>10.768468</v>
      </c>
      <c r="DX558">
        <v>7.1677020000000002</v>
      </c>
      <c r="DY558">
        <v>1.783434</v>
      </c>
      <c r="DZ558">
        <v>6.4262340000000009</v>
      </c>
      <c r="EC558">
        <v>4.3021560000000001</v>
      </c>
      <c r="ED558">
        <v>4.4681980000000001</v>
      </c>
      <c r="EE558">
        <v>1.7502359999999999</v>
      </c>
      <c r="EF558">
        <v>9.3924319999999994</v>
      </c>
      <c r="EH558">
        <v>4.7853460000000014</v>
      </c>
      <c r="EL558">
        <v>1.0341880000000001</v>
      </c>
      <c r="EM558">
        <v>6.4886600000000003</v>
      </c>
      <c r="EN558">
        <v>12.172594</v>
      </c>
      <c r="EO558">
        <v>8.7868519999999997</v>
      </c>
      <c r="EP558">
        <v>2.8851979999999999</v>
      </c>
      <c r="EQ558">
        <v>6.0354520000000003</v>
      </c>
      <c r="ER558">
        <v>6.4110075000000002</v>
      </c>
      <c r="ES558">
        <v>8.2197399999999998</v>
      </c>
      <c r="ET558">
        <v>4.4681980000000001</v>
      </c>
      <c r="EU558">
        <v>2.1444433333333341</v>
      </c>
      <c r="EW558">
        <v>4.4681980000000001</v>
      </c>
      <c r="EX558">
        <v>5.9318099999999996</v>
      </c>
      <c r="EZ558">
        <v>7.3094614285714288</v>
      </c>
      <c r="FB558">
        <v>1.179956</v>
      </c>
      <c r="FF558">
        <v>8.9150823636363636</v>
      </c>
      <c r="FH558">
        <v>4.4681980000000001</v>
      </c>
      <c r="FI558">
        <v>6.973662</v>
      </c>
      <c r="FJ558">
        <v>11.435274</v>
      </c>
      <c r="FK558">
        <v>3.5595880000000002</v>
      </c>
      <c r="FL558">
        <v>4.0500700000000007</v>
      </c>
      <c r="FP558">
        <v>9.4445519999999998</v>
      </c>
      <c r="FS558">
        <v>9.6947140000000012</v>
      </c>
      <c r="FU558">
        <v>10.430630000000001</v>
      </c>
      <c r="FW558">
        <v>6.0364500000000003</v>
      </c>
      <c r="GE558">
        <v>5.4015725000000003</v>
      </c>
      <c r="GG558">
        <v>7.1709822499999998</v>
      </c>
      <c r="GH558">
        <v>7.0422960000000003</v>
      </c>
      <c r="GJ558">
        <v>7.0261275000000003</v>
      </c>
      <c r="GL558">
        <v>8.2197399999999998</v>
      </c>
      <c r="GM558">
        <v>6.1971220000000002</v>
      </c>
      <c r="GP558">
        <v>5.4969050000000008</v>
      </c>
      <c r="GS558">
        <v>6.495876</v>
      </c>
      <c r="GU558">
        <v>4.4681980000000001</v>
      </c>
      <c r="GV558">
        <v>1.1912160000000001</v>
      </c>
      <c r="GW558">
        <v>6.0137860000000014</v>
      </c>
      <c r="GX558">
        <v>6.0137860000000014</v>
      </c>
      <c r="HC558">
        <v>7.0744300000000004</v>
      </c>
      <c r="HD558">
        <v>10.38946</v>
      </c>
      <c r="HE558">
        <v>7.6298940000000011</v>
      </c>
    </row>
    <row r="559" spans="1:213" x14ac:dyDescent="0.3">
      <c r="A559">
        <v>2021</v>
      </c>
      <c r="B559" t="s">
        <v>8347</v>
      </c>
      <c r="C559" s="1" t="s">
        <v>8376</v>
      </c>
      <c r="D559">
        <v>0.97489200000000009</v>
      </c>
      <c r="E559">
        <v>2.1065700000000001</v>
      </c>
      <c r="S559">
        <v>2.4578139999999999</v>
      </c>
      <c r="U559">
        <v>2.3109280000000001</v>
      </c>
      <c r="AK559">
        <v>0.28129399999999999</v>
      </c>
      <c r="AZ559">
        <v>0.28129399999999999</v>
      </c>
      <c r="BE559">
        <v>0.45063599999999998</v>
      </c>
      <c r="CD559">
        <v>2.2223099999999998</v>
      </c>
      <c r="CE559">
        <v>0.28129399999999999</v>
      </c>
      <c r="CF559">
        <v>2.5138000000000001E-2</v>
      </c>
      <c r="CY559">
        <v>2.9586040000000011</v>
      </c>
      <c r="DA559">
        <v>1.072478</v>
      </c>
      <c r="DG559">
        <v>0.21168400000000001</v>
      </c>
      <c r="DN559">
        <v>1.3824380000000001</v>
      </c>
      <c r="DX559">
        <v>0.39296249999999999</v>
      </c>
      <c r="EQ559">
        <v>0.90289800000000009</v>
      </c>
      <c r="EU559">
        <v>1.963668</v>
      </c>
      <c r="EY559">
        <v>0.85989199999999999</v>
      </c>
      <c r="FA559">
        <v>0.74426500000000007</v>
      </c>
      <c r="GB559">
        <v>0.20149400000000001</v>
      </c>
      <c r="GD559">
        <v>2.0522075000000002</v>
      </c>
      <c r="GI559">
        <v>1.366323</v>
      </c>
      <c r="GW559">
        <v>0.21168400000000001</v>
      </c>
      <c r="GX559">
        <v>0.21168400000000001</v>
      </c>
      <c r="GY559">
        <v>2.5138000000000001E-2</v>
      </c>
      <c r="GZ559">
        <v>3.6685859999999999</v>
      </c>
      <c r="HC559">
        <v>0.55679200000000006</v>
      </c>
    </row>
    <row r="560" spans="1:213" x14ac:dyDescent="0.3">
      <c r="A560">
        <v>2021</v>
      </c>
      <c r="B560" t="s">
        <v>8347</v>
      </c>
      <c r="C560" s="1" t="s">
        <v>302</v>
      </c>
      <c r="D560">
        <v>0.157725</v>
      </c>
      <c r="E560">
        <v>0.120702</v>
      </c>
      <c r="J560">
        <v>2.9634000000000001E-2</v>
      </c>
      <c r="N560">
        <v>0.156336</v>
      </c>
      <c r="P560">
        <v>7.0446500000000009E-2</v>
      </c>
      <c r="S560">
        <v>0.41981800000000008</v>
      </c>
      <c r="AH560">
        <v>0.19226699999999999</v>
      </c>
      <c r="AO560">
        <v>0.27414400000000011</v>
      </c>
      <c r="AR560">
        <v>0.21096400000000001</v>
      </c>
      <c r="BE560">
        <v>5.0243999999999997E-2</v>
      </c>
      <c r="BF560">
        <v>0.12567200000000001</v>
      </c>
      <c r="BG560">
        <v>0.25004999999999999</v>
      </c>
      <c r="BI560">
        <v>6.7138000000000003E-2</v>
      </c>
      <c r="BJ560">
        <v>0.20508599999999999</v>
      </c>
      <c r="BL560">
        <v>0.156336</v>
      </c>
      <c r="CI560">
        <v>6.8920000000000009E-2</v>
      </c>
      <c r="CM560">
        <v>0.17932666666666669</v>
      </c>
      <c r="DA560">
        <v>0.18956400000000001</v>
      </c>
      <c r="DG560">
        <v>0.19994700000000001</v>
      </c>
      <c r="DH560">
        <v>0.119002</v>
      </c>
      <c r="DL560">
        <v>0.146038</v>
      </c>
      <c r="DX560">
        <v>1.208772</v>
      </c>
      <c r="EN560">
        <v>0.13918</v>
      </c>
      <c r="EV560">
        <v>0.20712800000000001</v>
      </c>
      <c r="FA560">
        <v>0.17877799999999999</v>
      </c>
      <c r="FR560">
        <v>0.10854</v>
      </c>
      <c r="GB560">
        <v>0.23193800000000001</v>
      </c>
      <c r="GD560">
        <v>0.115232</v>
      </c>
      <c r="GI560">
        <v>0.17272974999999999</v>
      </c>
      <c r="GW560">
        <v>0.19994700000000001</v>
      </c>
      <c r="GX560">
        <v>0.19994700000000001</v>
      </c>
      <c r="GZ560">
        <v>0.325156</v>
      </c>
      <c r="HC560">
        <v>0.116262</v>
      </c>
    </row>
    <row r="561" spans="1:213" x14ac:dyDescent="0.3">
      <c r="A561">
        <v>2021</v>
      </c>
      <c r="B561" t="s">
        <v>8347</v>
      </c>
      <c r="C561" s="1" t="s">
        <v>8377</v>
      </c>
      <c r="D561">
        <v>4.7893999999999999E-2</v>
      </c>
      <c r="L561">
        <v>3.4934000000000007E-2</v>
      </c>
      <c r="M561">
        <v>1.5897999999999999E-2</v>
      </c>
      <c r="O561">
        <v>0.198824</v>
      </c>
      <c r="Q561">
        <v>3.4934000000000007E-2</v>
      </c>
      <c r="AB561">
        <v>5.5967999999999997E-2</v>
      </c>
      <c r="AC561">
        <v>3.4934000000000007E-2</v>
      </c>
      <c r="AD561">
        <v>4.2950000000000002E-2</v>
      </c>
      <c r="AI561">
        <v>4.1318000000000007E-2</v>
      </c>
      <c r="AK561">
        <v>4.5039999999999997E-2</v>
      </c>
      <c r="AL561">
        <v>4.8916000000000008E-2</v>
      </c>
      <c r="AM561">
        <v>5.1679999999999999E-3</v>
      </c>
      <c r="AN561">
        <v>2.8312E-2</v>
      </c>
      <c r="AP561">
        <v>5.1552000000000001E-2</v>
      </c>
      <c r="AS561">
        <v>4.6283999999999999E-2</v>
      </c>
      <c r="AU561">
        <v>3.3595E-2</v>
      </c>
      <c r="AV561">
        <v>1.2924E-2</v>
      </c>
      <c r="AW561">
        <v>4.8544999999999998E-2</v>
      </c>
      <c r="AY561">
        <v>3.4934000000000007E-2</v>
      </c>
      <c r="AZ561">
        <v>4.5039999999999997E-2</v>
      </c>
      <c r="BC561">
        <v>9.326000000000001E-3</v>
      </c>
      <c r="BD561">
        <v>5.2205000000000001E-2</v>
      </c>
      <c r="BF561">
        <v>5.0122500000000007E-2</v>
      </c>
      <c r="BK561">
        <v>0.198824</v>
      </c>
      <c r="BM561">
        <v>3.8772000000000001E-2</v>
      </c>
      <c r="BO561">
        <v>6.0700000000000007E-3</v>
      </c>
      <c r="BQ561">
        <v>6.4420000000000005E-2</v>
      </c>
      <c r="BS561">
        <v>5.3148000000000008E-2</v>
      </c>
      <c r="BU561">
        <v>4.5983999999999997E-2</v>
      </c>
      <c r="BW561">
        <v>1.0192E-2</v>
      </c>
      <c r="BX561">
        <v>0.26456200000000002</v>
      </c>
      <c r="BY561">
        <v>0.198824</v>
      </c>
      <c r="CA561">
        <v>4.1740000000000013E-2</v>
      </c>
      <c r="CC561">
        <v>2.6924E-2</v>
      </c>
      <c r="CD561">
        <v>4.8959999999999997E-2</v>
      </c>
      <c r="CE561">
        <v>4.5039999999999997E-2</v>
      </c>
      <c r="CG561">
        <v>2.4726000000000001E-2</v>
      </c>
      <c r="CL561">
        <v>2.937E-2</v>
      </c>
      <c r="CS561">
        <v>3.3638000000000001E-2</v>
      </c>
      <c r="CX561">
        <v>2.937E-2</v>
      </c>
      <c r="DB561">
        <v>0.107756</v>
      </c>
      <c r="DC561">
        <v>7.5947500000000001E-2</v>
      </c>
      <c r="DD561">
        <v>1.6492E-2</v>
      </c>
      <c r="DJ561">
        <v>8.9804000000000009E-2</v>
      </c>
      <c r="DQ561">
        <v>0.198824</v>
      </c>
      <c r="DX561">
        <v>4.9616000000000007E-2</v>
      </c>
      <c r="DY561">
        <v>9.980000000000001E-3</v>
      </c>
      <c r="ED561">
        <v>0.198824</v>
      </c>
      <c r="EE561">
        <v>2.8548E-2</v>
      </c>
      <c r="EF561">
        <v>6.0852000000000003E-2</v>
      </c>
      <c r="EM561">
        <v>1.081E-2</v>
      </c>
      <c r="EN561">
        <v>8.5444000000000006E-2</v>
      </c>
      <c r="EP561">
        <v>3.9947999999999997E-2</v>
      </c>
      <c r="EQ561">
        <v>3.2347500000000001E-2</v>
      </c>
      <c r="ET561">
        <v>0.198824</v>
      </c>
      <c r="EW561">
        <v>0.198824</v>
      </c>
      <c r="FD561">
        <v>3.8452E-2</v>
      </c>
      <c r="FH561">
        <v>0.198824</v>
      </c>
      <c r="FI561">
        <v>4.011E-2</v>
      </c>
      <c r="FL561">
        <v>2.8240000000000001E-3</v>
      </c>
      <c r="FN561">
        <v>1.0012E-2</v>
      </c>
      <c r="FP561">
        <v>3.9914000000000012E-2</v>
      </c>
      <c r="FV561">
        <v>0.10484599999999999</v>
      </c>
      <c r="FW561">
        <v>0.28693999999999997</v>
      </c>
      <c r="FZ561">
        <v>1.0122000000000001E-2</v>
      </c>
      <c r="GE561">
        <v>8.2179999999999996E-3</v>
      </c>
      <c r="GH561">
        <v>7.1890000000000009E-2</v>
      </c>
      <c r="GJ561">
        <v>4.9371999999999999E-2</v>
      </c>
      <c r="GO561">
        <v>2.7902E-2</v>
      </c>
      <c r="GP561">
        <v>3.4934000000000007E-2</v>
      </c>
      <c r="GS561">
        <v>4.7876666666666672E-2</v>
      </c>
      <c r="GT561">
        <v>5.1338000000000009E-2</v>
      </c>
      <c r="GU561">
        <v>0.198824</v>
      </c>
      <c r="GV561">
        <v>1.8832000000000002E-2</v>
      </c>
    </row>
    <row r="562" spans="1:213" x14ac:dyDescent="0.3">
      <c r="A562">
        <v>2021</v>
      </c>
      <c r="B562" t="s">
        <v>8347</v>
      </c>
      <c r="C562" s="1" t="s">
        <v>466</v>
      </c>
      <c r="D562">
        <v>0.11296</v>
      </c>
      <c r="U562">
        <v>1.0014E-2</v>
      </c>
      <c r="AA562">
        <v>6.3300000000000014E-3</v>
      </c>
      <c r="AB562">
        <v>0.28467999999999999</v>
      </c>
      <c r="AD562">
        <v>0.134272</v>
      </c>
      <c r="AK562">
        <v>9.1048000000000004E-2</v>
      </c>
      <c r="AL562">
        <v>2.2796E-2</v>
      </c>
      <c r="AM562">
        <v>0.11733</v>
      </c>
      <c r="AN562">
        <v>9.0206000000000008E-2</v>
      </c>
      <c r="AP562">
        <v>0.16353799999999999</v>
      </c>
      <c r="AS562">
        <v>8.4956000000000004E-2</v>
      </c>
      <c r="AT562">
        <v>0.11355</v>
      </c>
      <c r="AU562">
        <v>7.8179999999999999E-2</v>
      </c>
      <c r="AZ562">
        <v>9.1048000000000004E-2</v>
      </c>
      <c r="BD562">
        <v>0.12511</v>
      </c>
      <c r="BF562">
        <v>0.15181</v>
      </c>
      <c r="BO562">
        <v>0.15079999999999999</v>
      </c>
      <c r="BS562">
        <v>8.4392000000000009E-2</v>
      </c>
      <c r="BU562">
        <v>0.126198</v>
      </c>
      <c r="BX562">
        <v>0.13228999999999999</v>
      </c>
      <c r="CB562">
        <v>0.11355</v>
      </c>
      <c r="CE562">
        <v>9.1048000000000004E-2</v>
      </c>
      <c r="CG562">
        <v>0.21560199999999999</v>
      </c>
      <c r="CQ562">
        <v>0.115814</v>
      </c>
      <c r="CZ562">
        <v>0.127692</v>
      </c>
      <c r="DC562">
        <v>5.7619999999999998E-2</v>
      </c>
      <c r="DD562">
        <v>8.0710000000000004E-2</v>
      </c>
      <c r="DN562">
        <v>7.9371999999999998E-2</v>
      </c>
      <c r="DP562">
        <v>0.11355</v>
      </c>
      <c r="DX562">
        <v>0.285966</v>
      </c>
      <c r="DY562">
        <v>5.3618000000000013E-2</v>
      </c>
      <c r="EE562">
        <v>4.0936E-2</v>
      </c>
      <c r="EP562">
        <v>5.7858000000000007E-2</v>
      </c>
      <c r="EQ562">
        <v>0.18321799999999999</v>
      </c>
      <c r="FW562">
        <v>0.14454600000000001</v>
      </c>
      <c r="GG562">
        <v>0.11355</v>
      </c>
      <c r="GS562">
        <v>0.16734399999999999</v>
      </c>
    </row>
    <row r="563" spans="1:213" x14ac:dyDescent="0.3">
      <c r="A563">
        <v>2021</v>
      </c>
      <c r="B563" t="s">
        <v>8347</v>
      </c>
      <c r="C563" s="1" t="s">
        <v>595</v>
      </c>
      <c r="D563">
        <v>1.4999999999999999E-2</v>
      </c>
    </row>
    <row r="564" spans="1:213" x14ac:dyDescent="0.3">
      <c r="A564">
        <v>2021</v>
      </c>
      <c r="B564" t="s">
        <v>8347</v>
      </c>
      <c r="C564" s="1" t="s">
        <v>8378</v>
      </c>
      <c r="D564">
        <v>7.9193800000000009E-2</v>
      </c>
      <c r="E564">
        <v>0.1095521</v>
      </c>
      <c r="G564">
        <v>4.4632000000000012E-2</v>
      </c>
      <c r="H564">
        <v>6.1159000000000014E-3</v>
      </c>
      <c r="I564">
        <v>6.1159000000000014E-3</v>
      </c>
      <c r="J564">
        <v>3.8947299999999997E-2</v>
      </c>
      <c r="L564">
        <v>4.1614999999999999E-2</v>
      </c>
      <c r="M564">
        <v>3.3108600000000002E-2</v>
      </c>
      <c r="N564">
        <v>8.8846099999999997E-2</v>
      </c>
      <c r="P564">
        <v>0.15685180000000001</v>
      </c>
      <c r="Q564">
        <v>4.1614999999999999E-2</v>
      </c>
      <c r="R564">
        <v>7.9560249999999999E-2</v>
      </c>
      <c r="U564">
        <v>0.13695080000000001</v>
      </c>
      <c r="V564">
        <v>3.9104100000000003E-2</v>
      </c>
      <c r="X564">
        <v>2.55885E-2</v>
      </c>
      <c r="Y564">
        <v>3.9409300000000001E-2</v>
      </c>
      <c r="Z564">
        <v>6.1159000000000014E-3</v>
      </c>
      <c r="AB564">
        <v>5.4205900000000001E-2</v>
      </c>
      <c r="AC564">
        <v>4.1614999999999999E-2</v>
      </c>
      <c r="AD564">
        <v>0.1483111</v>
      </c>
      <c r="AG564">
        <v>6.2668200000000007E-2</v>
      </c>
      <c r="AK564">
        <v>5.3074000000000003E-3</v>
      </c>
      <c r="AL564">
        <v>1.47119E-2</v>
      </c>
      <c r="AM564">
        <v>1.63219E-2</v>
      </c>
      <c r="AP564">
        <v>3.8326399999999997E-2</v>
      </c>
      <c r="AS564">
        <v>6.7305000000000004E-2</v>
      </c>
      <c r="AT564">
        <v>0.17757862499999999</v>
      </c>
      <c r="AU564">
        <v>8.8557700000000003E-2</v>
      </c>
      <c r="AV564">
        <v>2.83577E-2</v>
      </c>
      <c r="AY564">
        <v>4.1614999999999999E-2</v>
      </c>
      <c r="AZ564">
        <v>5.3074000000000003E-3</v>
      </c>
      <c r="BE564">
        <v>1.0199700000000001E-2</v>
      </c>
      <c r="BF564">
        <v>4.5822000000000002E-2</v>
      </c>
      <c r="BG564">
        <v>8.8454099999999994E-2</v>
      </c>
      <c r="BJ564">
        <v>7.0189700000000008E-2</v>
      </c>
      <c r="BL564">
        <v>8.8846099999999997E-2</v>
      </c>
      <c r="BQ564">
        <v>1.15423E-2</v>
      </c>
      <c r="BS564">
        <v>3.1536750000000002E-2</v>
      </c>
      <c r="BT564">
        <v>1.1834900000000001E-2</v>
      </c>
      <c r="BU564">
        <v>3.3193300000000002E-2</v>
      </c>
      <c r="BX564">
        <v>9.7594700000000006E-2</v>
      </c>
      <c r="BZ564">
        <v>3.7961000000000002E-2</v>
      </c>
      <c r="CB564">
        <v>0.17757862499999999</v>
      </c>
      <c r="CC564">
        <v>6.0143299999999997E-2</v>
      </c>
      <c r="CD564">
        <v>1.7213699999999998E-2</v>
      </c>
      <c r="CE564">
        <v>5.3074000000000003E-3</v>
      </c>
      <c r="CF564">
        <v>0.1520516666666667</v>
      </c>
      <c r="CG564">
        <v>4.65374E-2</v>
      </c>
      <c r="CI564">
        <v>6.0249700000000003E-2</v>
      </c>
      <c r="CJ564">
        <v>9.2772400000000005E-2</v>
      </c>
      <c r="CO564">
        <v>1.7700375000000001E-2</v>
      </c>
      <c r="CP564">
        <v>0.11418399999999999</v>
      </c>
      <c r="CQ564">
        <v>4.5560900000000001E-2</v>
      </c>
      <c r="CT564">
        <v>1.10306E-2</v>
      </c>
      <c r="CU564">
        <v>6.8627300000000002E-2</v>
      </c>
      <c r="CV564">
        <v>3.4166416666666671E-2</v>
      </c>
      <c r="CY564">
        <v>9.0227200000000007E-2</v>
      </c>
      <c r="CZ564">
        <v>0.11298175000000001</v>
      </c>
      <c r="DG564">
        <v>7.11725E-2</v>
      </c>
      <c r="DJ564">
        <v>3.71014E-2</v>
      </c>
      <c r="DM564">
        <v>3.3927600000000002E-2</v>
      </c>
      <c r="DN564">
        <v>6.208509999999999E-2</v>
      </c>
      <c r="DP564">
        <v>0.17757862499999999</v>
      </c>
      <c r="DT564">
        <v>6.1159000000000014E-3</v>
      </c>
      <c r="DW564">
        <v>2.2804600000000001E-2</v>
      </c>
      <c r="DX564">
        <v>0.16678970000000001</v>
      </c>
      <c r="DZ564">
        <v>2.2817899999999999E-2</v>
      </c>
      <c r="EA564">
        <v>4.1506500000000002E-2</v>
      </c>
      <c r="EC564">
        <v>3.4755000000000001E-2</v>
      </c>
      <c r="EE564">
        <v>1.75189E-2</v>
      </c>
      <c r="EF564">
        <v>8.610000000000001E-2</v>
      </c>
      <c r="EH564">
        <v>3.3669999999999999E-2</v>
      </c>
      <c r="EN564">
        <v>0.1017758</v>
      </c>
      <c r="EQ564">
        <v>9.0868400000000002E-2</v>
      </c>
      <c r="ER564">
        <v>6.8314399999999997E-2</v>
      </c>
      <c r="ES564">
        <v>9.5230099999999998E-2</v>
      </c>
      <c r="EX564">
        <v>5.7166666666666671E-2</v>
      </c>
      <c r="FF564">
        <v>5.0768231818181818E-2</v>
      </c>
      <c r="FJ564">
        <v>3.4588399999999998E-2</v>
      </c>
      <c r="FK564">
        <v>1.40889E-2</v>
      </c>
      <c r="FP564">
        <v>6.8355874999999996E-2</v>
      </c>
      <c r="FQ564">
        <v>6.1159000000000014E-3</v>
      </c>
      <c r="FR564">
        <v>8.5598800000000003E-2</v>
      </c>
      <c r="FS564">
        <v>2.2483300000000001E-2</v>
      </c>
      <c r="FT564">
        <v>6.1159000000000014E-3</v>
      </c>
      <c r="FU564">
        <v>2.0952749999999999E-2</v>
      </c>
      <c r="FV564">
        <v>2.45399E-2</v>
      </c>
      <c r="FW564">
        <v>5.5804700000000013E-2</v>
      </c>
      <c r="FX564">
        <v>7.2780750000000005E-2</v>
      </c>
      <c r="GA564">
        <v>7.1320900000000007E-2</v>
      </c>
      <c r="GB564">
        <v>3.1710700000000001E-2</v>
      </c>
      <c r="GD564">
        <v>0.17211460000000001</v>
      </c>
      <c r="GG564">
        <v>0.17757862499999999</v>
      </c>
      <c r="GH564">
        <v>2.3496199999999998E-2</v>
      </c>
      <c r="GJ564">
        <v>4.68615E-2</v>
      </c>
      <c r="GL564">
        <v>9.5230099999999998E-2</v>
      </c>
      <c r="GN564">
        <v>8.6597000000000007E-2</v>
      </c>
      <c r="GP564">
        <v>4.1614999999999999E-2</v>
      </c>
      <c r="GQ564">
        <v>6.1159000000000014E-3</v>
      </c>
      <c r="GR564">
        <v>6.1159000000000014E-3</v>
      </c>
      <c r="GS564">
        <v>1.9313E-2</v>
      </c>
      <c r="GW564">
        <v>7.11725E-2</v>
      </c>
      <c r="GX564">
        <v>7.11725E-2</v>
      </c>
      <c r="GY564">
        <v>0.1520516666666667</v>
      </c>
      <c r="HA564">
        <v>3.6038800000000003E-2</v>
      </c>
      <c r="HC564">
        <v>9.2651299999999992E-2</v>
      </c>
      <c r="HD564">
        <v>2.7218800000000001E-2</v>
      </c>
      <c r="HE564">
        <v>4.2763875E-2</v>
      </c>
    </row>
    <row r="565" spans="1:213" x14ac:dyDescent="0.3">
      <c r="A565">
        <v>2021</v>
      </c>
      <c r="B565" t="s">
        <v>8347</v>
      </c>
      <c r="C565" s="1" t="s">
        <v>844</v>
      </c>
      <c r="D565">
        <v>0.1178892254545455</v>
      </c>
      <c r="N565">
        <v>8.7344840000000007E-2</v>
      </c>
      <c r="AH565">
        <v>9.1891940000000005E-2</v>
      </c>
      <c r="AR565">
        <v>0.10998164000000001</v>
      </c>
      <c r="AT565">
        <v>0.42051122000000007</v>
      </c>
      <c r="BG565">
        <v>8.9908120000000008E-2</v>
      </c>
      <c r="BL565">
        <v>8.7344840000000007E-2</v>
      </c>
      <c r="BP565">
        <v>0.14600832</v>
      </c>
      <c r="FA565">
        <v>8.465650000000001E-2</v>
      </c>
      <c r="GD565">
        <v>6.2737600000000004E-2</v>
      </c>
      <c r="GG565">
        <v>5.6150659999999991E-2</v>
      </c>
      <c r="GI565">
        <v>6.0245800000000002E-2</v>
      </c>
    </row>
    <row r="566" spans="1:213" x14ac:dyDescent="0.3">
      <c r="A566">
        <v>2021</v>
      </c>
      <c r="B566" t="s">
        <v>8347</v>
      </c>
      <c r="C566" s="1" t="s">
        <v>848</v>
      </c>
      <c r="D566">
        <v>0.26121499999999997</v>
      </c>
      <c r="E566">
        <v>0.34552400000000011</v>
      </c>
      <c r="AR566">
        <v>9.4644000000000006E-2</v>
      </c>
      <c r="AT566">
        <v>0.580542</v>
      </c>
      <c r="CB566">
        <v>0.580542</v>
      </c>
      <c r="CN566">
        <v>0.102516</v>
      </c>
      <c r="CU566">
        <v>6.9902000000000006E-2</v>
      </c>
      <c r="CV566">
        <v>0.14205799999999999</v>
      </c>
      <c r="DP566">
        <v>0.580542</v>
      </c>
      <c r="ES566">
        <v>0.29369000000000001</v>
      </c>
      <c r="FA566">
        <v>3.8061999999999999E-2</v>
      </c>
      <c r="GD566">
        <v>9.8970000000000002E-2</v>
      </c>
      <c r="GG566">
        <v>0.580542</v>
      </c>
      <c r="GI566">
        <v>4.9548000000000009E-2</v>
      </c>
      <c r="GL566">
        <v>0.29369000000000001</v>
      </c>
    </row>
    <row r="567" spans="1:213" x14ac:dyDescent="0.3">
      <c r="A567" s="69">
        <v>2021</v>
      </c>
      <c r="B567" t="s">
        <v>8347</v>
      </c>
      <c r="C567" s="1" t="s">
        <v>852</v>
      </c>
      <c r="D567">
        <v>0.188251</v>
      </c>
      <c r="M567">
        <v>6.8923999999999999E-2</v>
      </c>
      <c r="U567">
        <v>0.33892499999999998</v>
      </c>
      <c r="AD567">
        <v>0.127193</v>
      </c>
      <c r="AF567">
        <v>0.399146</v>
      </c>
      <c r="AK567">
        <v>8.5442000000000018E-2</v>
      </c>
      <c r="AL567">
        <v>8.0090000000000008E-2</v>
      </c>
      <c r="AM567">
        <v>2.1214E-2</v>
      </c>
      <c r="AR567">
        <v>8.4676000000000015E-2</v>
      </c>
      <c r="AS567">
        <v>3.5668000000000012E-2</v>
      </c>
      <c r="AT567">
        <v>0.48285600000000012</v>
      </c>
      <c r="AW567">
        <v>0.68556600000000012</v>
      </c>
      <c r="AZ567">
        <v>8.5442000000000018E-2</v>
      </c>
      <c r="BG567">
        <v>0.25298999999999999</v>
      </c>
      <c r="BJ567">
        <v>2.6578000000000001E-2</v>
      </c>
      <c r="BX567">
        <v>6.3782000000000005E-2</v>
      </c>
      <c r="CB567">
        <v>0.48285600000000012</v>
      </c>
      <c r="CE567">
        <v>8.5442000000000018E-2</v>
      </c>
      <c r="CG567">
        <v>0.18934200000000001</v>
      </c>
      <c r="CQ567">
        <v>8.5984000000000005E-2</v>
      </c>
      <c r="DJ567">
        <v>3.7671999999999997E-2</v>
      </c>
      <c r="DM567">
        <v>5.6834000000000003E-2</v>
      </c>
      <c r="DN567">
        <v>9.0537666666666683E-2</v>
      </c>
      <c r="DP567">
        <v>0.48285600000000012</v>
      </c>
      <c r="DY567">
        <v>0.38573750000000001</v>
      </c>
      <c r="DZ567">
        <v>5.3370000000000008E-2</v>
      </c>
      <c r="EE567">
        <v>0.151032</v>
      </c>
      <c r="EH567">
        <v>0.14324999999999999</v>
      </c>
      <c r="EN567">
        <v>0.14632999999999999</v>
      </c>
      <c r="ER567">
        <v>8.6289000000000005E-2</v>
      </c>
      <c r="FA567">
        <v>0.39720800000000012</v>
      </c>
      <c r="FM567">
        <v>0.234738</v>
      </c>
      <c r="FP567">
        <v>9.3176000000000009E-2</v>
      </c>
      <c r="FW567">
        <v>0.166715</v>
      </c>
      <c r="GG567">
        <v>0.48285600000000012</v>
      </c>
      <c r="GN567">
        <v>1.07396</v>
      </c>
      <c r="GS567">
        <v>0.44135249999999998</v>
      </c>
      <c r="HC567">
        <v>6.9124000000000005E-2</v>
      </c>
      <c r="HE567">
        <v>6.0949999999999997E-2</v>
      </c>
    </row>
    <row r="568" spans="1:213" x14ac:dyDescent="0.3">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c r="BR568" s="201"/>
      <c r="BS568" s="201"/>
      <c r="BT568" s="201"/>
      <c r="BU568" s="201"/>
      <c r="BV568" s="201"/>
      <c r="BW568" s="201"/>
      <c r="BX568" s="201"/>
      <c r="BY568" s="201"/>
      <c r="BZ568" s="201"/>
      <c r="CA568" s="201"/>
      <c r="CB568" s="201"/>
      <c r="CC568" s="201"/>
      <c r="CD568" s="201"/>
      <c r="CE568" s="201"/>
      <c r="CF568" s="201"/>
      <c r="CG568" s="201"/>
      <c r="CH568" s="201"/>
      <c r="CI568" s="201"/>
      <c r="CJ568" s="201"/>
      <c r="CK568" s="201"/>
      <c r="CL568" s="201"/>
      <c r="CM568" s="201"/>
      <c r="CN568" s="201"/>
      <c r="CO568" s="201"/>
      <c r="CP568" s="201"/>
      <c r="CQ568" s="201"/>
      <c r="CR568" s="201"/>
      <c r="CS568" s="201"/>
      <c r="CT568" s="201"/>
      <c r="CU568" s="201"/>
      <c r="CV568" s="201"/>
      <c r="CW568" s="201"/>
      <c r="CX568" s="201"/>
      <c r="CY568" s="201"/>
      <c r="CZ568" s="201"/>
      <c r="DA568" s="201"/>
      <c r="DB568" s="201"/>
      <c r="DC568" s="201"/>
      <c r="DD568" s="201"/>
      <c r="DE568" s="201"/>
      <c r="DF568" s="201"/>
      <c r="DG568" s="201"/>
      <c r="DH568" s="201"/>
      <c r="DI568" s="201"/>
      <c r="DJ568" s="201"/>
      <c r="DK568" s="201"/>
      <c r="DL568" s="201"/>
      <c r="DM568" s="201"/>
      <c r="DN568" s="201"/>
      <c r="DO568" s="201"/>
      <c r="DP568" s="201"/>
      <c r="DQ568" s="201"/>
      <c r="DR568" s="201"/>
      <c r="DS568" s="201"/>
      <c r="DT568" s="201"/>
      <c r="DU568" s="201"/>
      <c r="DV568" s="201"/>
      <c r="DW568" s="201"/>
      <c r="DX568" s="201"/>
      <c r="DY568" s="201"/>
      <c r="DZ568" s="201"/>
      <c r="EA568" s="201"/>
      <c r="EB568" s="201"/>
      <c r="EC568" s="201"/>
      <c r="ED568" s="201"/>
      <c r="EE568" s="201"/>
      <c r="EF568" s="201"/>
      <c r="EG568" s="201"/>
      <c r="EH568" s="201"/>
      <c r="EI568" s="201"/>
      <c r="EJ568" s="201"/>
      <c r="EK568" s="201"/>
      <c r="EL568" s="201"/>
      <c r="EM568" s="201"/>
      <c r="EN568" s="201"/>
      <c r="EO568" s="201"/>
      <c r="EP568" s="201"/>
      <c r="EQ568" s="201"/>
      <c r="ER568" s="201"/>
      <c r="ES568" s="201"/>
      <c r="ET568" s="201"/>
      <c r="EU568" s="201"/>
      <c r="EV568" s="201"/>
      <c r="EW568" s="201"/>
      <c r="EX568" s="201"/>
      <c r="EY568" s="201"/>
      <c r="EZ568" s="201"/>
      <c r="FA568" s="201"/>
      <c r="FB568" s="201"/>
      <c r="FC568" s="201"/>
      <c r="FD568" s="201"/>
      <c r="FE568" s="201"/>
      <c r="FF568" s="201"/>
      <c r="FG568" s="201"/>
      <c r="FH568" s="201"/>
      <c r="FI568" s="201"/>
      <c r="FJ568" s="201"/>
      <c r="FK568" s="201"/>
      <c r="FL568" s="201"/>
      <c r="FM568" s="201"/>
      <c r="FN568" s="201"/>
      <c r="FO568" s="201"/>
      <c r="FP568" s="201"/>
      <c r="FQ568" s="201"/>
      <c r="FR568" s="201"/>
      <c r="FS568" s="201"/>
      <c r="FT568" s="201"/>
      <c r="FU568" s="201"/>
      <c r="FV568" s="201"/>
      <c r="FW568" s="201"/>
      <c r="FX568" s="201"/>
      <c r="FY568" s="201"/>
      <c r="FZ568" s="201"/>
      <c r="GA568" s="201"/>
      <c r="GB568" s="201"/>
      <c r="GC568" s="201"/>
      <c r="GD568" s="201"/>
      <c r="GE568" s="201"/>
      <c r="GF568" s="201"/>
      <c r="GG568" s="201"/>
      <c r="GH568" s="201"/>
      <c r="GI568" s="201"/>
      <c r="GJ568" s="201"/>
      <c r="GK568" s="201"/>
      <c r="GL568" s="201"/>
      <c r="GM568" s="201"/>
      <c r="GN568" s="201"/>
      <c r="GO568" s="201"/>
      <c r="GP568" s="201"/>
      <c r="GQ568" s="201"/>
      <c r="GR568" s="201"/>
      <c r="GS568" s="201"/>
      <c r="GT568" s="201"/>
      <c r="GU568" s="201"/>
      <c r="GV568" s="201"/>
      <c r="GW568" s="201"/>
      <c r="GX568" s="201"/>
      <c r="GY568" s="201"/>
      <c r="GZ568" s="201"/>
      <c r="HA568" s="201"/>
      <c r="HB568" s="201"/>
      <c r="HC568" s="201"/>
      <c r="HD568" s="201"/>
      <c r="HE568" s="201"/>
    </row>
    <row r="569" spans="1:213" x14ac:dyDescent="0.3">
      <c r="A569" s="18" t="s">
        <v>8379</v>
      </c>
    </row>
    <row r="571" spans="1:213" ht="23.4" x14ac:dyDescent="0.45">
      <c r="A571" s="147" t="s">
        <v>8380</v>
      </c>
    </row>
    <row r="572" spans="1:213" ht="18" x14ac:dyDescent="0.35">
      <c r="A572" s="10" t="s">
        <v>8381</v>
      </c>
    </row>
    <row r="573" spans="1:213" x14ac:dyDescent="0.3">
      <c r="A573" t="s">
        <v>8382</v>
      </c>
    </row>
    <row r="574" spans="1:213" x14ac:dyDescent="0.3">
      <c r="A574" t="s">
        <v>8383</v>
      </c>
    </row>
    <row r="575" spans="1:213" x14ac:dyDescent="0.3">
      <c r="A575" s="18"/>
    </row>
    <row r="576" spans="1:213" x14ac:dyDescent="0.3">
      <c r="A576" s="189" t="s">
        <v>8133</v>
      </c>
      <c r="B576" s="189" t="s">
        <v>8134</v>
      </c>
      <c r="C576" s="189" t="s">
        <v>57</v>
      </c>
      <c r="D576" s="189" t="s">
        <v>8384</v>
      </c>
      <c r="E576" s="189" t="s">
        <v>8385</v>
      </c>
    </row>
    <row r="577" spans="1:4" x14ac:dyDescent="0.3">
      <c r="A577">
        <v>2014</v>
      </c>
      <c r="B577" t="s">
        <v>8347</v>
      </c>
      <c r="C577" t="s">
        <v>120</v>
      </c>
      <c r="D577" s="39">
        <v>3.1721734483255002</v>
      </c>
    </row>
    <row r="578" spans="1:4" x14ac:dyDescent="0.3">
      <c r="A578">
        <v>2014</v>
      </c>
      <c r="B578" t="s">
        <v>8347</v>
      </c>
      <c r="C578" t="s">
        <v>8348</v>
      </c>
      <c r="D578" s="39">
        <v>6.5451623353376904</v>
      </c>
    </row>
    <row r="579" spans="1:4" x14ac:dyDescent="0.3">
      <c r="A579">
        <v>2014</v>
      </c>
      <c r="B579" t="s">
        <v>8347</v>
      </c>
      <c r="C579" t="s">
        <v>126</v>
      </c>
      <c r="D579" s="39">
        <v>2.520473517356026</v>
      </c>
    </row>
    <row r="580" spans="1:4" x14ac:dyDescent="0.3">
      <c r="A580">
        <v>2014</v>
      </c>
      <c r="B580" t="s">
        <v>8347</v>
      </c>
      <c r="C580" t="s">
        <v>129</v>
      </c>
      <c r="D580" s="39">
        <v>2.4955564689072438</v>
      </c>
    </row>
    <row r="581" spans="1:4" x14ac:dyDescent="0.3">
      <c r="A581">
        <v>2014</v>
      </c>
      <c r="B581" t="s">
        <v>8347</v>
      </c>
      <c r="C581" t="s">
        <v>132</v>
      </c>
      <c r="D581" s="39">
        <v>2.241608148421224</v>
      </c>
    </row>
    <row r="582" spans="1:4" x14ac:dyDescent="0.3">
      <c r="A582">
        <v>2014</v>
      </c>
      <c r="B582" t="s">
        <v>8347</v>
      </c>
      <c r="C582" t="s">
        <v>136</v>
      </c>
      <c r="D582" s="39">
        <v>3.3389156605962209</v>
      </c>
    </row>
    <row r="583" spans="1:4" x14ac:dyDescent="0.3">
      <c r="A583">
        <v>2014</v>
      </c>
      <c r="B583" t="s">
        <v>8347</v>
      </c>
      <c r="C583" t="s">
        <v>8349</v>
      </c>
      <c r="D583" s="39">
        <v>4.657386727963571</v>
      </c>
    </row>
    <row r="584" spans="1:4" x14ac:dyDescent="0.3">
      <c r="A584">
        <v>2014</v>
      </c>
      <c r="B584" t="s">
        <v>8347</v>
      </c>
      <c r="C584" t="s">
        <v>142</v>
      </c>
      <c r="D584" s="39">
        <v>0.85738908774789169</v>
      </c>
    </row>
    <row r="585" spans="1:4" x14ac:dyDescent="0.3">
      <c r="A585">
        <v>2014</v>
      </c>
      <c r="B585" t="s">
        <v>8347</v>
      </c>
      <c r="C585" t="s">
        <v>145</v>
      </c>
      <c r="D585" s="39">
        <v>2.9796586840612922</v>
      </c>
    </row>
    <row r="586" spans="1:4" x14ac:dyDescent="0.3">
      <c r="A586">
        <v>2014</v>
      </c>
      <c r="B586" t="s">
        <v>8347</v>
      </c>
      <c r="C586" t="s">
        <v>159</v>
      </c>
      <c r="D586" s="39">
        <v>2.1925629295835831</v>
      </c>
    </row>
    <row r="587" spans="1:4" x14ac:dyDescent="0.3">
      <c r="A587">
        <v>2014</v>
      </c>
      <c r="B587" t="s">
        <v>8347</v>
      </c>
      <c r="C587" t="s">
        <v>164</v>
      </c>
      <c r="D587" s="39">
        <v>0.23615800000000001</v>
      </c>
    </row>
    <row r="588" spans="1:4" x14ac:dyDescent="0.3">
      <c r="A588">
        <v>2014</v>
      </c>
      <c r="B588" t="s">
        <v>8347</v>
      </c>
      <c r="C588" t="s">
        <v>167</v>
      </c>
      <c r="D588" s="39">
        <v>0.11435811452306099</v>
      </c>
    </row>
    <row r="589" spans="1:4" x14ac:dyDescent="0.3">
      <c r="A589">
        <v>2014</v>
      </c>
      <c r="B589" t="s">
        <v>8347</v>
      </c>
      <c r="C589" t="s">
        <v>8350</v>
      </c>
      <c r="D589" s="39">
        <v>3.3624277962381282</v>
      </c>
    </row>
    <row r="590" spans="1:4" x14ac:dyDescent="0.3">
      <c r="A590">
        <v>2014</v>
      </c>
      <c r="B590" t="s">
        <v>8347</v>
      </c>
      <c r="C590" t="s">
        <v>175</v>
      </c>
      <c r="D590" s="39">
        <v>0.63343851660380701</v>
      </c>
    </row>
    <row r="591" spans="1:4" x14ac:dyDescent="0.3">
      <c r="A591">
        <v>2014</v>
      </c>
      <c r="B591" t="s">
        <v>8347</v>
      </c>
      <c r="C591" t="s">
        <v>178</v>
      </c>
      <c r="D591" s="39">
        <v>2.0788745642376569</v>
      </c>
    </row>
    <row r="592" spans="1:4" x14ac:dyDescent="0.3">
      <c r="A592">
        <v>2014</v>
      </c>
      <c r="B592" t="s">
        <v>8347</v>
      </c>
      <c r="C592" t="s">
        <v>181</v>
      </c>
      <c r="D592" s="39">
        <v>0.73854758406615062</v>
      </c>
    </row>
    <row r="593" spans="1:5" x14ac:dyDescent="0.3">
      <c r="A593">
        <v>2014</v>
      </c>
      <c r="B593" t="s">
        <v>8347</v>
      </c>
      <c r="C593" t="s">
        <v>184</v>
      </c>
      <c r="D593" s="39">
        <v>2.9559766745049769</v>
      </c>
    </row>
    <row r="594" spans="1:5" x14ac:dyDescent="0.3">
      <c r="A594">
        <v>2014</v>
      </c>
      <c r="B594" t="s">
        <v>8347</v>
      </c>
      <c r="C594" t="s">
        <v>8351</v>
      </c>
      <c r="D594" s="39">
        <v>2.217462748420433</v>
      </c>
    </row>
    <row r="595" spans="1:5" x14ac:dyDescent="0.3">
      <c r="A595">
        <v>2014</v>
      </c>
      <c r="B595" t="s">
        <v>8347</v>
      </c>
      <c r="C595" t="s">
        <v>8352</v>
      </c>
      <c r="D595" s="39">
        <v>2.0463919583792132</v>
      </c>
    </row>
    <row r="596" spans="1:5" x14ac:dyDescent="0.3">
      <c r="A596">
        <v>2014</v>
      </c>
      <c r="B596" t="s">
        <v>8347</v>
      </c>
      <c r="C596" t="s">
        <v>8353</v>
      </c>
      <c r="D596" s="39">
        <v>0.76853398029226139</v>
      </c>
      <c r="E596" t="s">
        <v>7812</v>
      </c>
    </row>
    <row r="597" spans="1:5" x14ac:dyDescent="0.3">
      <c r="A597">
        <v>2014</v>
      </c>
      <c r="B597" t="s">
        <v>8347</v>
      </c>
      <c r="C597" t="s">
        <v>8354</v>
      </c>
      <c r="D597" s="39">
        <v>0.91726050641622137</v>
      </c>
    </row>
    <row r="598" spans="1:5" x14ac:dyDescent="0.3">
      <c r="A598">
        <v>2014</v>
      </c>
      <c r="B598" t="s">
        <v>8347</v>
      </c>
      <c r="C598" t="s">
        <v>8355</v>
      </c>
      <c r="D598" s="39">
        <v>0.49489000000000011</v>
      </c>
    </row>
    <row r="599" spans="1:5" x14ac:dyDescent="0.3">
      <c r="A599">
        <v>2014</v>
      </c>
      <c r="B599" t="s">
        <v>8347</v>
      </c>
      <c r="C599" t="s">
        <v>8356</v>
      </c>
      <c r="D599" s="39">
        <v>0.440942</v>
      </c>
    </row>
    <row r="600" spans="1:5" x14ac:dyDescent="0.3">
      <c r="A600">
        <v>2014</v>
      </c>
      <c r="B600" t="s">
        <v>8347</v>
      </c>
      <c r="C600" t="s">
        <v>8357</v>
      </c>
      <c r="D600" s="39">
        <v>1.8013891385413721</v>
      </c>
    </row>
    <row r="601" spans="1:5" x14ac:dyDescent="0.3">
      <c r="A601">
        <v>2014</v>
      </c>
      <c r="B601" t="s">
        <v>8347</v>
      </c>
      <c r="C601" t="s">
        <v>8358</v>
      </c>
      <c r="D601" s="39">
        <v>0.86111238027837356</v>
      </c>
    </row>
    <row r="602" spans="1:5" x14ac:dyDescent="0.3">
      <c r="A602">
        <v>2014</v>
      </c>
      <c r="B602" t="s">
        <v>8347</v>
      </c>
      <c r="C602" t="s">
        <v>188</v>
      </c>
      <c r="D602" s="39">
        <v>0.77729166478453515</v>
      </c>
    </row>
    <row r="603" spans="1:5" x14ac:dyDescent="0.3">
      <c r="A603">
        <v>2014</v>
      </c>
      <c r="B603" t="s">
        <v>8347</v>
      </c>
      <c r="C603" t="s">
        <v>200</v>
      </c>
      <c r="D603" s="39">
        <v>8.3992000000000011E-2</v>
      </c>
    </row>
    <row r="604" spans="1:5" x14ac:dyDescent="0.3">
      <c r="A604">
        <v>2014</v>
      </c>
      <c r="B604" t="s">
        <v>8347</v>
      </c>
      <c r="C604" t="s">
        <v>203</v>
      </c>
      <c r="D604" s="39">
        <v>0.387882</v>
      </c>
    </row>
    <row r="605" spans="1:5" x14ac:dyDescent="0.3">
      <c r="A605">
        <v>2014</v>
      </c>
      <c r="B605" t="s">
        <v>8347</v>
      </c>
      <c r="C605" t="s">
        <v>8359</v>
      </c>
      <c r="D605" s="39">
        <v>0.30499999999999999</v>
      </c>
    </row>
    <row r="606" spans="1:5" x14ac:dyDescent="0.3">
      <c r="A606">
        <v>2014</v>
      </c>
      <c r="B606" t="s">
        <v>8347</v>
      </c>
      <c r="C606" t="s">
        <v>8360</v>
      </c>
      <c r="D606" s="39">
        <v>8.3740000000000012E-3</v>
      </c>
    </row>
    <row r="607" spans="1:5" x14ac:dyDescent="0.3">
      <c r="A607">
        <v>2014</v>
      </c>
      <c r="B607" t="s">
        <v>8347</v>
      </c>
      <c r="C607" t="s">
        <v>216</v>
      </c>
      <c r="D607" s="39">
        <v>8.1614000000000006E-2</v>
      </c>
    </row>
    <row r="608" spans="1:5" x14ac:dyDescent="0.3">
      <c r="A608">
        <v>2014</v>
      </c>
      <c r="B608" t="s">
        <v>8347</v>
      </c>
      <c r="C608" t="s">
        <v>8361</v>
      </c>
      <c r="D608" s="39">
        <v>2.6938E-2</v>
      </c>
    </row>
    <row r="609" spans="1:4" x14ac:dyDescent="0.3">
      <c r="A609">
        <v>2014</v>
      </c>
      <c r="B609" t="s">
        <v>8347</v>
      </c>
      <c r="C609" t="s">
        <v>223</v>
      </c>
      <c r="D609" s="39">
        <v>2.7890000000000002E-2</v>
      </c>
    </row>
    <row r="610" spans="1:4" x14ac:dyDescent="0.3">
      <c r="A610">
        <v>2014</v>
      </c>
      <c r="B610" t="s">
        <v>8347</v>
      </c>
      <c r="C610" t="s">
        <v>226</v>
      </c>
      <c r="D610" s="39">
        <v>8.2356000000000013E-2</v>
      </c>
    </row>
    <row r="611" spans="1:4" x14ac:dyDescent="0.3">
      <c r="A611">
        <v>2014</v>
      </c>
      <c r="B611" t="s">
        <v>8347</v>
      </c>
      <c r="C611" t="s">
        <v>230</v>
      </c>
      <c r="D611" s="39">
        <v>0.12875200000000001</v>
      </c>
    </row>
    <row r="612" spans="1:4" x14ac:dyDescent="0.3">
      <c r="A612">
        <v>2014</v>
      </c>
      <c r="B612" t="s">
        <v>8347</v>
      </c>
      <c r="C612" t="s">
        <v>235</v>
      </c>
      <c r="D612" s="39">
        <v>0.55231944899040453</v>
      </c>
    </row>
    <row r="613" spans="1:4" x14ac:dyDescent="0.3">
      <c r="A613">
        <v>2014</v>
      </c>
      <c r="B613" t="s">
        <v>8347</v>
      </c>
      <c r="C613" t="s">
        <v>8362</v>
      </c>
      <c r="D613" s="39">
        <v>0.34997068174440032</v>
      </c>
    </row>
    <row r="614" spans="1:4" x14ac:dyDescent="0.3">
      <c r="A614">
        <v>2014</v>
      </c>
      <c r="B614" t="s">
        <v>8347</v>
      </c>
      <c r="C614" t="s">
        <v>8363</v>
      </c>
      <c r="D614" s="39">
        <v>0.45144168478163899</v>
      </c>
    </row>
    <row r="615" spans="1:4" x14ac:dyDescent="0.3">
      <c r="A615">
        <v>2014</v>
      </c>
      <c r="B615" t="s">
        <v>8347</v>
      </c>
      <c r="C615" t="s">
        <v>8364</v>
      </c>
      <c r="D615" s="39">
        <v>0.28937287280148383</v>
      </c>
    </row>
    <row r="616" spans="1:4" x14ac:dyDescent="0.3">
      <c r="A616">
        <v>2014</v>
      </c>
      <c r="B616" t="s">
        <v>8347</v>
      </c>
      <c r="C616" t="s">
        <v>247</v>
      </c>
      <c r="D616" s="39">
        <v>0.71139981379342987</v>
      </c>
    </row>
    <row r="617" spans="1:4" x14ac:dyDescent="0.3">
      <c r="A617">
        <v>2014</v>
      </c>
      <c r="B617" t="s">
        <v>8347</v>
      </c>
      <c r="C617" t="s">
        <v>8365</v>
      </c>
      <c r="D617" s="39">
        <v>0.54663112099382938</v>
      </c>
    </row>
    <row r="618" spans="1:4" x14ac:dyDescent="0.3">
      <c r="A618">
        <v>2014</v>
      </c>
      <c r="B618" t="s">
        <v>8347</v>
      </c>
      <c r="C618" t="s">
        <v>257</v>
      </c>
      <c r="D618" s="39">
        <v>0.2632659149226797</v>
      </c>
    </row>
    <row r="619" spans="1:4" x14ac:dyDescent="0.3">
      <c r="A619">
        <v>2014</v>
      </c>
      <c r="B619" t="s">
        <v>8347</v>
      </c>
      <c r="C619" t="s">
        <v>8366</v>
      </c>
      <c r="D619" s="39">
        <v>0.30017184877199049</v>
      </c>
    </row>
    <row r="620" spans="1:4" x14ac:dyDescent="0.3">
      <c r="A620">
        <v>2014</v>
      </c>
      <c r="B620" t="s">
        <v>8347</v>
      </c>
      <c r="C620" t="s">
        <v>279</v>
      </c>
      <c r="D620" s="39">
        <v>0.28259600000000001</v>
      </c>
    </row>
    <row r="621" spans="1:4" x14ac:dyDescent="0.3">
      <c r="A621">
        <v>2014</v>
      </c>
      <c r="B621" t="s">
        <v>8347</v>
      </c>
      <c r="C621" t="s">
        <v>8367</v>
      </c>
      <c r="D621" s="39">
        <v>0.16940420162808961</v>
      </c>
    </row>
    <row r="622" spans="1:4" x14ac:dyDescent="0.3">
      <c r="A622">
        <v>2014</v>
      </c>
      <c r="B622" t="s">
        <v>8347</v>
      </c>
      <c r="C622" t="s">
        <v>289</v>
      </c>
      <c r="D622" s="39">
        <v>0.29359026040089942</v>
      </c>
    </row>
    <row r="623" spans="1:4" x14ac:dyDescent="0.3">
      <c r="A623">
        <v>2014</v>
      </c>
      <c r="B623" t="s">
        <v>8347</v>
      </c>
      <c r="C623" t="s">
        <v>8368</v>
      </c>
      <c r="D623" s="39">
        <v>0.19268941472803919</v>
      </c>
    </row>
    <row r="624" spans="1:4" x14ac:dyDescent="0.3">
      <c r="A624">
        <v>2014</v>
      </c>
      <c r="B624" t="s">
        <v>8347</v>
      </c>
      <c r="C624" t="s">
        <v>8369</v>
      </c>
      <c r="D624" s="39">
        <v>0.16875119999999999</v>
      </c>
    </row>
    <row r="625" spans="1:5" x14ac:dyDescent="0.3">
      <c r="A625">
        <v>2014</v>
      </c>
      <c r="B625" t="s">
        <v>8347</v>
      </c>
      <c r="C625" t="s">
        <v>8370</v>
      </c>
      <c r="D625" s="39">
        <v>9.2507767994538595E-2</v>
      </c>
    </row>
    <row r="626" spans="1:5" x14ac:dyDescent="0.3">
      <c r="A626">
        <v>2014</v>
      </c>
      <c r="B626" t="s">
        <v>8347</v>
      </c>
      <c r="C626" t="s">
        <v>8371</v>
      </c>
      <c r="D626" s="39">
        <v>9.2507767994538595E-2</v>
      </c>
    </row>
    <row r="627" spans="1:5" x14ac:dyDescent="0.3">
      <c r="A627">
        <v>2014</v>
      </c>
      <c r="B627" t="s">
        <v>8347</v>
      </c>
      <c r="C627" t="s">
        <v>8372</v>
      </c>
      <c r="D627" s="39">
        <v>9.2507767994538595E-2</v>
      </c>
    </row>
    <row r="628" spans="1:5" x14ac:dyDescent="0.3">
      <c r="A628">
        <v>2014</v>
      </c>
      <c r="B628" t="s">
        <v>8347</v>
      </c>
      <c r="C628" t="s">
        <v>8373</v>
      </c>
      <c r="D628" s="39">
        <v>9.2507767994538595E-2</v>
      </c>
    </row>
    <row r="629" spans="1:5" x14ac:dyDescent="0.3">
      <c r="A629">
        <v>2014</v>
      </c>
      <c r="B629" t="s">
        <v>8347</v>
      </c>
      <c r="C629" t="s">
        <v>299</v>
      </c>
      <c r="D629" s="39">
        <v>0.19866188897627579</v>
      </c>
    </row>
    <row r="630" spans="1:5" x14ac:dyDescent="0.3">
      <c r="A630">
        <v>2014</v>
      </c>
      <c r="B630" t="s">
        <v>8347</v>
      </c>
      <c r="C630" t="s">
        <v>8374</v>
      </c>
      <c r="D630" s="39">
        <v>7.365842204423954</v>
      </c>
    </row>
    <row r="631" spans="1:5" x14ac:dyDescent="0.3">
      <c r="A631">
        <v>2014</v>
      </c>
      <c r="B631" t="s">
        <v>8347</v>
      </c>
      <c r="C631" t="s">
        <v>8375</v>
      </c>
      <c r="D631" s="39">
        <v>8.3339560000000006</v>
      </c>
    </row>
    <row r="632" spans="1:5" x14ac:dyDescent="0.3">
      <c r="A632">
        <v>2014</v>
      </c>
      <c r="B632" t="s">
        <v>8347</v>
      </c>
      <c r="C632" t="s">
        <v>8376</v>
      </c>
      <c r="D632" s="39">
        <v>2.0502704999999999</v>
      </c>
    </row>
    <row r="633" spans="1:5" x14ac:dyDescent="0.3">
      <c r="A633">
        <v>2014</v>
      </c>
      <c r="B633" t="s">
        <v>8347</v>
      </c>
      <c r="C633" t="s">
        <v>302</v>
      </c>
      <c r="D633" s="39">
        <v>0.14785416484189259</v>
      </c>
    </row>
    <row r="634" spans="1:5" x14ac:dyDescent="0.3">
      <c r="A634">
        <v>2014</v>
      </c>
      <c r="B634" t="s">
        <v>8347</v>
      </c>
      <c r="C634" t="s">
        <v>8377</v>
      </c>
      <c r="D634" s="39">
        <v>4.4750000000000012E-2</v>
      </c>
    </row>
    <row r="635" spans="1:5" x14ac:dyDescent="0.3">
      <c r="A635">
        <v>2014</v>
      </c>
      <c r="B635" t="s">
        <v>8347</v>
      </c>
      <c r="C635" t="s">
        <v>466</v>
      </c>
      <c r="D635" s="39">
        <v>0.119342</v>
      </c>
    </row>
    <row r="636" spans="1:5" x14ac:dyDescent="0.3">
      <c r="A636">
        <v>2014</v>
      </c>
      <c r="B636" t="s">
        <v>8347</v>
      </c>
      <c r="C636" t="s">
        <v>595</v>
      </c>
      <c r="D636" s="39">
        <v>1.4999999999999999E-2</v>
      </c>
    </row>
    <row r="637" spans="1:5" x14ac:dyDescent="0.3">
      <c r="A637">
        <v>2014</v>
      </c>
      <c r="B637" t="s">
        <v>8347</v>
      </c>
      <c r="C637" t="s">
        <v>8378</v>
      </c>
      <c r="D637" s="39">
        <v>9.5551695173728871E-2</v>
      </c>
    </row>
    <row r="638" spans="1:5" x14ac:dyDescent="0.3">
      <c r="A638">
        <v>2014</v>
      </c>
      <c r="B638" t="s">
        <v>8347</v>
      </c>
      <c r="C638" t="s">
        <v>844</v>
      </c>
      <c r="D638" s="39">
        <v>0.65258871436881916</v>
      </c>
    </row>
    <row r="639" spans="1:5" x14ac:dyDescent="0.3">
      <c r="A639">
        <v>2014</v>
      </c>
      <c r="B639" t="s">
        <v>8347</v>
      </c>
      <c r="C639" t="s">
        <v>848</v>
      </c>
      <c r="D639" s="39">
        <v>0.63269230769230778</v>
      </c>
    </row>
    <row r="640" spans="1:5" x14ac:dyDescent="0.3">
      <c r="A640">
        <v>2014</v>
      </c>
      <c r="B640" t="s">
        <v>8347</v>
      </c>
      <c r="C640" t="s">
        <v>852</v>
      </c>
      <c r="D640" s="39">
        <v>0.53708943249173136</v>
      </c>
      <c r="E640" t="s">
        <v>7812</v>
      </c>
    </row>
    <row r="641" spans="1:5" x14ac:dyDescent="0.3">
      <c r="A641">
        <v>2014</v>
      </c>
      <c r="B641" t="s">
        <v>8386</v>
      </c>
      <c r="C641" t="s">
        <v>8387</v>
      </c>
      <c r="D641" s="39">
        <v>0.67024913804582531</v>
      </c>
    </row>
    <row r="642" spans="1:5" x14ac:dyDescent="0.3">
      <c r="A642">
        <v>2014</v>
      </c>
      <c r="B642" t="s">
        <v>8386</v>
      </c>
      <c r="C642" t="s">
        <v>8388</v>
      </c>
      <c r="D642" s="39">
        <v>0.22618237400496399</v>
      </c>
    </row>
    <row r="643" spans="1:5" x14ac:dyDescent="0.3">
      <c r="A643">
        <v>2014</v>
      </c>
      <c r="B643" t="s">
        <v>8386</v>
      </c>
      <c r="C643" t="s">
        <v>8389</v>
      </c>
      <c r="D643" s="39">
        <v>0.27088979854566658</v>
      </c>
    </row>
    <row r="644" spans="1:5" x14ac:dyDescent="0.3">
      <c r="A644">
        <v>2014</v>
      </c>
      <c r="B644" t="s">
        <v>8386</v>
      </c>
      <c r="C644" t="s">
        <v>8390</v>
      </c>
      <c r="D644" s="39">
        <v>86.500702087442221</v>
      </c>
      <c r="E644" t="s">
        <v>7812</v>
      </c>
    </row>
    <row r="645" spans="1:5" x14ac:dyDescent="0.3">
      <c r="A645">
        <v>2014</v>
      </c>
      <c r="B645" t="s">
        <v>8345</v>
      </c>
      <c r="C645" s="44">
        <v>254</v>
      </c>
      <c r="D645" s="39">
        <v>1.4513419999999999</v>
      </c>
    </row>
    <row r="646" spans="1:5" x14ac:dyDescent="0.3">
      <c r="A646">
        <v>2014</v>
      </c>
      <c r="B646" t="s">
        <v>8345</v>
      </c>
      <c r="C646" s="44">
        <v>689</v>
      </c>
      <c r="D646" s="39">
        <v>0.12940399999999999</v>
      </c>
    </row>
    <row r="647" spans="1:5" x14ac:dyDescent="0.3">
      <c r="A647">
        <v>2015</v>
      </c>
      <c r="B647" t="s">
        <v>8347</v>
      </c>
      <c r="C647" t="s">
        <v>120</v>
      </c>
      <c r="D647" s="39">
        <v>3.1615829665928721</v>
      </c>
    </row>
    <row r="648" spans="1:5" x14ac:dyDescent="0.3">
      <c r="A648">
        <v>2015</v>
      </c>
      <c r="B648" t="s">
        <v>8347</v>
      </c>
      <c r="C648" t="s">
        <v>8348</v>
      </c>
      <c r="D648" s="39">
        <v>6.623045682589586</v>
      </c>
    </row>
    <row r="649" spans="1:5" x14ac:dyDescent="0.3">
      <c r="A649">
        <v>2015</v>
      </c>
      <c r="B649" t="s">
        <v>8347</v>
      </c>
      <c r="C649" t="s">
        <v>126</v>
      </c>
      <c r="D649" s="39">
        <v>2.4862456976948719</v>
      </c>
    </row>
    <row r="650" spans="1:5" x14ac:dyDescent="0.3">
      <c r="A650">
        <v>2015</v>
      </c>
      <c r="B650" t="s">
        <v>8347</v>
      </c>
      <c r="C650" t="s">
        <v>129</v>
      </c>
      <c r="D650" s="39">
        <v>2.47742434050837</v>
      </c>
    </row>
    <row r="651" spans="1:5" x14ac:dyDescent="0.3">
      <c r="A651">
        <v>2015</v>
      </c>
      <c r="B651" t="s">
        <v>8347</v>
      </c>
      <c r="C651" t="s">
        <v>132</v>
      </c>
      <c r="D651" s="39">
        <v>2.44992535153431</v>
      </c>
    </row>
    <row r="652" spans="1:5" x14ac:dyDescent="0.3">
      <c r="A652">
        <v>2015</v>
      </c>
      <c r="B652" t="s">
        <v>8347</v>
      </c>
      <c r="C652" t="s">
        <v>136</v>
      </c>
      <c r="D652" s="39">
        <v>3.3301619056806828</v>
      </c>
    </row>
    <row r="653" spans="1:5" x14ac:dyDescent="0.3">
      <c r="A653">
        <v>2015</v>
      </c>
      <c r="B653" t="s">
        <v>8347</v>
      </c>
      <c r="C653" t="s">
        <v>8349</v>
      </c>
      <c r="D653" s="39">
        <v>4.7112828713853387</v>
      </c>
    </row>
    <row r="654" spans="1:5" x14ac:dyDescent="0.3">
      <c r="A654">
        <v>2015</v>
      </c>
      <c r="B654" t="s">
        <v>8347</v>
      </c>
      <c r="C654" t="s">
        <v>142</v>
      </c>
      <c r="D654" s="39">
        <v>0.84893448594241594</v>
      </c>
    </row>
    <row r="655" spans="1:5" x14ac:dyDescent="0.3">
      <c r="A655">
        <v>2015</v>
      </c>
      <c r="B655" t="s">
        <v>8347</v>
      </c>
      <c r="C655" t="s">
        <v>145</v>
      </c>
      <c r="D655" s="39">
        <v>3.0009206557910582</v>
      </c>
    </row>
    <row r="656" spans="1:5" x14ac:dyDescent="0.3">
      <c r="A656">
        <v>2015</v>
      </c>
      <c r="B656" t="s">
        <v>8347</v>
      </c>
      <c r="C656" t="s">
        <v>159</v>
      </c>
      <c r="D656" s="39">
        <v>2.1545726837060699</v>
      </c>
    </row>
    <row r="657" spans="1:5" x14ac:dyDescent="0.3">
      <c r="A657">
        <v>2015</v>
      </c>
      <c r="B657" t="s">
        <v>8347</v>
      </c>
      <c r="C657" t="s">
        <v>164</v>
      </c>
      <c r="D657" s="39">
        <v>0.238542</v>
      </c>
    </row>
    <row r="658" spans="1:5" x14ac:dyDescent="0.3">
      <c r="A658">
        <v>2015</v>
      </c>
      <c r="B658" t="s">
        <v>8347</v>
      </c>
      <c r="C658" t="s">
        <v>167</v>
      </c>
      <c r="D658" s="39">
        <v>0.1154794478563943</v>
      </c>
    </row>
    <row r="659" spans="1:5" x14ac:dyDescent="0.3">
      <c r="A659">
        <v>2015</v>
      </c>
      <c r="B659" t="s">
        <v>8347</v>
      </c>
      <c r="C659" t="s">
        <v>8350</v>
      </c>
      <c r="D659" s="39">
        <v>3.500401404917211</v>
      </c>
    </row>
    <row r="660" spans="1:5" x14ac:dyDescent="0.3">
      <c r="A660">
        <v>2015</v>
      </c>
      <c r="B660" t="s">
        <v>8347</v>
      </c>
      <c r="C660" t="s">
        <v>175</v>
      </c>
      <c r="D660" s="39">
        <v>0.62224134740421</v>
      </c>
    </row>
    <row r="661" spans="1:5" x14ac:dyDescent="0.3">
      <c r="A661">
        <v>2015</v>
      </c>
      <c r="B661" t="s">
        <v>8347</v>
      </c>
      <c r="C661" t="s">
        <v>178</v>
      </c>
      <c r="D661" s="39">
        <v>2.0788745642376569</v>
      </c>
    </row>
    <row r="662" spans="1:5" x14ac:dyDescent="0.3">
      <c r="A662">
        <v>2015</v>
      </c>
      <c r="B662" t="s">
        <v>8347</v>
      </c>
      <c r="C662" t="s">
        <v>181</v>
      </c>
      <c r="D662" s="39">
        <v>0.75958579847414331</v>
      </c>
    </row>
    <row r="663" spans="1:5" x14ac:dyDescent="0.3">
      <c r="A663">
        <v>2015</v>
      </c>
      <c r="B663" t="s">
        <v>8347</v>
      </c>
      <c r="C663" t="s">
        <v>184</v>
      </c>
      <c r="D663" s="39">
        <v>3.0017743629523741</v>
      </c>
    </row>
    <row r="664" spans="1:5" x14ac:dyDescent="0.3">
      <c r="A664">
        <v>2015</v>
      </c>
      <c r="B664" t="s">
        <v>8347</v>
      </c>
      <c r="C664" t="s">
        <v>8351</v>
      </c>
      <c r="D664" s="39">
        <v>2.2450940264875432</v>
      </c>
    </row>
    <row r="665" spans="1:5" x14ac:dyDescent="0.3">
      <c r="A665">
        <v>2015</v>
      </c>
      <c r="B665" t="s">
        <v>8347</v>
      </c>
      <c r="C665" t="s">
        <v>8352</v>
      </c>
      <c r="D665" s="39">
        <v>2.06602079738001</v>
      </c>
    </row>
    <row r="666" spans="1:5" x14ac:dyDescent="0.3">
      <c r="A666">
        <v>2015</v>
      </c>
      <c r="B666" t="s">
        <v>8347</v>
      </c>
      <c r="C666" t="s">
        <v>8353</v>
      </c>
      <c r="D666" s="39">
        <v>0.76853398029226139</v>
      </c>
      <c r="E666" t="s">
        <v>7812</v>
      </c>
    </row>
    <row r="667" spans="1:5" x14ac:dyDescent="0.3">
      <c r="A667">
        <v>2015</v>
      </c>
      <c r="B667" t="s">
        <v>8347</v>
      </c>
      <c r="C667" t="s">
        <v>8354</v>
      </c>
      <c r="D667" s="39">
        <v>0.95256271211869614</v>
      </c>
    </row>
    <row r="668" spans="1:5" x14ac:dyDescent="0.3">
      <c r="A668">
        <v>2015</v>
      </c>
      <c r="B668" t="s">
        <v>8347</v>
      </c>
      <c r="C668" t="s">
        <v>8355</v>
      </c>
      <c r="D668" s="39">
        <v>0.52676600000000007</v>
      </c>
    </row>
    <row r="669" spans="1:5" x14ac:dyDescent="0.3">
      <c r="A669">
        <v>2015</v>
      </c>
      <c r="B669" t="s">
        <v>8347</v>
      </c>
      <c r="C669" t="s">
        <v>8356</v>
      </c>
      <c r="D669" s="39">
        <v>0.45387000000000011</v>
      </c>
    </row>
    <row r="670" spans="1:5" x14ac:dyDescent="0.3">
      <c r="A670">
        <v>2015</v>
      </c>
      <c r="B670" t="s">
        <v>8347</v>
      </c>
      <c r="C670" t="s">
        <v>8357</v>
      </c>
      <c r="D670" s="39">
        <v>1.8013891385413721</v>
      </c>
    </row>
    <row r="671" spans="1:5" x14ac:dyDescent="0.3">
      <c r="A671">
        <v>2015</v>
      </c>
      <c r="B671" t="s">
        <v>8347</v>
      </c>
      <c r="C671" t="s">
        <v>8358</v>
      </c>
      <c r="D671" s="39">
        <v>0.86911704420582558</v>
      </c>
    </row>
    <row r="672" spans="1:5" x14ac:dyDescent="0.3">
      <c r="A672">
        <v>2015</v>
      </c>
      <c r="B672" t="s">
        <v>8347</v>
      </c>
      <c r="C672" t="s">
        <v>188</v>
      </c>
      <c r="D672" s="39">
        <v>0.79405673150919998</v>
      </c>
    </row>
    <row r="673" spans="1:4" x14ac:dyDescent="0.3">
      <c r="A673">
        <v>2015</v>
      </c>
      <c r="B673" t="s">
        <v>8347</v>
      </c>
      <c r="C673" t="s">
        <v>200</v>
      </c>
      <c r="D673" s="39">
        <v>8.4294000000000008E-2</v>
      </c>
    </row>
    <row r="674" spans="1:4" x14ac:dyDescent="0.3">
      <c r="A674">
        <v>2015</v>
      </c>
      <c r="B674" t="s">
        <v>8347</v>
      </c>
      <c r="C674" t="s">
        <v>203</v>
      </c>
      <c r="D674" s="39">
        <v>0.402196</v>
      </c>
    </row>
    <row r="675" spans="1:4" x14ac:dyDescent="0.3">
      <c r="A675">
        <v>2015</v>
      </c>
      <c r="B675" t="s">
        <v>8347</v>
      </c>
      <c r="C675" t="s">
        <v>8359</v>
      </c>
      <c r="D675" s="39">
        <v>0.32446799999999998</v>
      </c>
    </row>
    <row r="676" spans="1:4" x14ac:dyDescent="0.3">
      <c r="A676">
        <v>2015</v>
      </c>
      <c r="B676" t="s">
        <v>8347</v>
      </c>
      <c r="C676" t="s">
        <v>8360</v>
      </c>
      <c r="D676" s="39">
        <v>8.0180000000000008E-3</v>
      </c>
    </row>
    <row r="677" spans="1:4" x14ac:dyDescent="0.3">
      <c r="A677">
        <v>2015</v>
      </c>
      <c r="B677" t="s">
        <v>8347</v>
      </c>
      <c r="C677" t="s">
        <v>216</v>
      </c>
      <c r="D677" s="39">
        <v>8.1243999999999997E-2</v>
      </c>
    </row>
    <row r="678" spans="1:4" x14ac:dyDescent="0.3">
      <c r="A678">
        <v>2015</v>
      </c>
      <c r="B678" t="s">
        <v>8347</v>
      </c>
      <c r="C678" t="s">
        <v>8361</v>
      </c>
      <c r="D678" s="39">
        <v>2.6162000000000001E-2</v>
      </c>
    </row>
    <row r="679" spans="1:4" x14ac:dyDescent="0.3">
      <c r="A679">
        <v>2015</v>
      </c>
      <c r="B679" t="s">
        <v>8347</v>
      </c>
      <c r="C679" t="s">
        <v>223</v>
      </c>
      <c r="D679" s="39">
        <v>2.809E-2</v>
      </c>
    </row>
    <row r="680" spans="1:4" x14ac:dyDescent="0.3">
      <c r="A680">
        <v>2015</v>
      </c>
      <c r="B680" t="s">
        <v>8347</v>
      </c>
      <c r="C680" t="s">
        <v>226</v>
      </c>
      <c r="D680" s="39">
        <v>8.6786000000000016E-2</v>
      </c>
    </row>
    <row r="681" spans="1:4" x14ac:dyDescent="0.3">
      <c r="A681">
        <v>2015</v>
      </c>
      <c r="B681" t="s">
        <v>8347</v>
      </c>
      <c r="C681" t="s">
        <v>230</v>
      </c>
      <c r="D681" s="39">
        <v>0.12873000000000001</v>
      </c>
    </row>
    <row r="682" spans="1:4" x14ac:dyDescent="0.3">
      <c r="A682">
        <v>2015</v>
      </c>
      <c r="B682" t="s">
        <v>8347</v>
      </c>
      <c r="C682" t="s">
        <v>235</v>
      </c>
      <c r="D682" s="39">
        <v>0.55231944899040453</v>
      </c>
    </row>
    <row r="683" spans="1:4" x14ac:dyDescent="0.3">
      <c r="A683">
        <v>2015</v>
      </c>
      <c r="B683" t="s">
        <v>8347</v>
      </c>
      <c r="C683" t="s">
        <v>8362</v>
      </c>
      <c r="D683" s="39">
        <v>0.34997068174440032</v>
      </c>
    </row>
    <row r="684" spans="1:4" x14ac:dyDescent="0.3">
      <c r="A684">
        <v>2015</v>
      </c>
      <c r="B684" t="s">
        <v>8347</v>
      </c>
      <c r="C684" t="s">
        <v>8363</v>
      </c>
      <c r="D684" s="39">
        <v>0.45941967142225881</v>
      </c>
    </row>
    <row r="685" spans="1:4" x14ac:dyDescent="0.3">
      <c r="A685">
        <v>2015</v>
      </c>
      <c r="B685" t="s">
        <v>8347</v>
      </c>
      <c r="C685" t="s">
        <v>8364</v>
      </c>
      <c r="D685" s="39">
        <v>0.28834028044659721</v>
      </c>
    </row>
    <row r="686" spans="1:4" x14ac:dyDescent="0.3">
      <c r="A686">
        <v>2015</v>
      </c>
      <c r="B686" t="s">
        <v>8347</v>
      </c>
      <c r="C686" t="s">
        <v>247</v>
      </c>
      <c r="D686" s="39">
        <v>0.69612667914505022</v>
      </c>
    </row>
    <row r="687" spans="1:4" x14ac:dyDescent="0.3">
      <c r="A687">
        <v>2015</v>
      </c>
      <c r="B687" t="s">
        <v>8347</v>
      </c>
      <c r="C687" t="s">
        <v>8365</v>
      </c>
      <c r="D687" s="39">
        <v>0.55605255600229764</v>
      </c>
    </row>
    <row r="688" spans="1:4" x14ac:dyDescent="0.3">
      <c r="A688">
        <v>2015</v>
      </c>
      <c r="B688" t="s">
        <v>8347</v>
      </c>
      <c r="C688" t="s">
        <v>257</v>
      </c>
      <c r="D688" s="39">
        <v>0.2101476700571081</v>
      </c>
    </row>
    <row r="689" spans="1:4" x14ac:dyDescent="0.3">
      <c r="A689">
        <v>2015</v>
      </c>
      <c r="B689" t="s">
        <v>8347</v>
      </c>
      <c r="C689" t="s">
        <v>8366</v>
      </c>
      <c r="D689" s="39">
        <v>0.29539561138404857</v>
      </c>
    </row>
    <row r="690" spans="1:4" x14ac:dyDescent="0.3">
      <c r="A690">
        <v>2015</v>
      </c>
      <c r="B690" t="s">
        <v>8347</v>
      </c>
      <c r="C690" t="s">
        <v>279</v>
      </c>
      <c r="D690" s="39">
        <v>0.29628399999999999</v>
      </c>
    </row>
    <row r="691" spans="1:4" x14ac:dyDescent="0.3">
      <c r="A691">
        <v>2015</v>
      </c>
      <c r="B691" t="s">
        <v>8347</v>
      </c>
      <c r="C691" t="s">
        <v>8367</v>
      </c>
      <c r="D691" s="39">
        <v>0.1737854041761423</v>
      </c>
    </row>
    <row r="692" spans="1:4" x14ac:dyDescent="0.3">
      <c r="A692">
        <v>2015</v>
      </c>
      <c r="B692" t="s">
        <v>8347</v>
      </c>
      <c r="C692" t="s">
        <v>289</v>
      </c>
      <c r="D692" s="39">
        <v>0.30485958579562439</v>
      </c>
    </row>
    <row r="693" spans="1:4" x14ac:dyDescent="0.3">
      <c r="A693">
        <v>2015</v>
      </c>
      <c r="B693" t="s">
        <v>8347</v>
      </c>
      <c r="C693" t="s">
        <v>8368</v>
      </c>
      <c r="D693" s="39">
        <v>0.19368832405509351</v>
      </c>
    </row>
    <row r="694" spans="1:4" x14ac:dyDescent="0.3">
      <c r="A694">
        <v>2015</v>
      </c>
      <c r="B694" t="s">
        <v>8347</v>
      </c>
      <c r="C694" t="s">
        <v>8369</v>
      </c>
      <c r="D694" s="39">
        <v>0.17341680000000001</v>
      </c>
    </row>
    <row r="695" spans="1:4" x14ac:dyDescent="0.3">
      <c r="A695">
        <v>2015</v>
      </c>
      <c r="B695" t="s">
        <v>8347</v>
      </c>
      <c r="C695" t="s">
        <v>8370</v>
      </c>
      <c r="D695" s="39">
        <v>9.2507767994538595E-2</v>
      </c>
    </row>
    <row r="696" spans="1:4" x14ac:dyDescent="0.3">
      <c r="A696">
        <v>2015</v>
      </c>
      <c r="B696" t="s">
        <v>8347</v>
      </c>
      <c r="C696" t="s">
        <v>8371</v>
      </c>
      <c r="D696" s="39">
        <v>9.2507767994538595E-2</v>
      </c>
    </row>
    <row r="697" spans="1:4" x14ac:dyDescent="0.3">
      <c r="A697">
        <v>2015</v>
      </c>
      <c r="B697" t="s">
        <v>8347</v>
      </c>
      <c r="C697" t="s">
        <v>8372</v>
      </c>
      <c r="D697" s="39">
        <v>9.2507767994538595E-2</v>
      </c>
    </row>
    <row r="698" spans="1:4" x14ac:dyDescent="0.3">
      <c r="A698">
        <v>2015</v>
      </c>
      <c r="B698" t="s">
        <v>8347</v>
      </c>
      <c r="C698" t="s">
        <v>8373</v>
      </c>
      <c r="D698" s="39">
        <v>9.2507767994538595E-2</v>
      </c>
    </row>
    <row r="699" spans="1:4" x14ac:dyDescent="0.3">
      <c r="A699">
        <v>2015</v>
      </c>
      <c r="B699" t="s">
        <v>8347</v>
      </c>
      <c r="C699" t="s">
        <v>299</v>
      </c>
      <c r="D699" s="39">
        <v>0.19866188897627579</v>
      </c>
    </row>
    <row r="700" spans="1:4" x14ac:dyDescent="0.3">
      <c r="A700">
        <v>2015</v>
      </c>
      <c r="B700" t="s">
        <v>8347</v>
      </c>
      <c r="C700" t="s">
        <v>8374</v>
      </c>
      <c r="D700" s="39">
        <v>7.3306919088671547</v>
      </c>
    </row>
    <row r="701" spans="1:4" x14ac:dyDescent="0.3">
      <c r="A701">
        <v>2015</v>
      </c>
      <c r="B701" t="s">
        <v>8347</v>
      </c>
      <c r="C701" t="s">
        <v>8375</v>
      </c>
      <c r="D701" s="39">
        <v>8.3520400000000006</v>
      </c>
    </row>
    <row r="702" spans="1:4" x14ac:dyDescent="0.3">
      <c r="A702">
        <v>2015</v>
      </c>
      <c r="B702" t="s">
        <v>8347</v>
      </c>
      <c r="C702" t="s">
        <v>8376</v>
      </c>
      <c r="D702" s="39">
        <v>2.0403672500000001</v>
      </c>
    </row>
    <row r="703" spans="1:4" x14ac:dyDescent="0.3">
      <c r="A703">
        <v>2015</v>
      </c>
      <c r="B703" t="s">
        <v>8347</v>
      </c>
      <c r="C703" t="s">
        <v>302</v>
      </c>
      <c r="D703" s="39">
        <v>0.14785416484189259</v>
      </c>
    </row>
    <row r="704" spans="1:4" x14ac:dyDescent="0.3">
      <c r="A704">
        <v>2015</v>
      </c>
      <c r="B704" t="s">
        <v>8347</v>
      </c>
      <c r="C704" t="s">
        <v>8377</v>
      </c>
      <c r="D704" s="39">
        <v>4.4521999999999999E-2</v>
      </c>
    </row>
    <row r="705" spans="1:5" x14ac:dyDescent="0.3">
      <c r="A705">
        <v>2015</v>
      </c>
      <c r="B705" t="s">
        <v>8347</v>
      </c>
      <c r="C705" t="s">
        <v>466</v>
      </c>
      <c r="D705" s="39">
        <v>0.11962</v>
      </c>
    </row>
    <row r="706" spans="1:5" x14ac:dyDescent="0.3">
      <c r="A706">
        <v>2015</v>
      </c>
      <c r="B706" t="s">
        <v>8347</v>
      </c>
      <c r="C706" t="s">
        <v>595</v>
      </c>
      <c r="D706" s="39">
        <v>1.4999999999999999E-2</v>
      </c>
    </row>
    <row r="707" spans="1:5" x14ac:dyDescent="0.3">
      <c r="A707">
        <v>2015</v>
      </c>
      <c r="B707" t="s">
        <v>8347</v>
      </c>
      <c r="C707" t="s">
        <v>8378</v>
      </c>
      <c r="D707" s="39">
        <v>9.8326690581108989E-2</v>
      </c>
    </row>
    <row r="708" spans="1:5" x14ac:dyDescent="0.3">
      <c r="A708">
        <v>2015</v>
      </c>
      <c r="B708" t="s">
        <v>8347</v>
      </c>
      <c r="C708" t="s">
        <v>844</v>
      </c>
      <c r="D708" s="39">
        <v>0.64920137801440658</v>
      </c>
    </row>
    <row r="709" spans="1:5" x14ac:dyDescent="0.3">
      <c r="A709">
        <v>2015</v>
      </c>
      <c r="B709" t="s">
        <v>8347</v>
      </c>
      <c r="C709" t="s">
        <v>848</v>
      </c>
      <c r="D709" s="39">
        <v>0.47288218111002922</v>
      </c>
    </row>
    <row r="710" spans="1:5" x14ac:dyDescent="0.3">
      <c r="A710">
        <v>2015</v>
      </c>
      <c r="B710" t="s">
        <v>8347</v>
      </c>
      <c r="C710" t="s">
        <v>852</v>
      </c>
      <c r="D710" s="39">
        <v>0.53708943249173136</v>
      </c>
      <c r="E710" t="s">
        <v>7812</v>
      </c>
    </row>
    <row r="711" spans="1:5" x14ac:dyDescent="0.3">
      <c r="A711">
        <v>2015</v>
      </c>
      <c r="B711" t="s">
        <v>8386</v>
      </c>
      <c r="C711" t="s">
        <v>8387</v>
      </c>
      <c r="D711" s="39">
        <v>0.66925214361241225</v>
      </c>
    </row>
    <row r="712" spans="1:5" x14ac:dyDescent="0.3">
      <c r="A712">
        <v>2015</v>
      </c>
      <c r="B712" t="s">
        <v>8386</v>
      </c>
      <c r="C712" t="s">
        <v>8388</v>
      </c>
      <c r="D712" s="39">
        <v>0.22652337320790919</v>
      </c>
    </row>
    <row r="713" spans="1:5" x14ac:dyDescent="0.3">
      <c r="A713">
        <v>2015</v>
      </c>
      <c r="B713" t="s">
        <v>8386</v>
      </c>
      <c r="C713" t="s">
        <v>8389</v>
      </c>
      <c r="D713" s="39">
        <v>0.27088979854566658</v>
      </c>
    </row>
    <row r="714" spans="1:5" x14ac:dyDescent="0.3">
      <c r="A714">
        <v>2015</v>
      </c>
      <c r="B714" t="s">
        <v>8386</v>
      </c>
      <c r="C714" t="s">
        <v>8390</v>
      </c>
      <c r="D714" s="39">
        <v>86.500702087442221</v>
      </c>
      <c r="E714" t="s">
        <v>7812</v>
      </c>
    </row>
    <row r="715" spans="1:5" x14ac:dyDescent="0.3">
      <c r="A715">
        <v>2015</v>
      </c>
      <c r="B715" t="s">
        <v>8345</v>
      </c>
      <c r="C715" s="44">
        <v>254</v>
      </c>
      <c r="D715" s="39">
        <v>1.4689019999999999</v>
      </c>
    </row>
    <row r="716" spans="1:5" x14ac:dyDescent="0.3">
      <c r="A716">
        <v>2015</v>
      </c>
      <c r="B716" t="s">
        <v>8345</v>
      </c>
      <c r="C716" s="44">
        <v>689</v>
      </c>
      <c r="D716" s="39">
        <v>0.13047</v>
      </c>
    </row>
    <row r="717" spans="1:5" x14ac:dyDescent="0.3">
      <c r="A717">
        <v>2016</v>
      </c>
      <c r="B717" t="s">
        <v>8347</v>
      </c>
      <c r="C717" t="s">
        <v>120</v>
      </c>
      <c r="D717" s="39">
        <v>3.1760330336556311</v>
      </c>
    </row>
    <row r="718" spans="1:5" x14ac:dyDescent="0.3">
      <c r="A718">
        <v>2016</v>
      </c>
      <c r="B718" t="s">
        <v>8347</v>
      </c>
      <c r="C718" t="s">
        <v>8348</v>
      </c>
      <c r="D718" s="39">
        <v>6.8066674539897649</v>
      </c>
    </row>
    <row r="719" spans="1:5" x14ac:dyDescent="0.3">
      <c r="A719">
        <v>2016</v>
      </c>
      <c r="B719" t="s">
        <v>8347</v>
      </c>
      <c r="C719" t="s">
        <v>126</v>
      </c>
      <c r="D719" s="39">
        <v>2.5060784851143119</v>
      </c>
    </row>
    <row r="720" spans="1:5" x14ac:dyDescent="0.3">
      <c r="A720">
        <v>2016</v>
      </c>
      <c r="B720" t="s">
        <v>8347</v>
      </c>
      <c r="C720" t="s">
        <v>129</v>
      </c>
      <c r="D720" s="39">
        <v>2.3777064139654231</v>
      </c>
    </row>
    <row r="721" spans="1:5" x14ac:dyDescent="0.3">
      <c r="A721">
        <v>2016</v>
      </c>
      <c r="B721" t="s">
        <v>8347</v>
      </c>
      <c r="C721" t="s">
        <v>132</v>
      </c>
      <c r="D721" s="39">
        <v>2.523492482442272</v>
      </c>
    </row>
    <row r="722" spans="1:5" x14ac:dyDescent="0.3">
      <c r="A722">
        <v>2016</v>
      </c>
      <c r="B722" t="s">
        <v>8347</v>
      </c>
      <c r="C722" t="s">
        <v>136</v>
      </c>
      <c r="D722" s="39">
        <v>3.3755447654018029</v>
      </c>
    </row>
    <row r="723" spans="1:5" x14ac:dyDescent="0.3">
      <c r="A723">
        <v>2016</v>
      </c>
      <c r="B723" t="s">
        <v>8347</v>
      </c>
      <c r="C723" t="s">
        <v>8349</v>
      </c>
      <c r="D723" s="39">
        <v>4.8230243719156123</v>
      </c>
    </row>
    <row r="724" spans="1:5" x14ac:dyDescent="0.3">
      <c r="A724">
        <v>2016</v>
      </c>
      <c r="B724" t="s">
        <v>8347</v>
      </c>
      <c r="C724" t="s">
        <v>142</v>
      </c>
      <c r="D724" s="39">
        <v>0.84538002031742598</v>
      </c>
    </row>
    <row r="725" spans="1:5" x14ac:dyDescent="0.3">
      <c r="A725">
        <v>2016</v>
      </c>
      <c r="B725" t="s">
        <v>8347</v>
      </c>
      <c r="C725" t="s">
        <v>145</v>
      </c>
      <c r="D725" s="39">
        <v>3.0288904442134692</v>
      </c>
    </row>
    <row r="726" spans="1:5" x14ac:dyDescent="0.3">
      <c r="A726">
        <v>2016</v>
      </c>
      <c r="B726" t="s">
        <v>8347</v>
      </c>
      <c r="C726" t="s">
        <v>159</v>
      </c>
      <c r="D726" s="39">
        <v>2.1502101997210552</v>
      </c>
    </row>
    <row r="727" spans="1:5" x14ac:dyDescent="0.3">
      <c r="A727">
        <v>2016</v>
      </c>
      <c r="B727" t="s">
        <v>8347</v>
      </c>
      <c r="C727" t="s">
        <v>164</v>
      </c>
      <c r="D727" s="39">
        <v>0.2389725</v>
      </c>
    </row>
    <row r="728" spans="1:5" x14ac:dyDescent="0.3">
      <c r="A728">
        <v>2016</v>
      </c>
      <c r="B728" t="s">
        <v>8347</v>
      </c>
      <c r="C728" t="s">
        <v>167</v>
      </c>
      <c r="D728" s="39">
        <v>0.1141585374263344</v>
      </c>
    </row>
    <row r="729" spans="1:5" x14ac:dyDescent="0.3">
      <c r="A729">
        <v>2016</v>
      </c>
      <c r="B729" t="s">
        <v>8347</v>
      </c>
      <c r="C729" t="s">
        <v>8350</v>
      </c>
      <c r="D729" s="39">
        <v>3.5646095694536788</v>
      </c>
    </row>
    <row r="730" spans="1:5" x14ac:dyDescent="0.3">
      <c r="A730">
        <v>2016</v>
      </c>
      <c r="B730" t="s">
        <v>8347</v>
      </c>
      <c r="C730" t="s">
        <v>175</v>
      </c>
      <c r="D730" s="39">
        <v>0.64510053562910208</v>
      </c>
    </row>
    <row r="731" spans="1:5" x14ac:dyDescent="0.3">
      <c r="A731">
        <v>2016</v>
      </c>
      <c r="B731" t="s">
        <v>8347</v>
      </c>
      <c r="C731" t="s">
        <v>178</v>
      </c>
      <c r="D731" s="39">
        <v>2.1229434648722201</v>
      </c>
    </row>
    <row r="732" spans="1:5" x14ac:dyDescent="0.3">
      <c r="A732">
        <v>2016</v>
      </c>
      <c r="B732" t="s">
        <v>8347</v>
      </c>
      <c r="C732" t="s">
        <v>181</v>
      </c>
      <c r="D732" s="39">
        <v>0.77462806653544292</v>
      </c>
    </row>
    <row r="733" spans="1:5" x14ac:dyDescent="0.3">
      <c r="A733">
        <v>2016</v>
      </c>
      <c r="B733" t="s">
        <v>8347</v>
      </c>
      <c r="C733" t="s">
        <v>184</v>
      </c>
      <c r="D733" s="39">
        <v>3.0755804404218758</v>
      </c>
    </row>
    <row r="734" spans="1:5" x14ac:dyDescent="0.3">
      <c r="A734">
        <v>2016</v>
      </c>
      <c r="B734" t="s">
        <v>8347</v>
      </c>
      <c r="C734" t="s">
        <v>8351</v>
      </c>
      <c r="D734" s="39">
        <v>2.2953375763481132</v>
      </c>
    </row>
    <row r="735" spans="1:5" x14ac:dyDescent="0.3">
      <c r="A735">
        <v>2016</v>
      </c>
      <c r="B735" t="s">
        <v>8347</v>
      </c>
      <c r="C735" t="s">
        <v>8352</v>
      </c>
      <c r="D735" s="39">
        <v>2.0296425199690522</v>
      </c>
    </row>
    <row r="736" spans="1:5" x14ac:dyDescent="0.3">
      <c r="A736">
        <v>2016</v>
      </c>
      <c r="B736" t="s">
        <v>8347</v>
      </c>
      <c r="C736" t="s">
        <v>8353</v>
      </c>
      <c r="D736" s="39">
        <v>0.76853398029226139</v>
      </c>
      <c r="E736" t="s">
        <v>7812</v>
      </c>
    </row>
    <row r="737" spans="1:4" x14ac:dyDescent="0.3">
      <c r="A737">
        <v>2016</v>
      </c>
      <c r="B737" t="s">
        <v>8347</v>
      </c>
      <c r="C737" t="s">
        <v>8354</v>
      </c>
      <c r="D737" s="39">
        <v>0.96505713721274855</v>
      </c>
    </row>
    <row r="738" spans="1:4" x14ac:dyDescent="0.3">
      <c r="A738">
        <v>2016</v>
      </c>
      <c r="B738" t="s">
        <v>8347</v>
      </c>
      <c r="C738" t="s">
        <v>8355</v>
      </c>
      <c r="D738" s="39">
        <v>0.54863000000000006</v>
      </c>
    </row>
    <row r="739" spans="1:4" x14ac:dyDescent="0.3">
      <c r="A739">
        <v>2016</v>
      </c>
      <c r="B739" t="s">
        <v>8347</v>
      </c>
      <c r="C739" t="s">
        <v>8356</v>
      </c>
      <c r="D739" s="39">
        <v>0.45343000000000011</v>
      </c>
    </row>
    <row r="740" spans="1:4" x14ac:dyDescent="0.3">
      <c r="A740">
        <v>2016</v>
      </c>
      <c r="B740" t="s">
        <v>8347</v>
      </c>
      <c r="C740" t="s">
        <v>8357</v>
      </c>
      <c r="D740" s="39">
        <v>1.772787512229832</v>
      </c>
    </row>
    <row r="741" spans="1:4" x14ac:dyDescent="0.3">
      <c r="A741">
        <v>2016</v>
      </c>
      <c r="B741" t="s">
        <v>8347</v>
      </c>
      <c r="C741" t="s">
        <v>8358</v>
      </c>
      <c r="D741" s="39">
        <v>0.88592314640186287</v>
      </c>
    </row>
    <row r="742" spans="1:4" x14ac:dyDescent="0.3">
      <c r="A742">
        <v>2016</v>
      </c>
      <c r="B742" t="s">
        <v>8347</v>
      </c>
      <c r="C742" t="s">
        <v>188</v>
      </c>
      <c r="D742" s="39">
        <v>0.78675413503996117</v>
      </c>
    </row>
    <row r="743" spans="1:4" x14ac:dyDescent="0.3">
      <c r="A743">
        <v>2016</v>
      </c>
      <c r="B743" t="s">
        <v>8347</v>
      </c>
      <c r="C743" t="s">
        <v>200</v>
      </c>
      <c r="D743" s="39">
        <v>8.4788000000000002E-2</v>
      </c>
    </row>
    <row r="744" spans="1:4" x14ac:dyDescent="0.3">
      <c r="A744">
        <v>2016</v>
      </c>
      <c r="B744" t="s">
        <v>8347</v>
      </c>
      <c r="C744" t="s">
        <v>203</v>
      </c>
      <c r="D744" s="39">
        <v>0.41351199999999999</v>
      </c>
    </row>
    <row r="745" spans="1:4" x14ac:dyDescent="0.3">
      <c r="A745">
        <v>2016</v>
      </c>
      <c r="B745" t="s">
        <v>8347</v>
      </c>
      <c r="C745" t="s">
        <v>8359</v>
      </c>
      <c r="D745" s="39">
        <v>0.38514599999999999</v>
      </c>
    </row>
    <row r="746" spans="1:4" x14ac:dyDescent="0.3">
      <c r="A746">
        <v>2016</v>
      </c>
      <c r="B746" t="s">
        <v>8347</v>
      </c>
      <c r="C746" t="s">
        <v>8360</v>
      </c>
      <c r="D746" s="39">
        <v>7.7700000000000009E-3</v>
      </c>
    </row>
    <row r="747" spans="1:4" x14ac:dyDescent="0.3">
      <c r="A747">
        <v>2016</v>
      </c>
      <c r="B747" t="s">
        <v>8347</v>
      </c>
      <c r="C747" t="s">
        <v>216</v>
      </c>
      <c r="D747" s="39">
        <v>8.1090000000000009E-2</v>
      </c>
    </row>
    <row r="748" spans="1:4" x14ac:dyDescent="0.3">
      <c r="A748">
        <v>2016</v>
      </c>
      <c r="B748" t="s">
        <v>8347</v>
      </c>
      <c r="C748" t="s">
        <v>8361</v>
      </c>
      <c r="D748" s="39">
        <v>2.6824000000000001E-2</v>
      </c>
    </row>
    <row r="749" spans="1:4" x14ac:dyDescent="0.3">
      <c r="A749">
        <v>2016</v>
      </c>
      <c r="B749" t="s">
        <v>8347</v>
      </c>
      <c r="C749" t="s">
        <v>223</v>
      </c>
      <c r="D749" s="39">
        <v>2.9492000000000001E-2</v>
      </c>
    </row>
    <row r="750" spans="1:4" x14ac:dyDescent="0.3">
      <c r="A750">
        <v>2016</v>
      </c>
      <c r="B750" t="s">
        <v>8347</v>
      </c>
      <c r="C750" t="s">
        <v>226</v>
      </c>
      <c r="D750" s="39">
        <v>9.6130000000000007E-2</v>
      </c>
    </row>
    <row r="751" spans="1:4" x14ac:dyDescent="0.3">
      <c r="A751">
        <v>2016</v>
      </c>
      <c r="B751" t="s">
        <v>8347</v>
      </c>
      <c r="C751" t="s">
        <v>230</v>
      </c>
      <c r="D751" s="39">
        <v>0.12800333333333341</v>
      </c>
    </row>
    <row r="752" spans="1:4" x14ac:dyDescent="0.3">
      <c r="A752">
        <v>2016</v>
      </c>
      <c r="B752" t="s">
        <v>8347</v>
      </c>
      <c r="C752" t="s">
        <v>235</v>
      </c>
      <c r="D752" s="39">
        <v>0.51776329516110475</v>
      </c>
    </row>
    <row r="753" spans="1:4" x14ac:dyDescent="0.3">
      <c r="A753">
        <v>2016</v>
      </c>
      <c r="B753" t="s">
        <v>8347</v>
      </c>
      <c r="C753" t="s">
        <v>8362</v>
      </c>
      <c r="D753" s="39">
        <v>0.38554164731709378</v>
      </c>
    </row>
    <row r="754" spans="1:4" x14ac:dyDescent="0.3">
      <c r="A754">
        <v>2016</v>
      </c>
      <c r="B754" t="s">
        <v>8347</v>
      </c>
      <c r="C754" t="s">
        <v>8363</v>
      </c>
      <c r="D754" s="39">
        <v>0.4700159699228853</v>
      </c>
    </row>
    <row r="755" spans="1:4" x14ac:dyDescent="0.3">
      <c r="A755">
        <v>2016</v>
      </c>
      <c r="B755" t="s">
        <v>8347</v>
      </c>
      <c r="C755" t="s">
        <v>8364</v>
      </c>
      <c r="D755" s="39">
        <v>0.29149089470889378</v>
      </c>
    </row>
    <row r="756" spans="1:4" x14ac:dyDescent="0.3">
      <c r="A756">
        <v>2016</v>
      </c>
      <c r="B756" t="s">
        <v>8347</v>
      </c>
      <c r="C756" t="s">
        <v>247</v>
      </c>
      <c r="D756" s="39">
        <v>0.69195416037299151</v>
      </c>
    </row>
    <row r="757" spans="1:4" x14ac:dyDescent="0.3">
      <c r="A757">
        <v>2016</v>
      </c>
      <c r="B757" t="s">
        <v>8347</v>
      </c>
      <c r="C757" t="s">
        <v>8365</v>
      </c>
      <c r="D757" s="39">
        <v>0.55898578006242117</v>
      </c>
    </row>
    <row r="758" spans="1:4" x14ac:dyDescent="0.3">
      <c r="A758">
        <v>2016</v>
      </c>
      <c r="B758" t="s">
        <v>8347</v>
      </c>
      <c r="C758" t="s">
        <v>257</v>
      </c>
      <c r="D758" s="39">
        <v>0.2041156306941887</v>
      </c>
    </row>
    <row r="759" spans="1:4" x14ac:dyDescent="0.3">
      <c r="A759">
        <v>2016</v>
      </c>
      <c r="B759" t="s">
        <v>8347</v>
      </c>
      <c r="C759" t="s">
        <v>8366</v>
      </c>
      <c r="D759" s="39">
        <v>0.30395175607033043</v>
      </c>
    </row>
    <row r="760" spans="1:4" x14ac:dyDescent="0.3">
      <c r="A760">
        <v>2016</v>
      </c>
      <c r="B760" t="s">
        <v>8347</v>
      </c>
      <c r="C760" t="s">
        <v>279</v>
      </c>
      <c r="D760" s="39">
        <v>0.29410599999999998</v>
      </c>
    </row>
    <row r="761" spans="1:4" x14ac:dyDescent="0.3">
      <c r="A761">
        <v>2016</v>
      </c>
      <c r="B761" t="s">
        <v>8347</v>
      </c>
      <c r="C761" t="s">
        <v>8367</v>
      </c>
      <c r="D761" s="39">
        <v>0.16940420162808961</v>
      </c>
    </row>
    <row r="762" spans="1:4" x14ac:dyDescent="0.3">
      <c r="A762">
        <v>2016</v>
      </c>
      <c r="B762" t="s">
        <v>8347</v>
      </c>
      <c r="C762" t="s">
        <v>289</v>
      </c>
      <c r="D762" s="39">
        <v>0.31327067696382421</v>
      </c>
    </row>
    <row r="763" spans="1:4" x14ac:dyDescent="0.3">
      <c r="A763">
        <v>2016</v>
      </c>
      <c r="B763" t="s">
        <v>8347</v>
      </c>
      <c r="C763" t="s">
        <v>8368</v>
      </c>
      <c r="D763" s="39">
        <v>0.1973369379239131</v>
      </c>
    </row>
    <row r="764" spans="1:4" x14ac:dyDescent="0.3">
      <c r="A764">
        <v>2016</v>
      </c>
      <c r="B764" t="s">
        <v>8347</v>
      </c>
      <c r="C764" t="s">
        <v>8369</v>
      </c>
      <c r="D764" s="39">
        <v>0.17583840000000001</v>
      </c>
    </row>
    <row r="765" spans="1:4" x14ac:dyDescent="0.3">
      <c r="A765">
        <v>2016</v>
      </c>
      <c r="B765" t="s">
        <v>8347</v>
      </c>
      <c r="C765" t="s">
        <v>8370</v>
      </c>
      <c r="D765" s="39">
        <v>9.1079641182095536E-2</v>
      </c>
    </row>
    <row r="766" spans="1:4" x14ac:dyDescent="0.3">
      <c r="A766">
        <v>2016</v>
      </c>
      <c r="B766" t="s">
        <v>8347</v>
      </c>
      <c r="C766" t="s">
        <v>8371</v>
      </c>
      <c r="D766" s="39">
        <v>9.1079641182095536E-2</v>
      </c>
    </row>
    <row r="767" spans="1:4" x14ac:dyDescent="0.3">
      <c r="A767">
        <v>2016</v>
      </c>
      <c r="B767" t="s">
        <v>8347</v>
      </c>
      <c r="C767" t="s">
        <v>8372</v>
      </c>
      <c r="D767" s="39">
        <v>9.1079641182095536E-2</v>
      </c>
    </row>
    <row r="768" spans="1:4" x14ac:dyDescent="0.3">
      <c r="A768">
        <v>2016</v>
      </c>
      <c r="B768" t="s">
        <v>8347</v>
      </c>
      <c r="C768" t="s">
        <v>8373</v>
      </c>
      <c r="D768" s="39">
        <v>9.1079641182095536E-2</v>
      </c>
    </row>
    <row r="769" spans="1:5" x14ac:dyDescent="0.3">
      <c r="A769">
        <v>2016</v>
      </c>
      <c r="B769" t="s">
        <v>8347</v>
      </c>
      <c r="C769" t="s">
        <v>299</v>
      </c>
      <c r="D769" s="39">
        <v>0.20358523725834801</v>
      </c>
    </row>
    <row r="770" spans="1:5" x14ac:dyDescent="0.3">
      <c r="A770">
        <v>2016</v>
      </c>
      <c r="B770" t="s">
        <v>8347</v>
      </c>
      <c r="C770" t="s">
        <v>8374</v>
      </c>
      <c r="D770" s="39">
        <v>7.319538484532492</v>
      </c>
    </row>
    <row r="771" spans="1:5" x14ac:dyDescent="0.3">
      <c r="A771">
        <v>2016</v>
      </c>
      <c r="B771" t="s">
        <v>8347</v>
      </c>
      <c r="C771" t="s">
        <v>8375</v>
      </c>
      <c r="D771" s="39">
        <v>8.1498940000000015</v>
      </c>
    </row>
    <row r="772" spans="1:5" x14ac:dyDescent="0.3">
      <c r="A772">
        <v>2016</v>
      </c>
      <c r="B772" t="s">
        <v>8347</v>
      </c>
      <c r="C772" t="s">
        <v>8376</v>
      </c>
      <c r="D772" s="39">
        <v>2.032314</v>
      </c>
    </row>
    <row r="773" spans="1:5" x14ac:dyDescent="0.3">
      <c r="A773">
        <v>2016</v>
      </c>
      <c r="B773" t="s">
        <v>8347</v>
      </c>
      <c r="C773" t="s">
        <v>302</v>
      </c>
      <c r="D773" s="39">
        <v>0.16326883399319689</v>
      </c>
    </row>
    <row r="774" spans="1:5" x14ac:dyDescent="0.3">
      <c r="A774">
        <v>2016</v>
      </c>
      <c r="B774" t="s">
        <v>8347</v>
      </c>
      <c r="C774" t="s">
        <v>8377</v>
      </c>
      <c r="D774" s="39">
        <v>4.4200000000000003E-2</v>
      </c>
    </row>
    <row r="775" spans="1:5" x14ac:dyDescent="0.3">
      <c r="A775">
        <v>2016</v>
      </c>
      <c r="B775" t="s">
        <v>8347</v>
      </c>
      <c r="C775" t="s">
        <v>466</v>
      </c>
      <c r="D775" s="39">
        <v>0.11880400000000001</v>
      </c>
    </row>
    <row r="776" spans="1:5" x14ac:dyDescent="0.3">
      <c r="A776">
        <v>2016</v>
      </c>
      <c r="B776" t="s">
        <v>8347</v>
      </c>
      <c r="C776" t="s">
        <v>595</v>
      </c>
      <c r="D776" s="39">
        <v>1.4999999999999999E-2</v>
      </c>
    </row>
    <row r="777" spans="1:5" x14ac:dyDescent="0.3">
      <c r="A777">
        <v>2016</v>
      </c>
      <c r="B777" t="s">
        <v>8347</v>
      </c>
      <c r="C777" t="s">
        <v>8378</v>
      </c>
      <c r="D777" s="39">
        <v>9.7449805224527841E-2</v>
      </c>
    </row>
    <row r="778" spans="1:5" x14ac:dyDescent="0.3">
      <c r="A778">
        <v>2016</v>
      </c>
      <c r="B778" t="s">
        <v>8347</v>
      </c>
      <c r="C778" t="s">
        <v>844</v>
      </c>
      <c r="D778" s="39">
        <v>0.65548400825999598</v>
      </c>
    </row>
    <row r="779" spans="1:5" x14ac:dyDescent="0.3">
      <c r="A779">
        <v>2016</v>
      </c>
      <c r="B779" t="s">
        <v>8347</v>
      </c>
      <c r="C779" t="s">
        <v>848</v>
      </c>
      <c r="D779" s="39">
        <v>0.51694995016428313</v>
      </c>
    </row>
    <row r="780" spans="1:5" x14ac:dyDescent="0.3">
      <c r="A780">
        <v>2016</v>
      </c>
      <c r="B780" t="s">
        <v>8347</v>
      </c>
      <c r="C780" t="s">
        <v>852</v>
      </c>
      <c r="D780" s="39">
        <v>0.53708943249173136</v>
      </c>
      <c r="E780" t="s">
        <v>7812</v>
      </c>
    </row>
    <row r="781" spans="1:5" x14ac:dyDescent="0.3">
      <c r="A781">
        <v>2016</v>
      </c>
      <c r="B781" t="s">
        <v>8386</v>
      </c>
      <c r="C781" t="s">
        <v>8387</v>
      </c>
      <c r="D781" s="39">
        <v>0.67139026863612805</v>
      </c>
    </row>
    <row r="782" spans="1:5" x14ac:dyDescent="0.3">
      <c r="A782">
        <v>2016</v>
      </c>
      <c r="B782" t="s">
        <v>8386</v>
      </c>
      <c r="C782" t="s">
        <v>8388</v>
      </c>
      <c r="D782" s="39">
        <v>0.22724492689582601</v>
      </c>
    </row>
    <row r="783" spans="1:5" x14ac:dyDescent="0.3">
      <c r="A783">
        <v>2016</v>
      </c>
      <c r="B783" t="s">
        <v>8386</v>
      </c>
      <c r="C783" t="s">
        <v>8389</v>
      </c>
      <c r="D783" s="39">
        <v>0.24316347139057931</v>
      </c>
    </row>
    <row r="784" spans="1:5" x14ac:dyDescent="0.3">
      <c r="A784">
        <v>2016</v>
      </c>
      <c r="B784" t="s">
        <v>8386</v>
      </c>
      <c r="C784" t="s">
        <v>8390</v>
      </c>
      <c r="D784" s="39">
        <v>86.500702087442221</v>
      </c>
      <c r="E784" t="s">
        <v>7812</v>
      </c>
    </row>
    <row r="785" spans="1:4" x14ac:dyDescent="0.3">
      <c r="A785">
        <v>2016</v>
      </c>
      <c r="B785" t="s">
        <v>8345</v>
      </c>
      <c r="C785" s="44">
        <v>254</v>
      </c>
      <c r="D785" s="39">
        <v>1.462704</v>
      </c>
    </row>
    <row r="786" spans="1:4" x14ac:dyDescent="0.3">
      <c r="A786">
        <v>2016</v>
      </c>
      <c r="B786" t="s">
        <v>8345</v>
      </c>
      <c r="C786" s="44">
        <v>689</v>
      </c>
      <c r="D786" s="39">
        <v>0.12911600000000001</v>
      </c>
    </row>
    <row r="787" spans="1:4" x14ac:dyDescent="0.3">
      <c r="A787">
        <v>2017</v>
      </c>
      <c r="B787" t="s">
        <v>8347</v>
      </c>
      <c r="C787" t="s">
        <v>120</v>
      </c>
      <c r="D787" s="39">
        <v>3.2728654114765079</v>
      </c>
    </row>
    <row r="788" spans="1:4" x14ac:dyDescent="0.3">
      <c r="A788">
        <v>2017</v>
      </c>
      <c r="B788" t="s">
        <v>8347</v>
      </c>
      <c r="C788" t="s">
        <v>8348</v>
      </c>
      <c r="D788" s="39">
        <v>6.9272738157397198</v>
      </c>
    </row>
    <row r="789" spans="1:4" x14ac:dyDescent="0.3">
      <c r="A789">
        <v>2017</v>
      </c>
      <c r="B789" t="s">
        <v>8347</v>
      </c>
      <c r="C789" t="s">
        <v>126</v>
      </c>
      <c r="D789" s="39">
        <v>2.5268514565842159</v>
      </c>
    </row>
    <row r="790" spans="1:4" x14ac:dyDescent="0.3">
      <c r="A790">
        <v>2017</v>
      </c>
      <c r="B790" t="s">
        <v>8347</v>
      </c>
      <c r="C790" t="s">
        <v>129</v>
      </c>
      <c r="D790" s="39">
        <v>2.4305921323207218</v>
      </c>
    </row>
    <row r="791" spans="1:4" x14ac:dyDescent="0.3">
      <c r="A791">
        <v>2017</v>
      </c>
      <c r="B791" t="s">
        <v>8347</v>
      </c>
      <c r="C791" t="s">
        <v>132</v>
      </c>
      <c r="D791" s="39">
        <v>2.5432618148117818</v>
      </c>
    </row>
    <row r="792" spans="1:4" x14ac:dyDescent="0.3">
      <c r="A792">
        <v>2017</v>
      </c>
      <c r="B792" t="s">
        <v>8347</v>
      </c>
      <c r="C792" t="s">
        <v>136</v>
      </c>
      <c r="D792" s="39">
        <v>3.4313563927993731</v>
      </c>
    </row>
    <row r="793" spans="1:4" x14ac:dyDescent="0.3">
      <c r="A793">
        <v>2017</v>
      </c>
      <c r="B793" t="s">
        <v>8347</v>
      </c>
      <c r="C793" t="s">
        <v>8349</v>
      </c>
      <c r="D793" s="39">
        <v>4.9647996424401963</v>
      </c>
    </row>
    <row r="794" spans="1:4" x14ac:dyDescent="0.3">
      <c r="A794">
        <v>2017</v>
      </c>
      <c r="B794" t="s">
        <v>8347</v>
      </c>
      <c r="C794" t="s">
        <v>142</v>
      </c>
      <c r="D794" s="39">
        <v>0.84990347287048451</v>
      </c>
    </row>
    <row r="795" spans="1:4" x14ac:dyDescent="0.3">
      <c r="A795">
        <v>2017</v>
      </c>
      <c r="B795" t="s">
        <v>8347</v>
      </c>
      <c r="C795" t="s">
        <v>145</v>
      </c>
      <c r="D795" s="39">
        <v>3.0841014125207469</v>
      </c>
    </row>
    <row r="796" spans="1:4" x14ac:dyDescent="0.3">
      <c r="A796">
        <v>2017</v>
      </c>
      <c r="B796" t="s">
        <v>8347</v>
      </c>
      <c r="C796" t="s">
        <v>159</v>
      </c>
      <c r="D796" s="39">
        <v>2.1572617276597619</v>
      </c>
    </row>
    <row r="797" spans="1:4" x14ac:dyDescent="0.3">
      <c r="A797">
        <v>2017</v>
      </c>
      <c r="B797" t="s">
        <v>8347</v>
      </c>
      <c r="C797" t="s">
        <v>164</v>
      </c>
      <c r="D797" s="39">
        <v>0.23988000000000001</v>
      </c>
    </row>
    <row r="798" spans="1:4" x14ac:dyDescent="0.3">
      <c r="A798">
        <v>2017</v>
      </c>
      <c r="B798" t="s">
        <v>8347</v>
      </c>
      <c r="C798" t="s">
        <v>167</v>
      </c>
      <c r="D798" s="39">
        <v>0.1156238107137295</v>
      </c>
    </row>
    <row r="799" spans="1:4" x14ac:dyDescent="0.3">
      <c r="A799">
        <v>2017</v>
      </c>
      <c r="B799" t="s">
        <v>8347</v>
      </c>
      <c r="C799" t="s">
        <v>8350</v>
      </c>
      <c r="D799" s="39">
        <v>3.5100570054069831</v>
      </c>
    </row>
    <row r="800" spans="1:4" x14ac:dyDescent="0.3">
      <c r="A800">
        <v>2017</v>
      </c>
      <c r="B800" t="s">
        <v>8347</v>
      </c>
      <c r="C800" t="s">
        <v>175</v>
      </c>
      <c r="D800" s="39">
        <v>0.64361254943996238</v>
      </c>
    </row>
    <row r="801" spans="1:5" x14ac:dyDescent="0.3">
      <c r="A801">
        <v>2017</v>
      </c>
      <c r="B801" t="s">
        <v>8347</v>
      </c>
      <c r="C801" t="s">
        <v>178</v>
      </c>
      <c r="D801" s="39">
        <v>2.1229434648722201</v>
      </c>
    </row>
    <row r="802" spans="1:5" x14ac:dyDescent="0.3">
      <c r="A802">
        <v>2017</v>
      </c>
      <c r="B802" t="s">
        <v>8347</v>
      </c>
      <c r="C802" t="s">
        <v>181</v>
      </c>
      <c r="D802" s="39">
        <v>0.78103425272201099</v>
      </c>
    </row>
    <row r="803" spans="1:5" x14ac:dyDescent="0.3">
      <c r="A803">
        <v>2017</v>
      </c>
      <c r="B803" t="s">
        <v>8347</v>
      </c>
      <c r="C803" t="s">
        <v>184</v>
      </c>
      <c r="D803" s="39">
        <v>3.165563664607165</v>
      </c>
    </row>
    <row r="804" spans="1:5" x14ac:dyDescent="0.3">
      <c r="A804">
        <v>2017</v>
      </c>
      <c r="B804" t="s">
        <v>8347</v>
      </c>
      <c r="C804" t="s">
        <v>8351</v>
      </c>
      <c r="D804" s="39">
        <v>2.280529829760487</v>
      </c>
    </row>
    <row r="805" spans="1:5" x14ac:dyDescent="0.3">
      <c r="A805">
        <v>2017</v>
      </c>
      <c r="B805" t="s">
        <v>8347</v>
      </c>
      <c r="C805" t="s">
        <v>8352</v>
      </c>
      <c r="D805" s="39">
        <v>2.113283384758661</v>
      </c>
    </row>
    <row r="806" spans="1:5" x14ac:dyDescent="0.3">
      <c r="A806">
        <v>2017</v>
      </c>
      <c r="B806" t="s">
        <v>8347</v>
      </c>
      <c r="C806" t="s">
        <v>8353</v>
      </c>
      <c r="D806" s="39">
        <v>0.76853398029226139</v>
      </c>
      <c r="E806" t="s">
        <v>7812</v>
      </c>
    </row>
    <row r="807" spans="1:5" x14ac:dyDescent="0.3">
      <c r="A807">
        <v>2017</v>
      </c>
      <c r="B807" t="s">
        <v>8347</v>
      </c>
      <c r="C807" t="s">
        <v>8354</v>
      </c>
      <c r="D807" s="39">
        <v>0.98885537138280966</v>
      </c>
    </row>
    <row r="808" spans="1:5" x14ac:dyDescent="0.3">
      <c r="A808">
        <v>2017</v>
      </c>
      <c r="B808" t="s">
        <v>8347</v>
      </c>
      <c r="C808" t="s">
        <v>8355</v>
      </c>
      <c r="D808" s="39">
        <v>0.52566600000000008</v>
      </c>
    </row>
    <row r="809" spans="1:5" x14ac:dyDescent="0.3">
      <c r="A809">
        <v>2017</v>
      </c>
      <c r="B809" t="s">
        <v>8347</v>
      </c>
      <c r="C809" t="s">
        <v>8356</v>
      </c>
      <c r="D809" s="39">
        <v>0.46170400000000011</v>
      </c>
    </row>
    <row r="810" spans="1:5" x14ac:dyDescent="0.3">
      <c r="A810">
        <v>2017</v>
      </c>
      <c r="B810" t="s">
        <v>8347</v>
      </c>
      <c r="C810" t="s">
        <v>8357</v>
      </c>
      <c r="D810" s="39">
        <v>1.870401606683405</v>
      </c>
    </row>
    <row r="811" spans="1:5" x14ac:dyDescent="0.3">
      <c r="A811">
        <v>2017</v>
      </c>
      <c r="B811" t="s">
        <v>8347</v>
      </c>
      <c r="C811" t="s">
        <v>8358</v>
      </c>
      <c r="D811" s="39">
        <v>0.89833835278419905</v>
      </c>
    </row>
    <row r="812" spans="1:5" x14ac:dyDescent="0.3">
      <c r="A812">
        <v>2017</v>
      </c>
      <c r="B812" t="s">
        <v>8347</v>
      </c>
      <c r="C812" t="s">
        <v>188</v>
      </c>
      <c r="D812" s="39">
        <v>0.7745822730436478</v>
      </c>
    </row>
    <row r="813" spans="1:5" x14ac:dyDescent="0.3">
      <c r="A813">
        <v>2017</v>
      </c>
      <c r="B813" t="s">
        <v>8347</v>
      </c>
      <c r="C813" t="s">
        <v>200</v>
      </c>
      <c r="D813" s="39">
        <v>8.5602000000000011E-2</v>
      </c>
    </row>
    <row r="814" spans="1:5" x14ac:dyDescent="0.3">
      <c r="A814">
        <v>2017</v>
      </c>
      <c r="B814" t="s">
        <v>8347</v>
      </c>
      <c r="C814" t="s">
        <v>203</v>
      </c>
      <c r="D814" s="39">
        <v>0.424402</v>
      </c>
    </row>
    <row r="815" spans="1:5" x14ac:dyDescent="0.3">
      <c r="A815">
        <v>2017</v>
      </c>
      <c r="B815" t="s">
        <v>8347</v>
      </c>
      <c r="C815" t="s">
        <v>8359</v>
      </c>
      <c r="D815" s="39">
        <v>0.43185000000000001</v>
      </c>
    </row>
    <row r="816" spans="1:5" x14ac:dyDescent="0.3">
      <c r="A816">
        <v>2017</v>
      </c>
      <c r="B816" t="s">
        <v>8347</v>
      </c>
      <c r="C816" t="s">
        <v>8360</v>
      </c>
      <c r="D816" s="39">
        <v>7.698E-3</v>
      </c>
    </row>
    <row r="817" spans="1:4" x14ac:dyDescent="0.3">
      <c r="A817">
        <v>2017</v>
      </c>
      <c r="B817" t="s">
        <v>8347</v>
      </c>
      <c r="C817" t="s">
        <v>216</v>
      </c>
      <c r="D817" s="39">
        <v>8.0362000000000003E-2</v>
      </c>
    </row>
    <row r="818" spans="1:4" x14ac:dyDescent="0.3">
      <c r="A818">
        <v>2017</v>
      </c>
      <c r="B818" t="s">
        <v>8347</v>
      </c>
      <c r="C818" t="s">
        <v>8361</v>
      </c>
      <c r="D818" s="39">
        <v>2.7068000000000009E-2</v>
      </c>
    </row>
    <row r="819" spans="1:4" x14ac:dyDescent="0.3">
      <c r="A819">
        <v>2017</v>
      </c>
      <c r="B819" t="s">
        <v>8347</v>
      </c>
      <c r="C819" t="s">
        <v>223</v>
      </c>
      <c r="D819" s="39">
        <v>3.0026000000000001E-2</v>
      </c>
    </row>
    <row r="820" spans="1:4" x14ac:dyDescent="0.3">
      <c r="A820">
        <v>2017</v>
      </c>
      <c r="B820" t="s">
        <v>8347</v>
      </c>
      <c r="C820" t="s">
        <v>226</v>
      </c>
      <c r="D820" s="39">
        <v>9.9288000000000001E-2</v>
      </c>
    </row>
    <row r="821" spans="1:4" x14ac:dyDescent="0.3">
      <c r="A821">
        <v>2017</v>
      </c>
      <c r="B821" t="s">
        <v>8347</v>
      </c>
      <c r="C821" t="s">
        <v>230</v>
      </c>
      <c r="D821" s="39">
        <v>0.13692333333333331</v>
      </c>
    </row>
    <row r="822" spans="1:4" x14ac:dyDescent="0.3">
      <c r="A822">
        <v>2017</v>
      </c>
      <c r="B822" t="s">
        <v>8347</v>
      </c>
      <c r="C822" t="s">
        <v>235</v>
      </c>
      <c r="D822" s="39">
        <v>0.54242190381723865</v>
      </c>
    </row>
    <row r="823" spans="1:4" x14ac:dyDescent="0.3">
      <c r="A823">
        <v>2017</v>
      </c>
      <c r="B823" t="s">
        <v>8347</v>
      </c>
      <c r="C823" t="s">
        <v>8362</v>
      </c>
      <c r="D823" s="39">
        <v>0.38220114183941423</v>
      </c>
    </row>
    <row r="824" spans="1:4" x14ac:dyDescent="0.3">
      <c r="A824">
        <v>2017</v>
      </c>
      <c r="B824" t="s">
        <v>8347</v>
      </c>
      <c r="C824" t="s">
        <v>8363</v>
      </c>
      <c r="D824" s="39">
        <v>0.47901388708553738</v>
      </c>
    </row>
    <row r="825" spans="1:4" x14ac:dyDescent="0.3">
      <c r="A825">
        <v>2017</v>
      </c>
      <c r="B825" t="s">
        <v>8347</v>
      </c>
      <c r="C825" t="s">
        <v>8364</v>
      </c>
      <c r="D825" s="39">
        <v>0.29222394569436189</v>
      </c>
    </row>
    <row r="826" spans="1:4" x14ac:dyDescent="0.3">
      <c r="A826">
        <v>2017</v>
      </c>
      <c r="B826" t="s">
        <v>8347</v>
      </c>
      <c r="C826" t="s">
        <v>247</v>
      </c>
      <c r="D826" s="39">
        <v>0.72830003389582432</v>
      </c>
    </row>
    <row r="827" spans="1:4" x14ac:dyDescent="0.3">
      <c r="A827">
        <v>2017</v>
      </c>
      <c r="B827" t="s">
        <v>8347</v>
      </c>
      <c r="C827" t="s">
        <v>8365</v>
      </c>
      <c r="D827" s="39">
        <v>0.55052342092126427</v>
      </c>
    </row>
    <row r="828" spans="1:4" x14ac:dyDescent="0.3">
      <c r="A828">
        <v>2017</v>
      </c>
      <c r="B828" t="s">
        <v>8347</v>
      </c>
      <c r="C828" t="s">
        <v>257</v>
      </c>
      <c r="D828" s="39">
        <v>0.20643364139222181</v>
      </c>
    </row>
    <row r="829" spans="1:4" x14ac:dyDescent="0.3">
      <c r="A829">
        <v>2017</v>
      </c>
      <c r="B829" t="s">
        <v>8347</v>
      </c>
      <c r="C829" t="s">
        <v>8366</v>
      </c>
      <c r="D829" s="39">
        <v>0.29921871371626257</v>
      </c>
    </row>
    <row r="830" spans="1:4" x14ac:dyDescent="0.3">
      <c r="A830">
        <v>2017</v>
      </c>
      <c r="B830" t="s">
        <v>8347</v>
      </c>
      <c r="C830" t="s">
        <v>279</v>
      </c>
      <c r="D830" s="39">
        <v>0.29413400000000012</v>
      </c>
    </row>
    <row r="831" spans="1:4" x14ac:dyDescent="0.3">
      <c r="A831">
        <v>2017</v>
      </c>
      <c r="B831" t="s">
        <v>8347</v>
      </c>
      <c r="C831" t="s">
        <v>8367</v>
      </c>
      <c r="D831" s="39">
        <v>0.16940420162808961</v>
      </c>
    </row>
    <row r="832" spans="1:4" x14ac:dyDescent="0.3">
      <c r="A832">
        <v>2017</v>
      </c>
      <c r="B832" t="s">
        <v>8347</v>
      </c>
      <c r="C832" t="s">
        <v>289</v>
      </c>
      <c r="D832" s="39">
        <v>0.3169062753394552</v>
      </c>
    </row>
    <row r="833" spans="1:4" x14ac:dyDescent="0.3">
      <c r="A833">
        <v>2017</v>
      </c>
      <c r="B833" t="s">
        <v>8347</v>
      </c>
      <c r="C833" t="s">
        <v>8368</v>
      </c>
      <c r="D833" s="39">
        <v>0.2123085071132006</v>
      </c>
    </row>
    <row r="834" spans="1:4" x14ac:dyDescent="0.3">
      <c r="A834">
        <v>2017</v>
      </c>
      <c r="B834" t="s">
        <v>8347</v>
      </c>
      <c r="C834" t="s">
        <v>8369</v>
      </c>
      <c r="D834" s="39">
        <v>0.180114</v>
      </c>
    </row>
    <row r="835" spans="1:4" x14ac:dyDescent="0.3">
      <c r="A835">
        <v>2017</v>
      </c>
      <c r="B835" t="s">
        <v>8347</v>
      </c>
      <c r="C835" t="s">
        <v>8370</v>
      </c>
      <c r="D835" s="39">
        <v>9.2338601078852639E-2</v>
      </c>
    </row>
    <row r="836" spans="1:4" x14ac:dyDescent="0.3">
      <c r="A836">
        <v>2017</v>
      </c>
      <c r="B836" t="s">
        <v>8347</v>
      </c>
      <c r="C836" t="s">
        <v>8371</v>
      </c>
      <c r="D836" s="39">
        <v>9.2338601078852639E-2</v>
      </c>
    </row>
    <row r="837" spans="1:4" x14ac:dyDescent="0.3">
      <c r="A837">
        <v>2017</v>
      </c>
      <c r="B837" t="s">
        <v>8347</v>
      </c>
      <c r="C837" t="s">
        <v>8372</v>
      </c>
      <c r="D837" s="39">
        <v>9.2338601078852639E-2</v>
      </c>
    </row>
    <row r="838" spans="1:4" x14ac:dyDescent="0.3">
      <c r="A838">
        <v>2017</v>
      </c>
      <c r="B838" t="s">
        <v>8347</v>
      </c>
      <c r="C838" t="s">
        <v>8373</v>
      </c>
      <c r="D838" s="39">
        <v>9.2338601078852639E-2</v>
      </c>
    </row>
    <row r="839" spans="1:4" x14ac:dyDescent="0.3">
      <c r="A839">
        <v>2017</v>
      </c>
      <c r="B839" t="s">
        <v>8347</v>
      </c>
      <c r="C839" t="s">
        <v>299</v>
      </c>
      <c r="D839" s="39">
        <v>0.1961300087576392</v>
      </c>
    </row>
    <row r="840" spans="1:4" x14ac:dyDescent="0.3">
      <c r="A840">
        <v>2017</v>
      </c>
      <c r="B840" t="s">
        <v>8347</v>
      </c>
      <c r="C840" t="s">
        <v>8374</v>
      </c>
      <c r="D840" s="39">
        <v>7.5575985324492647</v>
      </c>
    </row>
    <row r="841" spans="1:4" x14ac:dyDescent="0.3">
      <c r="A841">
        <v>2017</v>
      </c>
      <c r="B841" t="s">
        <v>8347</v>
      </c>
      <c r="C841" t="s">
        <v>8375</v>
      </c>
      <c r="D841" s="39">
        <v>8.088674000000001</v>
      </c>
    </row>
    <row r="842" spans="1:4" x14ac:dyDescent="0.3">
      <c r="A842">
        <v>2017</v>
      </c>
      <c r="B842" t="s">
        <v>8347</v>
      </c>
      <c r="C842" t="s">
        <v>8376</v>
      </c>
      <c r="D842" s="39">
        <v>2.0553272499999999</v>
      </c>
    </row>
    <row r="843" spans="1:4" x14ac:dyDescent="0.3">
      <c r="A843">
        <v>2017</v>
      </c>
      <c r="B843" t="s">
        <v>8347</v>
      </c>
      <c r="C843" t="s">
        <v>302</v>
      </c>
      <c r="D843" s="39">
        <v>0.1605255911542417</v>
      </c>
    </row>
    <row r="844" spans="1:4" x14ac:dyDescent="0.3">
      <c r="A844">
        <v>2017</v>
      </c>
      <c r="B844" t="s">
        <v>8347</v>
      </c>
      <c r="C844" t="s">
        <v>8377</v>
      </c>
      <c r="D844" s="39">
        <v>4.4356000000000007E-2</v>
      </c>
    </row>
    <row r="845" spans="1:4" x14ac:dyDescent="0.3">
      <c r="A845">
        <v>2017</v>
      </c>
      <c r="B845" t="s">
        <v>8347</v>
      </c>
      <c r="C845" t="s">
        <v>466</v>
      </c>
      <c r="D845" s="39">
        <v>0.117644</v>
      </c>
    </row>
    <row r="846" spans="1:4" x14ac:dyDescent="0.3">
      <c r="A846">
        <v>2017</v>
      </c>
      <c r="B846" t="s">
        <v>8347</v>
      </c>
      <c r="C846" t="s">
        <v>595</v>
      </c>
      <c r="D846" s="39">
        <v>1.4999999999999999E-2</v>
      </c>
    </row>
    <row r="847" spans="1:4" x14ac:dyDescent="0.3">
      <c r="A847">
        <v>2017</v>
      </c>
      <c r="B847" t="s">
        <v>8347</v>
      </c>
      <c r="C847" t="s">
        <v>8378</v>
      </c>
      <c r="D847" s="39">
        <v>9.8311964491191173E-2</v>
      </c>
    </row>
    <row r="848" spans="1:4" x14ac:dyDescent="0.3">
      <c r="A848">
        <v>2017</v>
      </c>
      <c r="B848" t="s">
        <v>8347</v>
      </c>
      <c r="C848" t="s">
        <v>844</v>
      </c>
      <c r="D848" s="39">
        <v>0.62941795882640117</v>
      </c>
    </row>
    <row r="849" spans="1:5" x14ac:dyDescent="0.3">
      <c r="A849">
        <v>2017</v>
      </c>
      <c r="B849" t="s">
        <v>8347</v>
      </c>
      <c r="C849" t="s">
        <v>848</v>
      </c>
      <c r="D849" s="39">
        <v>0.55220120134409001</v>
      </c>
    </row>
    <row r="850" spans="1:5" x14ac:dyDescent="0.3">
      <c r="A850">
        <v>2017</v>
      </c>
      <c r="B850" t="s">
        <v>8347</v>
      </c>
      <c r="C850" t="s">
        <v>852</v>
      </c>
      <c r="D850" s="39">
        <v>0.53708943249173136</v>
      </c>
      <c r="E850" t="s">
        <v>7812</v>
      </c>
    </row>
    <row r="851" spans="1:5" x14ac:dyDescent="0.3">
      <c r="A851">
        <v>2017</v>
      </c>
      <c r="B851" t="s">
        <v>8386</v>
      </c>
      <c r="C851" t="s">
        <v>8387</v>
      </c>
      <c r="D851" s="39">
        <v>0.66929608599254353</v>
      </c>
    </row>
    <row r="852" spans="1:5" x14ac:dyDescent="0.3">
      <c r="A852">
        <v>2017</v>
      </c>
      <c r="B852" t="s">
        <v>8386</v>
      </c>
      <c r="C852" t="s">
        <v>8388</v>
      </c>
      <c r="D852" s="39">
        <v>0.23246847443264981</v>
      </c>
    </row>
    <row r="853" spans="1:5" x14ac:dyDescent="0.3">
      <c r="A853">
        <v>2017</v>
      </c>
      <c r="B853" t="s">
        <v>8386</v>
      </c>
      <c r="C853" t="s">
        <v>8389</v>
      </c>
      <c r="D853" s="39">
        <v>0.22049563668075289</v>
      </c>
    </row>
    <row r="854" spans="1:5" x14ac:dyDescent="0.3">
      <c r="A854">
        <v>2017</v>
      </c>
      <c r="B854" t="s">
        <v>8386</v>
      </c>
      <c r="C854" t="s">
        <v>8390</v>
      </c>
      <c r="D854" s="39">
        <v>86.500702087442221</v>
      </c>
      <c r="E854" t="s">
        <v>7812</v>
      </c>
    </row>
    <row r="855" spans="1:5" x14ac:dyDescent="0.3">
      <c r="A855">
        <v>2017</v>
      </c>
      <c r="B855" t="s">
        <v>8345</v>
      </c>
      <c r="C855" s="44">
        <v>254</v>
      </c>
      <c r="D855" s="39">
        <v>1.473122</v>
      </c>
    </row>
    <row r="856" spans="1:5" x14ac:dyDescent="0.3">
      <c r="A856">
        <v>2017</v>
      </c>
      <c r="B856" t="s">
        <v>8345</v>
      </c>
      <c r="C856" s="44">
        <v>689</v>
      </c>
      <c r="D856" s="39">
        <v>0.129442</v>
      </c>
    </row>
    <row r="857" spans="1:5" x14ac:dyDescent="0.3">
      <c r="A857">
        <v>2018</v>
      </c>
      <c r="B857" t="s">
        <v>8347</v>
      </c>
      <c r="C857" t="s">
        <v>120</v>
      </c>
      <c r="D857" s="39">
        <v>3.2698727385561481</v>
      </c>
    </row>
    <row r="858" spans="1:5" x14ac:dyDescent="0.3">
      <c r="A858">
        <v>2018</v>
      </c>
      <c r="B858" t="s">
        <v>8347</v>
      </c>
      <c r="C858" t="s">
        <v>8348</v>
      </c>
      <c r="D858" s="39">
        <v>7.0138028235765884</v>
      </c>
    </row>
    <row r="859" spans="1:5" x14ac:dyDescent="0.3">
      <c r="A859">
        <v>2018</v>
      </c>
      <c r="B859" t="s">
        <v>8347</v>
      </c>
      <c r="C859" t="s">
        <v>126</v>
      </c>
      <c r="D859" s="39">
        <v>2.494478464170292</v>
      </c>
    </row>
    <row r="860" spans="1:5" x14ac:dyDescent="0.3">
      <c r="A860">
        <v>2018</v>
      </c>
      <c r="B860" t="s">
        <v>8347</v>
      </c>
      <c r="C860" t="s">
        <v>129</v>
      </c>
      <c r="D860" s="39">
        <v>2.4462370444827428</v>
      </c>
    </row>
    <row r="861" spans="1:5" x14ac:dyDescent="0.3">
      <c r="A861">
        <v>2018</v>
      </c>
      <c r="B861" t="s">
        <v>8347</v>
      </c>
      <c r="C861" t="s">
        <v>132</v>
      </c>
      <c r="D861" s="39">
        <v>2.5451145789445611</v>
      </c>
    </row>
    <row r="862" spans="1:5" x14ac:dyDescent="0.3">
      <c r="A862">
        <v>2018</v>
      </c>
      <c r="B862" t="s">
        <v>8347</v>
      </c>
      <c r="C862" t="s">
        <v>136</v>
      </c>
      <c r="D862" s="39">
        <v>3.370345908260393</v>
      </c>
    </row>
    <row r="863" spans="1:5" x14ac:dyDescent="0.3">
      <c r="A863">
        <v>2018</v>
      </c>
      <c r="B863" t="s">
        <v>8347</v>
      </c>
      <c r="C863" t="s">
        <v>8349</v>
      </c>
      <c r="D863" s="39">
        <v>5.0906433951827346</v>
      </c>
    </row>
    <row r="864" spans="1:5" x14ac:dyDescent="0.3">
      <c r="A864">
        <v>2018</v>
      </c>
      <c r="B864" t="s">
        <v>8347</v>
      </c>
      <c r="C864" t="s">
        <v>142</v>
      </c>
      <c r="D864" s="39">
        <v>0.84192515818909031</v>
      </c>
    </row>
    <row r="865" spans="1:5" x14ac:dyDescent="0.3">
      <c r="A865">
        <v>2018</v>
      </c>
      <c r="B865" t="s">
        <v>8347</v>
      </c>
      <c r="C865" t="s">
        <v>145</v>
      </c>
      <c r="D865" s="39">
        <v>3.0856984436536772</v>
      </c>
    </row>
    <row r="866" spans="1:5" x14ac:dyDescent="0.3">
      <c r="A866">
        <v>2018</v>
      </c>
      <c r="B866" t="s">
        <v>8347</v>
      </c>
      <c r="C866" t="s">
        <v>159</v>
      </c>
      <c r="D866" s="39">
        <v>2.1566185378045848</v>
      </c>
    </row>
    <row r="867" spans="1:5" x14ac:dyDescent="0.3">
      <c r="A867">
        <v>2018</v>
      </c>
      <c r="B867" t="s">
        <v>8347</v>
      </c>
      <c r="C867" t="s">
        <v>164</v>
      </c>
      <c r="D867" s="39">
        <v>0.24213499999999999</v>
      </c>
    </row>
    <row r="868" spans="1:5" x14ac:dyDescent="0.3">
      <c r="A868">
        <v>2018</v>
      </c>
      <c r="B868" t="s">
        <v>8347</v>
      </c>
      <c r="C868" t="s">
        <v>167</v>
      </c>
      <c r="D868" s="39">
        <v>0.1190846175473097</v>
      </c>
    </row>
    <row r="869" spans="1:5" x14ac:dyDescent="0.3">
      <c r="A869">
        <v>2018</v>
      </c>
      <c r="B869" t="s">
        <v>8347</v>
      </c>
      <c r="C869" t="s">
        <v>8350</v>
      </c>
      <c r="D869" s="39">
        <v>3.482417335995037</v>
      </c>
    </row>
    <row r="870" spans="1:5" x14ac:dyDescent="0.3">
      <c r="A870">
        <v>2018</v>
      </c>
      <c r="B870" t="s">
        <v>8347</v>
      </c>
      <c r="C870" t="s">
        <v>175</v>
      </c>
      <c r="D870" s="39">
        <v>0.64215703448348505</v>
      </c>
    </row>
    <row r="871" spans="1:5" x14ac:dyDescent="0.3">
      <c r="A871">
        <v>2018</v>
      </c>
      <c r="B871" t="s">
        <v>8347</v>
      </c>
      <c r="C871" t="s">
        <v>178</v>
      </c>
      <c r="D871" s="39">
        <v>2.1723689761450169</v>
      </c>
    </row>
    <row r="872" spans="1:5" x14ac:dyDescent="0.3">
      <c r="A872">
        <v>2018</v>
      </c>
      <c r="B872" t="s">
        <v>8347</v>
      </c>
      <c r="C872" t="s">
        <v>181</v>
      </c>
      <c r="D872" s="39">
        <v>0.80605945608591911</v>
      </c>
    </row>
    <row r="873" spans="1:5" x14ac:dyDescent="0.3">
      <c r="A873">
        <v>2018</v>
      </c>
      <c r="B873" t="s">
        <v>8347</v>
      </c>
      <c r="C873" t="s">
        <v>184</v>
      </c>
      <c r="D873" s="39">
        <v>3.247850506809459</v>
      </c>
    </row>
    <row r="874" spans="1:5" x14ac:dyDescent="0.3">
      <c r="A874">
        <v>2018</v>
      </c>
      <c r="B874" t="s">
        <v>8347</v>
      </c>
      <c r="C874" t="s">
        <v>8351</v>
      </c>
      <c r="D874" s="39">
        <v>2.3538712810397828</v>
      </c>
    </row>
    <row r="875" spans="1:5" x14ac:dyDescent="0.3">
      <c r="A875">
        <v>2018</v>
      </c>
      <c r="B875" t="s">
        <v>8347</v>
      </c>
      <c r="C875" t="s">
        <v>8352</v>
      </c>
      <c r="D875" s="39">
        <v>2.1463438931626322</v>
      </c>
    </row>
    <row r="876" spans="1:5" x14ac:dyDescent="0.3">
      <c r="A876">
        <v>2018</v>
      </c>
      <c r="B876" t="s">
        <v>8347</v>
      </c>
      <c r="C876" t="s">
        <v>8353</v>
      </c>
      <c r="D876" s="39">
        <v>0.76853398029226139</v>
      </c>
      <c r="E876" t="s">
        <v>7812</v>
      </c>
    </row>
    <row r="877" spans="1:5" x14ac:dyDescent="0.3">
      <c r="A877">
        <v>2018</v>
      </c>
      <c r="B877" t="s">
        <v>8347</v>
      </c>
      <c r="C877" t="s">
        <v>8354</v>
      </c>
      <c r="D877" s="39">
        <v>0.99994516010265266</v>
      </c>
    </row>
    <row r="878" spans="1:5" x14ac:dyDescent="0.3">
      <c r="A878">
        <v>2018</v>
      </c>
      <c r="B878" t="s">
        <v>8347</v>
      </c>
      <c r="C878" t="s">
        <v>8355</v>
      </c>
      <c r="D878" s="39">
        <v>0.52297000000000005</v>
      </c>
    </row>
    <row r="879" spans="1:5" x14ac:dyDescent="0.3">
      <c r="A879">
        <v>2018</v>
      </c>
      <c r="B879" t="s">
        <v>8347</v>
      </c>
      <c r="C879" t="s">
        <v>8356</v>
      </c>
      <c r="D879" s="39">
        <v>0.47038000000000002</v>
      </c>
    </row>
    <row r="880" spans="1:5" x14ac:dyDescent="0.3">
      <c r="A880">
        <v>2018</v>
      </c>
      <c r="B880" t="s">
        <v>8347</v>
      </c>
      <c r="C880" t="s">
        <v>8357</v>
      </c>
      <c r="D880" s="39">
        <v>1.8420019332580719</v>
      </c>
    </row>
    <row r="881" spans="1:4" x14ac:dyDescent="0.3">
      <c r="A881">
        <v>2018</v>
      </c>
      <c r="B881" t="s">
        <v>8347</v>
      </c>
      <c r="C881" t="s">
        <v>8358</v>
      </c>
      <c r="D881" s="39">
        <v>0.95474916262265785</v>
      </c>
    </row>
    <row r="882" spans="1:4" x14ac:dyDescent="0.3">
      <c r="A882">
        <v>2018</v>
      </c>
      <c r="B882" t="s">
        <v>8347</v>
      </c>
      <c r="C882" t="s">
        <v>188</v>
      </c>
      <c r="D882" s="39">
        <v>0.77179292469034766</v>
      </c>
    </row>
    <row r="883" spans="1:4" x14ac:dyDescent="0.3">
      <c r="A883">
        <v>2018</v>
      </c>
      <c r="B883" t="s">
        <v>8347</v>
      </c>
      <c r="C883" t="s">
        <v>200</v>
      </c>
      <c r="D883" s="39">
        <v>8.7236000000000008E-2</v>
      </c>
    </row>
    <row r="884" spans="1:4" x14ac:dyDescent="0.3">
      <c r="A884">
        <v>2018</v>
      </c>
      <c r="B884" t="s">
        <v>8347</v>
      </c>
      <c r="C884" t="s">
        <v>203</v>
      </c>
      <c r="D884" s="39">
        <v>0.43058249999999998</v>
      </c>
    </row>
    <row r="885" spans="1:4" x14ac:dyDescent="0.3">
      <c r="A885">
        <v>2018</v>
      </c>
      <c r="B885" t="s">
        <v>8347</v>
      </c>
      <c r="C885" t="s">
        <v>8359</v>
      </c>
      <c r="D885" s="39">
        <v>0.47930200000000001</v>
      </c>
    </row>
    <row r="886" spans="1:4" x14ac:dyDescent="0.3">
      <c r="A886">
        <v>2018</v>
      </c>
      <c r="B886" t="s">
        <v>8347</v>
      </c>
      <c r="C886" t="s">
        <v>8360</v>
      </c>
      <c r="D886" s="39">
        <v>7.6000000000000009E-3</v>
      </c>
    </row>
    <row r="887" spans="1:4" x14ac:dyDescent="0.3">
      <c r="A887">
        <v>2018</v>
      </c>
      <c r="B887" t="s">
        <v>8347</v>
      </c>
      <c r="C887" t="s">
        <v>216</v>
      </c>
      <c r="D887" s="39">
        <v>8.0144000000000007E-2</v>
      </c>
    </row>
    <row r="888" spans="1:4" x14ac:dyDescent="0.3">
      <c r="A888">
        <v>2018</v>
      </c>
      <c r="B888" t="s">
        <v>8347</v>
      </c>
      <c r="C888" t="s">
        <v>8361</v>
      </c>
      <c r="D888" s="39">
        <v>2.7448E-2</v>
      </c>
    </row>
    <row r="889" spans="1:4" x14ac:dyDescent="0.3">
      <c r="A889">
        <v>2018</v>
      </c>
      <c r="B889" t="s">
        <v>8347</v>
      </c>
      <c r="C889" t="s">
        <v>223</v>
      </c>
      <c r="D889" s="39">
        <v>3.0458000000000009E-2</v>
      </c>
    </row>
    <row r="890" spans="1:4" x14ac:dyDescent="0.3">
      <c r="A890">
        <v>2018</v>
      </c>
      <c r="B890" t="s">
        <v>8347</v>
      </c>
      <c r="C890" t="s">
        <v>226</v>
      </c>
      <c r="D890" s="39">
        <v>0.1017025</v>
      </c>
    </row>
    <row r="891" spans="1:4" x14ac:dyDescent="0.3">
      <c r="A891">
        <v>2018</v>
      </c>
      <c r="B891" t="s">
        <v>8347</v>
      </c>
      <c r="C891" t="s">
        <v>230</v>
      </c>
      <c r="D891" s="39">
        <v>0.14604</v>
      </c>
    </row>
    <row r="892" spans="1:4" x14ac:dyDescent="0.3">
      <c r="A892">
        <v>2018</v>
      </c>
      <c r="B892" t="s">
        <v>8347</v>
      </c>
      <c r="C892" t="s">
        <v>235</v>
      </c>
      <c r="D892" s="39">
        <v>0.53635427688057047</v>
      </c>
    </row>
    <row r="893" spans="1:4" x14ac:dyDescent="0.3">
      <c r="A893">
        <v>2018</v>
      </c>
      <c r="B893" t="s">
        <v>8347</v>
      </c>
      <c r="C893" t="s">
        <v>8362</v>
      </c>
      <c r="D893" s="39">
        <v>0.36130636860495757</v>
      </c>
    </row>
    <row r="894" spans="1:4" x14ac:dyDescent="0.3">
      <c r="A894">
        <v>2018</v>
      </c>
      <c r="B894" t="s">
        <v>8347</v>
      </c>
      <c r="C894" t="s">
        <v>8363</v>
      </c>
      <c r="D894" s="39">
        <v>0.4740362459290563</v>
      </c>
    </row>
    <row r="895" spans="1:4" x14ac:dyDescent="0.3">
      <c r="A895">
        <v>2018</v>
      </c>
      <c r="B895" t="s">
        <v>8347</v>
      </c>
      <c r="C895" t="s">
        <v>8364</v>
      </c>
      <c r="D895" s="39">
        <v>0.28624228494711779</v>
      </c>
    </row>
    <row r="896" spans="1:4" x14ac:dyDescent="0.3">
      <c r="A896">
        <v>2018</v>
      </c>
      <c r="B896" t="s">
        <v>8347</v>
      </c>
      <c r="C896" t="s">
        <v>247</v>
      </c>
      <c r="D896" s="39">
        <v>0.75916423455772131</v>
      </c>
    </row>
    <row r="897" spans="1:4" x14ac:dyDescent="0.3">
      <c r="A897">
        <v>2018</v>
      </c>
      <c r="B897" t="s">
        <v>8347</v>
      </c>
      <c r="C897" t="s">
        <v>8365</v>
      </c>
      <c r="D897" s="39">
        <v>0.55516344834228404</v>
      </c>
    </row>
    <row r="898" spans="1:4" x14ac:dyDescent="0.3">
      <c r="A898">
        <v>2018</v>
      </c>
      <c r="B898" t="s">
        <v>8347</v>
      </c>
      <c r="C898" t="s">
        <v>257</v>
      </c>
      <c r="D898" s="39">
        <v>0.2027626965920318</v>
      </c>
    </row>
    <row r="899" spans="1:4" x14ac:dyDescent="0.3">
      <c r="A899">
        <v>2018</v>
      </c>
      <c r="B899" t="s">
        <v>8347</v>
      </c>
      <c r="C899" t="s">
        <v>8366</v>
      </c>
      <c r="D899" s="39">
        <v>0.3003360344019404</v>
      </c>
    </row>
    <row r="900" spans="1:4" x14ac:dyDescent="0.3">
      <c r="A900">
        <v>2018</v>
      </c>
      <c r="B900" t="s">
        <v>8347</v>
      </c>
      <c r="C900" t="s">
        <v>279</v>
      </c>
      <c r="D900" s="39">
        <v>0.29319000000000001</v>
      </c>
    </row>
    <row r="901" spans="1:4" x14ac:dyDescent="0.3">
      <c r="A901">
        <v>2018</v>
      </c>
      <c r="B901" t="s">
        <v>8347</v>
      </c>
      <c r="C901" t="s">
        <v>8367</v>
      </c>
      <c r="D901" s="39">
        <v>0.16940420162808961</v>
      </c>
    </row>
    <row r="902" spans="1:4" x14ac:dyDescent="0.3">
      <c r="A902">
        <v>2018</v>
      </c>
      <c r="B902" t="s">
        <v>8347</v>
      </c>
      <c r="C902" t="s">
        <v>289</v>
      </c>
      <c r="D902" s="39">
        <v>0.30968389555607462</v>
      </c>
    </row>
    <row r="903" spans="1:4" x14ac:dyDescent="0.3">
      <c r="A903">
        <v>2018</v>
      </c>
      <c r="B903" t="s">
        <v>8347</v>
      </c>
      <c r="C903" t="s">
        <v>8368</v>
      </c>
      <c r="D903" s="39">
        <v>0.2218576352967889</v>
      </c>
    </row>
    <row r="904" spans="1:4" x14ac:dyDescent="0.3">
      <c r="A904">
        <v>2018</v>
      </c>
      <c r="B904" t="s">
        <v>8347</v>
      </c>
      <c r="C904" t="s">
        <v>8369</v>
      </c>
      <c r="D904" s="39">
        <v>0.18065519999999999</v>
      </c>
    </row>
    <row r="905" spans="1:4" x14ac:dyDescent="0.3">
      <c r="A905">
        <v>2018</v>
      </c>
      <c r="B905" t="s">
        <v>8347</v>
      </c>
      <c r="C905" t="s">
        <v>8370</v>
      </c>
      <c r="D905" s="39">
        <v>9.2507767994538595E-2</v>
      </c>
    </row>
    <row r="906" spans="1:4" x14ac:dyDescent="0.3">
      <c r="A906">
        <v>2018</v>
      </c>
      <c r="B906" t="s">
        <v>8347</v>
      </c>
      <c r="C906" t="s">
        <v>8371</v>
      </c>
      <c r="D906" s="39">
        <v>9.2507767994538595E-2</v>
      </c>
    </row>
    <row r="907" spans="1:4" x14ac:dyDescent="0.3">
      <c r="A907">
        <v>2018</v>
      </c>
      <c r="B907" t="s">
        <v>8347</v>
      </c>
      <c r="C907" t="s">
        <v>8372</v>
      </c>
      <c r="D907" s="39">
        <v>9.2507767994538595E-2</v>
      </c>
    </row>
    <row r="908" spans="1:4" x14ac:dyDescent="0.3">
      <c r="A908">
        <v>2018</v>
      </c>
      <c r="B908" t="s">
        <v>8347</v>
      </c>
      <c r="C908" t="s">
        <v>8373</v>
      </c>
      <c r="D908" s="39">
        <v>9.2507767994538595E-2</v>
      </c>
    </row>
    <row r="909" spans="1:4" x14ac:dyDescent="0.3">
      <c r="A909">
        <v>2018</v>
      </c>
      <c r="B909" t="s">
        <v>8347</v>
      </c>
      <c r="C909" t="s">
        <v>299</v>
      </c>
      <c r="D909" s="39">
        <v>0.19117679194048909</v>
      </c>
    </row>
    <row r="910" spans="1:4" x14ac:dyDescent="0.3">
      <c r="A910">
        <v>2018</v>
      </c>
      <c r="B910" t="s">
        <v>8347</v>
      </c>
      <c r="C910" t="s">
        <v>8374</v>
      </c>
      <c r="D910" s="39">
        <v>7.5635945156037563</v>
      </c>
    </row>
    <row r="911" spans="1:4" x14ac:dyDescent="0.3">
      <c r="A911">
        <v>2018</v>
      </c>
      <c r="B911" t="s">
        <v>8347</v>
      </c>
      <c r="C911" t="s">
        <v>8375</v>
      </c>
      <c r="D911" s="39">
        <v>8.0608425000000015</v>
      </c>
    </row>
    <row r="912" spans="1:4" x14ac:dyDescent="0.3">
      <c r="A912">
        <v>2018</v>
      </c>
      <c r="B912" t="s">
        <v>8347</v>
      </c>
      <c r="C912" t="s">
        <v>8376</v>
      </c>
      <c r="D912" s="39">
        <v>2.0978720833333329</v>
      </c>
    </row>
    <row r="913" spans="1:5" x14ac:dyDescent="0.3">
      <c r="A913">
        <v>2018</v>
      </c>
      <c r="B913" t="s">
        <v>8347</v>
      </c>
      <c r="C913" t="s">
        <v>302</v>
      </c>
      <c r="D913" s="39">
        <v>0.14785416484189259</v>
      </c>
    </row>
    <row r="914" spans="1:5" x14ac:dyDescent="0.3">
      <c r="A914">
        <v>2018</v>
      </c>
      <c r="B914" t="s">
        <v>8347</v>
      </c>
      <c r="C914" t="s">
        <v>8377</v>
      </c>
      <c r="D914" s="39">
        <v>4.4949999999999997E-2</v>
      </c>
    </row>
    <row r="915" spans="1:5" x14ac:dyDescent="0.3">
      <c r="A915">
        <v>2018</v>
      </c>
      <c r="B915" t="s">
        <v>8347</v>
      </c>
      <c r="C915" t="s">
        <v>466</v>
      </c>
      <c r="D915" s="39">
        <v>0.11675000000000001</v>
      </c>
    </row>
    <row r="916" spans="1:5" x14ac:dyDescent="0.3">
      <c r="A916">
        <v>2018</v>
      </c>
      <c r="B916" t="s">
        <v>8347</v>
      </c>
      <c r="C916" t="s">
        <v>595</v>
      </c>
      <c r="D916" s="39">
        <v>1.4999999999999999E-2</v>
      </c>
    </row>
    <row r="917" spans="1:5" x14ac:dyDescent="0.3">
      <c r="A917">
        <v>2018</v>
      </c>
      <c r="B917" t="s">
        <v>8347</v>
      </c>
      <c r="C917" t="s">
        <v>8378</v>
      </c>
      <c r="D917" s="39">
        <v>9.8823741249242716E-2</v>
      </c>
    </row>
    <row r="918" spans="1:5" x14ac:dyDescent="0.3">
      <c r="A918">
        <v>2018</v>
      </c>
      <c r="B918" t="s">
        <v>8347</v>
      </c>
      <c r="C918" t="s">
        <v>844</v>
      </c>
      <c r="D918" s="39">
        <v>0.62893462483362406</v>
      </c>
    </row>
    <row r="919" spans="1:5" x14ac:dyDescent="0.3">
      <c r="A919">
        <v>2018</v>
      </c>
      <c r="B919" t="s">
        <v>8347</v>
      </c>
      <c r="C919" t="s">
        <v>848</v>
      </c>
      <c r="D919" s="39">
        <v>0.5655056247157324</v>
      </c>
    </row>
    <row r="920" spans="1:5" x14ac:dyDescent="0.3">
      <c r="A920">
        <v>2018</v>
      </c>
      <c r="B920" t="s">
        <v>8347</v>
      </c>
      <c r="C920" t="s">
        <v>852</v>
      </c>
      <c r="D920" s="39">
        <v>0.53708943249173136</v>
      </c>
      <c r="E920" t="s">
        <v>7812</v>
      </c>
    </row>
    <row r="921" spans="1:5" x14ac:dyDescent="0.3">
      <c r="A921">
        <v>2018</v>
      </c>
      <c r="B921" t="s">
        <v>8386</v>
      </c>
      <c r="C921" t="s">
        <v>8387</v>
      </c>
      <c r="D921" s="39">
        <v>0.67041488334697397</v>
      </c>
    </row>
    <row r="922" spans="1:5" x14ac:dyDescent="0.3">
      <c r="A922">
        <v>2018</v>
      </c>
      <c r="B922" t="s">
        <v>8386</v>
      </c>
      <c r="C922" t="s">
        <v>8388</v>
      </c>
      <c r="D922" s="39">
        <v>0.2301475761222867</v>
      </c>
    </row>
    <row r="923" spans="1:5" x14ac:dyDescent="0.3">
      <c r="A923">
        <v>2018</v>
      </c>
      <c r="B923" t="s">
        <v>8386</v>
      </c>
      <c r="C923" t="s">
        <v>8389</v>
      </c>
      <c r="D923" s="39">
        <v>0.24547882202372609</v>
      </c>
    </row>
    <row r="924" spans="1:5" x14ac:dyDescent="0.3">
      <c r="A924">
        <v>2018</v>
      </c>
      <c r="B924" t="s">
        <v>8386</v>
      </c>
      <c r="C924" t="s">
        <v>8390</v>
      </c>
      <c r="D924" s="39">
        <v>86.500702087442221</v>
      </c>
      <c r="E924" t="s">
        <v>7812</v>
      </c>
    </row>
    <row r="925" spans="1:5" x14ac:dyDescent="0.3">
      <c r="A925">
        <v>2018</v>
      </c>
      <c r="B925" t="s">
        <v>8345</v>
      </c>
      <c r="C925" s="44">
        <v>254</v>
      </c>
      <c r="D925" s="39">
        <v>1.47637</v>
      </c>
    </row>
    <row r="926" spans="1:5" x14ac:dyDescent="0.3">
      <c r="A926">
        <v>2018</v>
      </c>
      <c r="B926" t="s">
        <v>8345</v>
      </c>
      <c r="C926" s="44">
        <v>689</v>
      </c>
      <c r="D926" s="39">
        <v>0.13197</v>
      </c>
    </row>
    <row r="927" spans="1:5" x14ac:dyDescent="0.3">
      <c r="A927">
        <v>2019</v>
      </c>
      <c r="B927" t="s">
        <v>8347</v>
      </c>
      <c r="C927" t="s">
        <v>120</v>
      </c>
      <c r="D927" s="39">
        <v>3.208357374290062</v>
      </c>
    </row>
    <row r="928" spans="1:5" x14ac:dyDescent="0.3">
      <c r="A928">
        <v>2019</v>
      </c>
      <c r="B928" t="s">
        <v>8347</v>
      </c>
      <c r="C928" t="s">
        <v>8348</v>
      </c>
      <c r="D928" s="39">
        <v>7.0612318951534636</v>
      </c>
    </row>
    <row r="929" spans="1:4" x14ac:dyDescent="0.3">
      <c r="A929">
        <v>2019</v>
      </c>
      <c r="B929" t="s">
        <v>8347</v>
      </c>
      <c r="C929" t="s">
        <v>126</v>
      </c>
      <c r="D929" s="39">
        <v>2.4841388725995599</v>
      </c>
    </row>
    <row r="930" spans="1:4" x14ac:dyDescent="0.3">
      <c r="A930">
        <v>2019</v>
      </c>
      <c r="B930" t="s">
        <v>8347</v>
      </c>
      <c r="C930" t="s">
        <v>129</v>
      </c>
      <c r="D930" s="39">
        <v>2.4342750061008478</v>
      </c>
    </row>
    <row r="931" spans="1:4" x14ac:dyDescent="0.3">
      <c r="A931">
        <v>2019</v>
      </c>
      <c r="B931" t="s">
        <v>8347</v>
      </c>
      <c r="C931" t="s">
        <v>132</v>
      </c>
      <c r="D931" s="39">
        <v>2.654945412376565</v>
      </c>
    </row>
    <row r="932" spans="1:4" x14ac:dyDescent="0.3">
      <c r="A932">
        <v>2019</v>
      </c>
      <c r="B932" t="s">
        <v>8347</v>
      </c>
      <c r="C932" t="s">
        <v>136</v>
      </c>
      <c r="D932" s="39">
        <v>3.338361387832284</v>
      </c>
    </row>
    <row r="933" spans="1:4" x14ac:dyDescent="0.3">
      <c r="A933">
        <v>2019</v>
      </c>
      <c r="B933" t="s">
        <v>8347</v>
      </c>
      <c r="C933" t="s">
        <v>8349</v>
      </c>
      <c r="D933" s="39">
        <v>5.1184853247779696</v>
      </c>
    </row>
    <row r="934" spans="1:4" x14ac:dyDescent="0.3">
      <c r="A934">
        <v>2019</v>
      </c>
      <c r="B934" t="s">
        <v>8347</v>
      </c>
      <c r="C934" t="s">
        <v>142</v>
      </c>
      <c r="D934" s="39">
        <v>0.83459717673186506</v>
      </c>
    </row>
    <row r="935" spans="1:4" x14ac:dyDescent="0.3">
      <c r="A935">
        <v>2019</v>
      </c>
      <c r="B935" t="s">
        <v>8347</v>
      </c>
      <c r="C935" t="s">
        <v>145</v>
      </c>
      <c r="D935" s="39">
        <v>3.0885740158137041</v>
      </c>
    </row>
    <row r="936" spans="1:4" x14ac:dyDescent="0.3">
      <c r="A936">
        <v>2019</v>
      </c>
      <c r="B936" t="s">
        <v>8347</v>
      </c>
      <c r="C936" t="s">
        <v>159</v>
      </c>
      <c r="D936" s="39">
        <v>2.1675810431581541</v>
      </c>
    </row>
    <row r="937" spans="1:4" x14ac:dyDescent="0.3">
      <c r="A937">
        <v>2019</v>
      </c>
      <c r="B937" t="s">
        <v>8347</v>
      </c>
      <c r="C937" t="s">
        <v>164</v>
      </c>
      <c r="D937" s="39">
        <v>0.24510999999999999</v>
      </c>
    </row>
    <row r="938" spans="1:4" x14ac:dyDescent="0.3">
      <c r="A938">
        <v>2019</v>
      </c>
      <c r="B938" t="s">
        <v>8347</v>
      </c>
      <c r="C938" t="s">
        <v>167</v>
      </c>
      <c r="D938" s="39">
        <v>0.11974910125865131</v>
      </c>
    </row>
    <row r="939" spans="1:4" x14ac:dyDescent="0.3">
      <c r="A939">
        <v>2019</v>
      </c>
      <c r="B939" t="s">
        <v>8347</v>
      </c>
      <c r="C939" t="s">
        <v>8350</v>
      </c>
      <c r="D939" s="39">
        <v>3.489677711160561</v>
      </c>
    </row>
    <row r="940" spans="1:4" x14ac:dyDescent="0.3">
      <c r="A940">
        <v>2019</v>
      </c>
      <c r="B940" t="s">
        <v>8347</v>
      </c>
      <c r="C940" t="s">
        <v>175</v>
      </c>
      <c r="D940" s="39">
        <v>0.63362681372870877</v>
      </c>
    </row>
    <row r="941" spans="1:4" x14ac:dyDescent="0.3">
      <c r="A941">
        <v>2019</v>
      </c>
      <c r="B941" t="s">
        <v>8347</v>
      </c>
      <c r="C941" t="s">
        <v>178</v>
      </c>
      <c r="D941" s="39">
        <v>2.120191510470494</v>
      </c>
    </row>
    <row r="942" spans="1:4" x14ac:dyDescent="0.3">
      <c r="A942">
        <v>2019</v>
      </c>
      <c r="B942" t="s">
        <v>8347</v>
      </c>
      <c r="C942" t="s">
        <v>181</v>
      </c>
      <c r="D942" s="39">
        <v>0.7983735537125487</v>
      </c>
    </row>
    <row r="943" spans="1:4" x14ac:dyDescent="0.3">
      <c r="A943">
        <v>2019</v>
      </c>
      <c r="B943" t="s">
        <v>8347</v>
      </c>
      <c r="C943" t="s">
        <v>184</v>
      </c>
      <c r="D943" s="39">
        <v>3.2889000122227161</v>
      </c>
    </row>
    <row r="944" spans="1:4" x14ac:dyDescent="0.3">
      <c r="A944">
        <v>2019</v>
      </c>
      <c r="B944" t="s">
        <v>8347</v>
      </c>
      <c r="C944" t="s">
        <v>8351</v>
      </c>
      <c r="D944" s="39">
        <v>2.3290436445315161</v>
      </c>
    </row>
    <row r="945" spans="1:5" x14ac:dyDescent="0.3">
      <c r="A945">
        <v>2019</v>
      </c>
      <c r="B945" t="s">
        <v>8347</v>
      </c>
      <c r="C945" t="s">
        <v>8352</v>
      </c>
      <c r="D945" s="39">
        <v>2.0874007028168098</v>
      </c>
    </row>
    <row r="946" spans="1:5" x14ac:dyDescent="0.3">
      <c r="A946">
        <v>2019</v>
      </c>
      <c r="B946" t="s">
        <v>8347</v>
      </c>
      <c r="C946" t="s">
        <v>8353</v>
      </c>
      <c r="D946" s="39">
        <v>0.76853398029226139</v>
      </c>
      <c r="E946" t="s">
        <v>7812</v>
      </c>
    </row>
    <row r="947" spans="1:5" x14ac:dyDescent="0.3">
      <c r="A947">
        <v>2019</v>
      </c>
      <c r="B947" t="s">
        <v>8347</v>
      </c>
      <c r="C947" t="s">
        <v>8354</v>
      </c>
      <c r="D947" s="39">
        <v>1.0106335386256891</v>
      </c>
    </row>
    <row r="948" spans="1:5" x14ac:dyDescent="0.3">
      <c r="A948">
        <v>2019</v>
      </c>
      <c r="B948" t="s">
        <v>8347</v>
      </c>
      <c r="C948" t="s">
        <v>8355</v>
      </c>
      <c r="D948" s="39">
        <v>0.5179975</v>
      </c>
    </row>
    <row r="949" spans="1:5" x14ac:dyDescent="0.3">
      <c r="A949">
        <v>2019</v>
      </c>
      <c r="B949" t="s">
        <v>8347</v>
      </c>
      <c r="C949" t="s">
        <v>8356</v>
      </c>
      <c r="D949" s="39">
        <v>0.46593800000000007</v>
      </c>
    </row>
    <row r="950" spans="1:5" x14ac:dyDescent="0.3">
      <c r="A950">
        <v>2019</v>
      </c>
      <c r="B950" t="s">
        <v>8347</v>
      </c>
      <c r="C950" t="s">
        <v>8357</v>
      </c>
      <c r="D950" s="39">
        <v>1.8707761151922611</v>
      </c>
    </row>
    <row r="951" spans="1:5" x14ac:dyDescent="0.3">
      <c r="A951">
        <v>2019</v>
      </c>
      <c r="B951" t="s">
        <v>8347</v>
      </c>
      <c r="C951" t="s">
        <v>8358</v>
      </c>
      <c r="D951" s="39">
        <v>0.97955815078730768</v>
      </c>
    </row>
    <row r="952" spans="1:5" x14ac:dyDescent="0.3">
      <c r="A952">
        <v>2019</v>
      </c>
      <c r="B952" t="s">
        <v>8347</v>
      </c>
      <c r="C952" t="s">
        <v>188</v>
      </c>
      <c r="D952" s="39">
        <v>0.77822189815490606</v>
      </c>
    </row>
    <row r="953" spans="1:5" x14ac:dyDescent="0.3">
      <c r="A953">
        <v>2019</v>
      </c>
      <c r="B953" t="s">
        <v>8347</v>
      </c>
      <c r="C953" t="s">
        <v>200</v>
      </c>
      <c r="D953" s="39">
        <v>8.8076000000000015E-2</v>
      </c>
    </row>
    <row r="954" spans="1:5" x14ac:dyDescent="0.3">
      <c r="A954">
        <v>2019</v>
      </c>
      <c r="B954" t="s">
        <v>8347</v>
      </c>
      <c r="C954" t="s">
        <v>203</v>
      </c>
      <c r="D954" s="39">
        <v>0.4371666666666667</v>
      </c>
    </row>
    <row r="955" spans="1:5" x14ac:dyDescent="0.3">
      <c r="A955">
        <v>2019</v>
      </c>
      <c r="B955" t="s">
        <v>8347</v>
      </c>
      <c r="C955" t="s">
        <v>8359</v>
      </c>
      <c r="D955" s="39">
        <v>0.52064600000000005</v>
      </c>
    </row>
    <row r="956" spans="1:5" x14ac:dyDescent="0.3">
      <c r="A956">
        <v>2019</v>
      </c>
      <c r="B956" t="s">
        <v>8347</v>
      </c>
      <c r="C956" t="s">
        <v>8360</v>
      </c>
      <c r="D956" s="39">
        <v>7.6240000000000006E-3</v>
      </c>
    </row>
    <row r="957" spans="1:5" x14ac:dyDescent="0.3">
      <c r="A957">
        <v>2019</v>
      </c>
      <c r="B957" t="s">
        <v>8347</v>
      </c>
      <c r="C957" t="s">
        <v>216</v>
      </c>
      <c r="D957" s="39">
        <v>8.0014000000000002E-2</v>
      </c>
    </row>
    <row r="958" spans="1:5" x14ac:dyDescent="0.3">
      <c r="A958">
        <v>2019</v>
      </c>
      <c r="B958" t="s">
        <v>8347</v>
      </c>
      <c r="C958" t="s">
        <v>8361</v>
      </c>
      <c r="D958" s="39">
        <v>2.7508000000000001E-2</v>
      </c>
    </row>
    <row r="959" spans="1:5" x14ac:dyDescent="0.3">
      <c r="A959">
        <v>2019</v>
      </c>
      <c r="B959" t="s">
        <v>8347</v>
      </c>
      <c r="C959" t="s">
        <v>223</v>
      </c>
      <c r="D959" s="39">
        <v>3.0288000000000009E-2</v>
      </c>
    </row>
    <row r="960" spans="1:5" x14ac:dyDescent="0.3">
      <c r="A960">
        <v>2019</v>
      </c>
      <c r="B960" t="s">
        <v>8347</v>
      </c>
      <c r="C960" t="s">
        <v>226</v>
      </c>
      <c r="D960" s="39">
        <v>0.1057033333333333</v>
      </c>
    </row>
    <row r="961" spans="1:4" x14ac:dyDescent="0.3">
      <c r="A961">
        <v>2019</v>
      </c>
      <c r="B961" t="s">
        <v>8347</v>
      </c>
      <c r="C961" t="s">
        <v>230</v>
      </c>
      <c r="D961" s="39">
        <v>0.15248999999999999</v>
      </c>
    </row>
    <row r="962" spans="1:4" x14ac:dyDescent="0.3">
      <c r="A962">
        <v>2019</v>
      </c>
      <c r="B962" t="s">
        <v>8347</v>
      </c>
      <c r="C962" t="s">
        <v>235</v>
      </c>
      <c r="D962" s="39">
        <v>0.54623416085855703</v>
      </c>
    </row>
    <row r="963" spans="1:4" x14ac:dyDescent="0.3">
      <c r="A963">
        <v>2019</v>
      </c>
      <c r="B963" t="s">
        <v>8347</v>
      </c>
      <c r="C963" t="s">
        <v>8362</v>
      </c>
      <c r="D963" s="39">
        <v>0.36585152444720959</v>
      </c>
    </row>
    <row r="964" spans="1:4" x14ac:dyDescent="0.3">
      <c r="A964">
        <v>2019</v>
      </c>
      <c r="B964" t="s">
        <v>8347</v>
      </c>
      <c r="C964" t="s">
        <v>8363</v>
      </c>
      <c r="D964" s="39">
        <v>0.47887408363106199</v>
      </c>
    </row>
    <row r="965" spans="1:4" x14ac:dyDescent="0.3">
      <c r="A965">
        <v>2019</v>
      </c>
      <c r="B965" t="s">
        <v>8347</v>
      </c>
      <c r="C965" t="s">
        <v>8364</v>
      </c>
      <c r="D965" s="39">
        <v>0.2866856425569132</v>
      </c>
    </row>
    <row r="966" spans="1:4" x14ac:dyDescent="0.3">
      <c r="A966">
        <v>2019</v>
      </c>
      <c r="B966" t="s">
        <v>8347</v>
      </c>
      <c r="C966" t="s">
        <v>247</v>
      </c>
      <c r="D966" s="39">
        <v>0.75521901065143682</v>
      </c>
    </row>
    <row r="967" spans="1:4" x14ac:dyDescent="0.3">
      <c r="A967">
        <v>2019</v>
      </c>
      <c r="B967" t="s">
        <v>8347</v>
      </c>
      <c r="C967" t="s">
        <v>8365</v>
      </c>
      <c r="D967" s="39">
        <v>0.5516360129823602</v>
      </c>
    </row>
    <row r="968" spans="1:4" x14ac:dyDescent="0.3">
      <c r="A968">
        <v>2019</v>
      </c>
      <c r="B968" t="s">
        <v>8347</v>
      </c>
      <c r="C968" t="s">
        <v>257</v>
      </c>
      <c r="D968" s="39">
        <v>0.2060373984276436</v>
      </c>
    </row>
    <row r="969" spans="1:4" x14ac:dyDescent="0.3">
      <c r="A969">
        <v>2019</v>
      </c>
      <c r="B969" t="s">
        <v>8347</v>
      </c>
      <c r="C969" t="s">
        <v>8366</v>
      </c>
      <c r="D969" s="39">
        <v>0.29581570230254289</v>
      </c>
    </row>
    <row r="970" spans="1:4" x14ac:dyDescent="0.3">
      <c r="A970">
        <v>2019</v>
      </c>
      <c r="B970" t="s">
        <v>8347</v>
      </c>
      <c r="C970" t="s">
        <v>279</v>
      </c>
      <c r="D970" s="39">
        <v>0.28786</v>
      </c>
    </row>
    <row r="971" spans="1:4" x14ac:dyDescent="0.3">
      <c r="A971">
        <v>2019</v>
      </c>
      <c r="B971" t="s">
        <v>8347</v>
      </c>
      <c r="C971" t="s">
        <v>8367</v>
      </c>
      <c r="D971" s="39">
        <v>0.16940420162808961</v>
      </c>
    </row>
    <row r="972" spans="1:4" x14ac:dyDescent="0.3">
      <c r="A972">
        <v>2019</v>
      </c>
      <c r="B972" t="s">
        <v>8347</v>
      </c>
      <c r="C972" t="s">
        <v>289</v>
      </c>
      <c r="D972" s="39">
        <v>0.3074842382253048</v>
      </c>
    </row>
    <row r="973" spans="1:4" x14ac:dyDescent="0.3">
      <c r="A973">
        <v>2019</v>
      </c>
      <c r="B973" t="s">
        <v>8347</v>
      </c>
      <c r="C973" t="s">
        <v>8368</v>
      </c>
      <c r="D973" s="39">
        <v>0.22559325104786229</v>
      </c>
    </row>
    <row r="974" spans="1:4" x14ac:dyDescent="0.3">
      <c r="A974">
        <v>2019</v>
      </c>
      <c r="B974" t="s">
        <v>8347</v>
      </c>
      <c r="C974" t="s">
        <v>8369</v>
      </c>
      <c r="D974" s="39">
        <v>0.18225479999999999</v>
      </c>
    </row>
    <row r="975" spans="1:4" x14ac:dyDescent="0.3">
      <c r="A975">
        <v>2019</v>
      </c>
      <c r="B975" t="s">
        <v>8347</v>
      </c>
      <c r="C975" t="s">
        <v>8370</v>
      </c>
      <c r="D975" s="39">
        <v>9.2507767994538595E-2</v>
      </c>
    </row>
    <row r="976" spans="1:4" x14ac:dyDescent="0.3">
      <c r="A976">
        <v>2019</v>
      </c>
      <c r="B976" t="s">
        <v>8347</v>
      </c>
      <c r="C976" t="s">
        <v>8371</v>
      </c>
      <c r="D976" s="39">
        <v>9.2507767994538595E-2</v>
      </c>
    </row>
    <row r="977" spans="1:5" x14ac:dyDescent="0.3">
      <c r="A977">
        <v>2019</v>
      </c>
      <c r="B977" t="s">
        <v>8347</v>
      </c>
      <c r="C977" t="s">
        <v>8372</v>
      </c>
      <c r="D977" s="39">
        <v>9.2507767994538595E-2</v>
      </c>
    </row>
    <row r="978" spans="1:5" x14ac:dyDescent="0.3">
      <c r="A978">
        <v>2019</v>
      </c>
      <c r="B978" t="s">
        <v>8347</v>
      </c>
      <c r="C978" t="s">
        <v>8373</v>
      </c>
      <c r="D978" s="39">
        <v>9.2507767994538595E-2</v>
      </c>
    </row>
    <row r="979" spans="1:5" x14ac:dyDescent="0.3">
      <c r="A979">
        <v>2019</v>
      </c>
      <c r="B979" t="s">
        <v>8347</v>
      </c>
      <c r="C979" t="s">
        <v>299</v>
      </c>
      <c r="D979" s="39">
        <v>0.19610778977782109</v>
      </c>
    </row>
    <row r="980" spans="1:5" x14ac:dyDescent="0.3">
      <c r="A980">
        <v>2019</v>
      </c>
      <c r="B980" t="s">
        <v>8347</v>
      </c>
      <c r="C980" t="s">
        <v>8374</v>
      </c>
      <c r="D980" s="39">
        <v>7.4360546535721808</v>
      </c>
    </row>
    <row r="981" spans="1:5" x14ac:dyDescent="0.3">
      <c r="A981">
        <v>2019</v>
      </c>
      <c r="B981" t="s">
        <v>8347</v>
      </c>
      <c r="C981" t="s">
        <v>8375</v>
      </c>
      <c r="D981" s="39">
        <v>7.9895733333333343</v>
      </c>
    </row>
    <row r="982" spans="1:5" x14ac:dyDescent="0.3">
      <c r="A982">
        <v>2019</v>
      </c>
      <c r="B982" t="s">
        <v>8347</v>
      </c>
      <c r="C982" t="s">
        <v>8376</v>
      </c>
      <c r="D982" s="39">
        <v>2.088343333333333</v>
      </c>
    </row>
    <row r="983" spans="1:5" x14ac:dyDescent="0.3">
      <c r="A983">
        <v>2019</v>
      </c>
      <c r="B983" t="s">
        <v>8347</v>
      </c>
      <c r="C983" t="s">
        <v>302</v>
      </c>
      <c r="D983" s="39">
        <v>0.14785416484189259</v>
      </c>
    </row>
    <row r="984" spans="1:5" x14ac:dyDescent="0.3">
      <c r="A984">
        <v>2019</v>
      </c>
      <c r="B984" t="s">
        <v>8347</v>
      </c>
      <c r="C984" t="s">
        <v>8377</v>
      </c>
      <c r="D984" s="39">
        <v>4.5331999999999997E-2</v>
      </c>
    </row>
    <row r="985" spans="1:5" x14ac:dyDescent="0.3">
      <c r="A985">
        <v>2019</v>
      </c>
      <c r="B985" t="s">
        <v>8347</v>
      </c>
      <c r="C985" t="s">
        <v>466</v>
      </c>
      <c r="D985" s="39">
        <v>0.11619</v>
      </c>
    </row>
    <row r="986" spans="1:5" x14ac:dyDescent="0.3">
      <c r="A986">
        <v>2019</v>
      </c>
      <c r="B986" t="s">
        <v>8347</v>
      </c>
      <c r="C986" t="s">
        <v>595</v>
      </c>
      <c r="D986" s="39">
        <v>1.4999999999999999E-2</v>
      </c>
    </row>
    <row r="987" spans="1:5" x14ac:dyDescent="0.3">
      <c r="A987">
        <v>2019</v>
      </c>
      <c r="B987" t="s">
        <v>8347</v>
      </c>
      <c r="C987" t="s">
        <v>8378</v>
      </c>
      <c r="D987" s="39">
        <v>0.1028577395439985</v>
      </c>
    </row>
    <row r="988" spans="1:5" x14ac:dyDescent="0.3">
      <c r="A988">
        <v>2019</v>
      </c>
      <c r="B988" t="s">
        <v>8347</v>
      </c>
      <c r="C988" t="s">
        <v>844</v>
      </c>
      <c r="D988" s="39">
        <v>0.64047379613886046</v>
      </c>
    </row>
    <row r="989" spans="1:5" x14ac:dyDescent="0.3">
      <c r="A989">
        <v>2019</v>
      </c>
      <c r="B989" t="s">
        <v>8347</v>
      </c>
      <c r="C989" t="s">
        <v>848</v>
      </c>
      <c r="D989" s="39">
        <v>0.53983012906320371</v>
      </c>
    </row>
    <row r="990" spans="1:5" x14ac:dyDescent="0.3">
      <c r="A990">
        <v>2019</v>
      </c>
      <c r="B990" t="s">
        <v>8347</v>
      </c>
      <c r="C990" t="s">
        <v>852</v>
      </c>
      <c r="D990" s="39">
        <v>0.53708943249173136</v>
      </c>
      <c r="E990" t="s">
        <v>7812</v>
      </c>
    </row>
    <row r="991" spans="1:5" x14ac:dyDescent="0.3">
      <c r="A991">
        <v>2019</v>
      </c>
      <c r="B991" t="s">
        <v>8386</v>
      </c>
      <c r="C991" t="s">
        <v>8387</v>
      </c>
      <c r="D991" s="39">
        <v>0.67459665149786852</v>
      </c>
    </row>
    <row r="992" spans="1:5" x14ac:dyDescent="0.3">
      <c r="A992">
        <v>2019</v>
      </c>
      <c r="B992" t="s">
        <v>8386</v>
      </c>
      <c r="C992" t="s">
        <v>8388</v>
      </c>
      <c r="D992" s="39">
        <v>0.230141350708745</v>
      </c>
    </row>
    <row r="993" spans="1:5" x14ac:dyDescent="0.3">
      <c r="A993">
        <v>2019</v>
      </c>
      <c r="B993" t="s">
        <v>8386</v>
      </c>
      <c r="C993" t="s">
        <v>8389</v>
      </c>
      <c r="D993" s="39">
        <v>0.24547882202372609</v>
      </c>
    </row>
    <row r="994" spans="1:5" x14ac:dyDescent="0.3">
      <c r="A994">
        <v>2019</v>
      </c>
      <c r="B994" t="s">
        <v>8386</v>
      </c>
      <c r="C994" t="s">
        <v>8390</v>
      </c>
      <c r="D994" s="39">
        <v>86.500702087442221</v>
      </c>
      <c r="E994" t="s">
        <v>7812</v>
      </c>
    </row>
    <row r="995" spans="1:5" x14ac:dyDescent="0.3">
      <c r="A995">
        <v>2019</v>
      </c>
      <c r="B995" t="s">
        <v>8345</v>
      </c>
      <c r="C995" s="44">
        <v>254</v>
      </c>
      <c r="D995" s="39">
        <v>1.4734119999999999</v>
      </c>
    </row>
    <row r="996" spans="1:5" x14ac:dyDescent="0.3">
      <c r="A996">
        <v>2019</v>
      </c>
      <c r="B996" t="s">
        <v>8345</v>
      </c>
      <c r="C996" s="44">
        <v>689</v>
      </c>
      <c r="D996" s="39">
        <v>0.13126333333333329</v>
      </c>
    </row>
    <row r="997" spans="1:5" x14ac:dyDescent="0.3">
      <c r="A997">
        <v>2020</v>
      </c>
      <c r="B997" t="s">
        <v>8347</v>
      </c>
      <c r="C997" t="s">
        <v>120</v>
      </c>
      <c r="D997" s="39">
        <v>3.3084263226353272</v>
      </c>
    </row>
    <row r="998" spans="1:5" x14ac:dyDescent="0.3">
      <c r="A998">
        <v>2020</v>
      </c>
      <c r="B998" t="s">
        <v>8347</v>
      </c>
      <c r="C998" t="s">
        <v>8348</v>
      </c>
      <c r="D998" s="39">
        <v>7.1370015869992844</v>
      </c>
    </row>
    <row r="999" spans="1:5" x14ac:dyDescent="0.3">
      <c r="A999">
        <v>2020</v>
      </c>
      <c r="B999" t="s">
        <v>8347</v>
      </c>
      <c r="C999" t="s">
        <v>126</v>
      </c>
      <c r="D999" s="39">
        <v>2.5013639433872559</v>
      </c>
    </row>
    <row r="1000" spans="1:5" x14ac:dyDescent="0.3">
      <c r="A1000">
        <v>2020</v>
      </c>
      <c r="B1000" t="s">
        <v>8347</v>
      </c>
      <c r="C1000" t="s">
        <v>129</v>
      </c>
      <c r="D1000" s="39">
        <v>2.4838786397628838</v>
      </c>
    </row>
    <row r="1001" spans="1:5" x14ac:dyDescent="0.3">
      <c r="A1001">
        <v>2020</v>
      </c>
      <c r="B1001" t="s">
        <v>8347</v>
      </c>
      <c r="C1001" t="s">
        <v>132</v>
      </c>
      <c r="D1001" s="39">
        <v>2.7087389615009632</v>
      </c>
    </row>
    <row r="1002" spans="1:5" x14ac:dyDescent="0.3">
      <c r="A1002">
        <v>2020</v>
      </c>
      <c r="B1002" t="s">
        <v>8347</v>
      </c>
      <c r="C1002" t="s">
        <v>136</v>
      </c>
      <c r="D1002" s="39">
        <v>3.3650844444396908</v>
      </c>
    </row>
    <row r="1003" spans="1:5" x14ac:dyDescent="0.3">
      <c r="A1003">
        <v>2020</v>
      </c>
      <c r="B1003" t="s">
        <v>8347</v>
      </c>
      <c r="C1003" t="s">
        <v>8349</v>
      </c>
      <c r="D1003" s="39">
        <v>5.166389794704358</v>
      </c>
    </row>
    <row r="1004" spans="1:5" x14ac:dyDescent="0.3">
      <c r="A1004">
        <v>2020</v>
      </c>
      <c r="B1004" t="s">
        <v>8347</v>
      </c>
      <c r="C1004" t="s">
        <v>142</v>
      </c>
      <c r="D1004" s="39">
        <v>0.82582763358271172</v>
      </c>
    </row>
    <row r="1005" spans="1:5" x14ac:dyDescent="0.3">
      <c r="A1005">
        <v>2020</v>
      </c>
      <c r="B1005" t="s">
        <v>8347</v>
      </c>
      <c r="C1005" t="s">
        <v>145</v>
      </c>
      <c r="D1005" s="39">
        <v>3.1257447898011028</v>
      </c>
    </row>
    <row r="1006" spans="1:5" x14ac:dyDescent="0.3">
      <c r="A1006">
        <v>2020</v>
      </c>
      <c r="B1006" t="s">
        <v>8347</v>
      </c>
      <c r="C1006" t="s">
        <v>159</v>
      </c>
      <c r="D1006" s="39">
        <v>2.1903579193488589</v>
      </c>
    </row>
    <row r="1007" spans="1:5" x14ac:dyDescent="0.3">
      <c r="A1007">
        <v>2020</v>
      </c>
      <c r="B1007" t="s">
        <v>8347</v>
      </c>
      <c r="C1007" t="s">
        <v>164</v>
      </c>
      <c r="D1007" s="39">
        <v>0.23897437499999999</v>
      </c>
    </row>
    <row r="1008" spans="1:5" x14ac:dyDescent="0.3">
      <c r="A1008">
        <v>2020</v>
      </c>
      <c r="B1008" t="s">
        <v>8347</v>
      </c>
      <c r="C1008" t="s">
        <v>167</v>
      </c>
      <c r="D1008" s="39">
        <v>0.1202303771711003</v>
      </c>
    </row>
    <row r="1009" spans="1:5" x14ac:dyDescent="0.3">
      <c r="A1009">
        <v>2020</v>
      </c>
      <c r="B1009" t="s">
        <v>8347</v>
      </c>
      <c r="C1009" t="s">
        <v>8350</v>
      </c>
      <c r="D1009" s="39">
        <v>3.3951605237999138</v>
      </c>
    </row>
    <row r="1010" spans="1:5" x14ac:dyDescent="0.3">
      <c r="A1010">
        <v>2020</v>
      </c>
      <c r="B1010" t="s">
        <v>8347</v>
      </c>
      <c r="C1010" t="s">
        <v>175</v>
      </c>
      <c r="D1010" s="39">
        <v>0.62792952250542677</v>
      </c>
    </row>
    <row r="1011" spans="1:5" x14ac:dyDescent="0.3">
      <c r="A1011">
        <v>2020</v>
      </c>
      <c r="B1011" t="s">
        <v>8347</v>
      </c>
      <c r="C1011" t="s">
        <v>178</v>
      </c>
      <c r="D1011" s="39">
        <v>2.142330955266099</v>
      </c>
    </row>
    <row r="1012" spans="1:5" x14ac:dyDescent="0.3">
      <c r="A1012">
        <v>2020</v>
      </c>
      <c r="B1012" t="s">
        <v>8347</v>
      </c>
      <c r="C1012" t="s">
        <v>181</v>
      </c>
      <c r="D1012" s="39">
        <v>0.80418044670034905</v>
      </c>
    </row>
    <row r="1013" spans="1:5" x14ac:dyDescent="0.3">
      <c r="A1013">
        <v>2020</v>
      </c>
      <c r="B1013" t="s">
        <v>8347</v>
      </c>
      <c r="C1013" t="s">
        <v>184</v>
      </c>
      <c r="D1013" s="39">
        <v>3.3585768182848841</v>
      </c>
    </row>
    <row r="1014" spans="1:5" x14ac:dyDescent="0.3">
      <c r="A1014">
        <v>2020</v>
      </c>
      <c r="B1014" t="s">
        <v>8347</v>
      </c>
      <c r="C1014" t="s">
        <v>8351</v>
      </c>
      <c r="D1014" s="39">
        <v>2.3467781335897402</v>
      </c>
    </row>
    <row r="1015" spans="1:5" x14ac:dyDescent="0.3">
      <c r="A1015">
        <v>2020</v>
      </c>
      <c r="B1015" t="s">
        <v>8347</v>
      </c>
      <c r="C1015" t="s">
        <v>8352</v>
      </c>
      <c r="D1015" s="39">
        <v>2.095867190858427</v>
      </c>
    </row>
    <row r="1016" spans="1:5" x14ac:dyDescent="0.3">
      <c r="A1016">
        <v>2020</v>
      </c>
      <c r="B1016" t="s">
        <v>8347</v>
      </c>
      <c r="C1016" t="s">
        <v>8353</v>
      </c>
      <c r="D1016" s="39">
        <v>0.76853398029226139</v>
      </c>
      <c r="E1016" t="s">
        <v>7812</v>
      </c>
    </row>
    <row r="1017" spans="1:5" x14ac:dyDescent="0.3">
      <c r="A1017">
        <v>2020</v>
      </c>
      <c r="B1017" t="s">
        <v>8347</v>
      </c>
      <c r="C1017" t="s">
        <v>8354</v>
      </c>
      <c r="D1017" s="39">
        <v>0.95831343150109105</v>
      </c>
    </row>
    <row r="1018" spans="1:5" x14ac:dyDescent="0.3">
      <c r="A1018">
        <v>2020</v>
      </c>
      <c r="B1018" t="s">
        <v>8347</v>
      </c>
      <c r="C1018" t="s">
        <v>8355</v>
      </c>
      <c r="D1018" s="39">
        <v>0.520675</v>
      </c>
    </row>
    <row r="1019" spans="1:5" x14ac:dyDescent="0.3">
      <c r="A1019">
        <v>2020</v>
      </c>
      <c r="B1019" t="s">
        <v>8347</v>
      </c>
      <c r="C1019" t="s">
        <v>8356</v>
      </c>
      <c r="D1019" s="39">
        <v>0.45440199999999997</v>
      </c>
    </row>
    <row r="1020" spans="1:5" x14ac:dyDescent="0.3">
      <c r="A1020">
        <v>2020</v>
      </c>
      <c r="B1020" t="s">
        <v>8347</v>
      </c>
      <c r="C1020" t="s">
        <v>8357</v>
      </c>
      <c r="D1020" s="39">
        <v>1.845451307262997</v>
      </c>
    </row>
    <row r="1021" spans="1:5" x14ac:dyDescent="0.3">
      <c r="A1021">
        <v>2020</v>
      </c>
      <c r="B1021" t="s">
        <v>8347</v>
      </c>
      <c r="C1021" t="s">
        <v>8358</v>
      </c>
      <c r="D1021" s="39">
        <v>1.003809125282296</v>
      </c>
    </row>
    <row r="1022" spans="1:5" x14ac:dyDescent="0.3">
      <c r="A1022">
        <v>2020</v>
      </c>
      <c r="B1022" t="s">
        <v>8347</v>
      </c>
      <c r="C1022" t="s">
        <v>188</v>
      </c>
      <c r="D1022" s="39">
        <v>0.79266152978701865</v>
      </c>
    </row>
    <row r="1023" spans="1:5" x14ac:dyDescent="0.3">
      <c r="A1023">
        <v>2020</v>
      </c>
      <c r="B1023" t="s">
        <v>8347</v>
      </c>
      <c r="C1023" t="s">
        <v>200</v>
      </c>
      <c r="D1023" s="39">
        <v>9.0457999999999997E-2</v>
      </c>
    </row>
    <row r="1024" spans="1:5" x14ac:dyDescent="0.3">
      <c r="A1024">
        <v>2020</v>
      </c>
      <c r="B1024" t="s">
        <v>8347</v>
      </c>
      <c r="C1024" t="s">
        <v>203</v>
      </c>
      <c r="D1024" s="39">
        <v>0.43765999999999999</v>
      </c>
    </row>
    <row r="1025" spans="1:4" x14ac:dyDescent="0.3">
      <c r="A1025">
        <v>2020</v>
      </c>
      <c r="B1025" t="s">
        <v>8347</v>
      </c>
      <c r="C1025" t="s">
        <v>8359</v>
      </c>
      <c r="D1025" s="39">
        <v>0.55649000000000004</v>
      </c>
    </row>
    <row r="1026" spans="1:4" x14ac:dyDescent="0.3">
      <c r="A1026">
        <v>2020</v>
      </c>
      <c r="B1026" t="s">
        <v>8347</v>
      </c>
      <c r="C1026" t="s">
        <v>8360</v>
      </c>
      <c r="D1026" s="39">
        <v>7.574E-3</v>
      </c>
    </row>
    <row r="1027" spans="1:4" x14ac:dyDescent="0.3">
      <c r="A1027">
        <v>2020</v>
      </c>
      <c r="B1027" t="s">
        <v>8347</v>
      </c>
      <c r="C1027" t="s">
        <v>216</v>
      </c>
      <c r="D1027" s="39">
        <v>7.8018000000000004E-2</v>
      </c>
    </row>
    <row r="1028" spans="1:4" x14ac:dyDescent="0.3">
      <c r="A1028">
        <v>2020</v>
      </c>
      <c r="B1028" t="s">
        <v>8347</v>
      </c>
      <c r="C1028" t="s">
        <v>8361</v>
      </c>
      <c r="D1028" s="39">
        <v>2.7466000000000001E-2</v>
      </c>
    </row>
    <row r="1029" spans="1:4" x14ac:dyDescent="0.3">
      <c r="A1029">
        <v>2020</v>
      </c>
      <c r="B1029" t="s">
        <v>8347</v>
      </c>
      <c r="C1029" t="s">
        <v>223</v>
      </c>
      <c r="D1029" s="39">
        <v>3.0259999999999999E-2</v>
      </c>
    </row>
    <row r="1030" spans="1:4" x14ac:dyDescent="0.3">
      <c r="A1030">
        <v>2020</v>
      </c>
      <c r="B1030" t="s">
        <v>8347</v>
      </c>
      <c r="C1030" t="s">
        <v>226</v>
      </c>
      <c r="D1030" s="39">
        <v>0.10617</v>
      </c>
    </row>
    <row r="1031" spans="1:4" x14ac:dyDescent="0.3">
      <c r="A1031">
        <v>2020</v>
      </c>
      <c r="B1031" t="s">
        <v>8347</v>
      </c>
      <c r="C1031" t="s">
        <v>230</v>
      </c>
      <c r="D1031" s="39">
        <v>0.15248999999999999</v>
      </c>
    </row>
    <row r="1032" spans="1:4" x14ac:dyDescent="0.3">
      <c r="A1032">
        <v>2020</v>
      </c>
      <c r="B1032" t="s">
        <v>8347</v>
      </c>
      <c r="C1032" t="s">
        <v>235</v>
      </c>
      <c r="D1032" s="39">
        <v>0.54799821743718591</v>
      </c>
    </row>
    <row r="1033" spans="1:4" x14ac:dyDescent="0.3">
      <c r="A1033">
        <v>2020</v>
      </c>
      <c r="B1033" t="s">
        <v>8347</v>
      </c>
      <c r="C1033" t="s">
        <v>8362</v>
      </c>
      <c r="D1033" s="39">
        <v>0.37845274151974279</v>
      </c>
    </row>
    <row r="1034" spans="1:4" x14ac:dyDescent="0.3">
      <c r="A1034">
        <v>2020</v>
      </c>
      <c r="B1034" t="s">
        <v>8347</v>
      </c>
      <c r="C1034" t="s">
        <v>8363</v>
      </c>
      <c r="D1034" s="39">
        <v>0.47984220840530251</v>
      </c>
    </row>
    <row r="1035" spans="1:4" x14ac:dyDescent="0.3">
      <c r="A1035">
        <v>2020</v>
      </c>
      <c r="B1035" t="s">
        <v>8347</v>
      </c>
      <c r="C1035" t="s">
        <v>8364</v>
      </c>
      <c r="D1035" s="39">
        <v>0.28730457543937882</v>
      </c>
    </row>
    <row r="1036" spans="1:4" x14ac:dyDescent="0.3">
      <c r="A1036">
        <v>2020</v>
      </c>
      <c r="B1036" t="s">
        <v>8347</v>
      </c>
      <c r="C1036" t="s">
        <v>247</v>
      </c>
      <c r="D1036" s="39">
        <v>0.77337593816233119</v>
      </c>
    </row>
    <row r="1037" spans="1:4" x14ac:dyDescent="0.3">
      <c r="A1037">
        <v>2020</v>
      </c>
      <c r="B1037" t="s">
        <v>8347</v>
      </c>
      <c r="C1037" t="s">
        <v>8365</v>
      </c>
      <c r="D1037" s="39">
        <v>0.54632093661995218</v>
      </c>
    </row>
    <row r="1038" spans="1:4" x14ac:dyDescent="0.3">
      <c r="A1038">
        <v>2020</v>
      </c>
      <c r="B1038" t="s">
        <v>8347</v>
      </c>
      <c r="C1038" t="s">
        <v>257</v>
      </c>
      <c r="D1038" s="39">
        <v>0.2073524953609174</v>
      </c>
    </row>
    <row r="1039" spans="1:4" x14ac:dyDescent="0.3">
      <c r="A1039">
        <v>2020</v>
      </c>
      <c r="B1039" t="s">
        <v>8347</v>
      </c>
      <c r="C1039" t="s">
        <v>8366</v>
      </c>
      <c r="D1039" s="39">
        <v>0.29800972975400869</v>
      </c>
    </row>
    <row r="1040" spans="1:4" x14ac:dyDescent="0.3">
      <c r="A1040">
        <v>2020</v>
      </c>
      <c r="B1040" t="s">
        <v>8347</v>
      </c>
      <c r="C1040" t="s">
        <v>279</v>
      </c>
      <c r="D1040" s="39">
        <v>0.27431499999999998</v>
      </c>
    </row>
    <row r="1041" spans="1:4" x14ac:dyDescent="0.3">
      <c r="A1041">
        <v>2020</v>
      </c>
      <c r="B1041" t="s">
        <v>8347</v>
      </c>
      <c r="C1041" t="s">
        <v>8367</v>
      </c>
      <c r="D1041" s="39">
        <v>0.16502299908003679</v>
      </c>
    </row>
    <row r="1042" spans="1:4" x14ac:dyDescent="0.3">
      <c r="A1042">
        <v>2020</v>
      </c>
      <c r="B1042" t="s">
        <v>8347</v>
      </c>
      <c r="C1042" t="s">
        <v>289</v>
      </c>
      <c r="D1042" s="39">
        <v>0.30381666410753633</v>
      </c>
    </row>
    <row r="1043" spans="1:4" x14ac:dyDescent="0.3">
      <c r="A1043">
        <v>2020</v>
      </c>
      <c r="B1043" t="s">
        <v>8347</v>
      </c>
      <c r="C1043" t="s">
        <v>8368</v>
      </c>
      <c r="D1043" s="39">
        <v>0.22898516501446489</v>
      </c>
    </row>
    <row r="1044" spans="1:4" x14ac:dyDescent="0.3">
      <c r="A1044">
        <v>2020</v>
      </c>
      <c r="B1044" t="s">
        <v>8347</v>
      </c>
      <c r="C1044" t="s">
        <v>8369</v>
      </c>
      <c r="D1044" s="39">
        <v>0.18625320000000001</v>
      </c>
    </row>
    <row r="1045" spans="1:4" x14ac:dyDescent="0.3">
      <c r="A1045">
        <v>2020</v>
      </c>
      <c r="B1045" t="s">
        <v>8347</v>
      </c>
      <c r="C1045" t="s">
        <v>8370</v>
      </c>
      <c r="D1045" s="39">
        <v>9.2507767994538595E-2</v>
      </c>
    </row>
    <row r="1046" spans="1:4" x14ac:dyDescent="0.3">
      <c r="A1046">
        <v>2020</v>
      </c>
      <c r="B1046" t="s">
        <v>8347</v>
      </c>
      <c r="C1046" t="s">
        <v>8371</v>
      </c>
      <c r="D1046" s="39">
        <v>9.2507767994538595E-2</v>
      </c>
    </row>
    <row r="1047" spans="1:4" x14ac:dyDescent="0.3">
      <c r="A1047">
        <v>2020</v>
      </c>
      <c r="B1047" t="s">
        <v>8347</v>
      </c>
      <c r="C1047" t="s">
        <v>8372</v>
      </c>
      <c r="D1047" s="39">
        <v>9.2507767994538595E-2</v>
      </c>
    </row>
    <row r="1048" spans="1:4" x14ac:dyDescent="0.3">
      <c r="A1048">
        <v>2020</v>
      </c>
      <c r="B1048" t="s">
        <v>8347</v>
      </c>
      <c r="C1048" t="s">
        <v>8373</v>
      </c>
      <c r="D1048" s="39">
        <v>9.2507767994538595E-2</v>
      </c>
    </row>
    <row r="1049" spans="1:4" x14ac:dyDescent="0.3">
      <c r="A1049">
        <v>2020</v>
      </c>
      <c r="B1049" t="s">
        <v>8347</v>
      </c>
      <c r="C1049" t="s">
        <v>299</v>
      </c>
      <c r="D1049" s="39">
        <v>0.19707466587034009</v>
      </c>
    </row>
    <row r="1050" spans="1:4" x14ac:dyDescent="0.3">
      <c r="A1050">
        <v>2020</v>
      </c>
      <c r="B1050" t="s">
        <v>8347</v>
      </c>
      <c r="C1050" t="s">
        <v>8374</v>
      </c>
      <c r="D1050" s="39">
        <v>7.3541243594405099</v>
      </c>
    </row>
    <row r="1051" spans="1:4" x14ac:dyDescent="0.3">
      <c r="A1051">
        <v>2020</v>
      </c>
      <c r="B1051" t="s">
        <v>8347</v>
      </c>
      <c r="C1051" t="s">
        <v>8375</v>
      </c>
      <c r="D1051" s="39">
        <v>7.8468400000000003</v>
      </c>
    </row>
    <row r="1052" spans="1:4" x14ac:dyDescent="0.3">
      <c r="A1052">
        <v>2020</v>
      </c>
      <c r="B1052" t="s">
        <v>8347</v>
      </c>
      <c r="C1052" t="s">
        <v>8376</v>
      </c>
      <c r="D1052" s="39">
        <v>2.1113249999999999</v>
      </c>
    </row>
    <row r="1053" spans="1:4" x14ac:dyDescent="0.3">
      <c r="A1053">
        <v>2020</v>
      </c>
      <c r="B1053" t="s">
        <v>8347</v>
      </c>
      <c r="C1053" t="s">
        <v>302</v>
      </c>
      <c r="D1053" s="39">
        <v>0.14785416484189259</v>
      </c>
    </row>
    <row r="1054" spans="1:4" x14ac:dyDescent="0.3">
      <c r="A1054">
        <v>2020</v>
      </c>
      <c r="B1054" t="s">
        <v>8347</v>
      </c>
      <c r="C1054" t="s">
        <v>8377</v>
      </c>
      <c r="D1054" s="39">
        <v>4.5702E-2</v>
      </c>
    </row>
    <row r="1055" spans="1:4" x14ac:dyDescent="0.3">
      <c r="A1055">
        <v>2020</v>
      </c>
      <c r="B1055" t="s">
        <v>8347</v>
      </c>
      <c r="C1055" t="s">
        <v>466</v>
      </c>
      <c r="D1055" s="39">
        <v>0.11465400000000001</v>
      </c>
    </row>
    <row r="1056" spans="1:4" x14ac:dyDescent="0.3">
      <c r="A1056">
        <v>2020</v>
      </c>
      <c r="B1056" t="s">
        <v>8347</v>
      </c>
      <c r="C1056" t="s">
        <v>595</v>
      </c>
      <c r="D1056" s="39">
        <v>1.4999999999999999E-2</v>
      </c>
    </row>
    <row r="1057" spans="1:5" x14ac:dyDescent="0.3">
      <c r="A1057">
        <v>2020</v>
      </c>
      <c r="B1057" t="s">
        <v>8347</v>
      </c>
      <c r="C1057" t="s">
        <v>8378</v>
      </c>
      <c r="D1057" s="39">
        <v>0.1067607750181595</v>
      </c>
    </row>
    <row r="1058" spans="1:5" x14ac:dyDescent="0.3">
      <c r="A1058">
        <v>2020</v>
      </c>
      <c r="B1058" t="s">
        <v>8347</v>
      </c>
      <c r="C1058" t="s">
        <v>844</v>
      </c>
      <c r="D1058" s="39">
        <v>0.61287966685357154</v>
      </c>
    </row>
    <row r="1059" spans="1:5" x14ac:dyDescent="0.3">
      <c r="A1059">
        <v>2020</v>
      </c>
      <c r="B1059" t="s">
        <v>8347</v>
      </c>
      <c r="C1059" t="s">
        <v>848</v>
      </c>
      <c r="D1059" s="39">
        <v>0.55656711605149733</v>
      </c>
    </row>
    <row r="1060" spans="1:5" x14ac:dyDescent="0.3">
      <c r="A1060">
        <v>2020</v>
      </c>
      <c r="B1060" t="s">
        <v>8347</v>
      </c>
      <c r="C1060" t="s">
        <v>852</v>
      </c>
      <c r="D1060" s="39">
        <v>0.53708943249173136</v>
      </c>
      <c r="E1060" t="s">
        <v>7812</v>
      </c>
    </row>
    <row r="1061" spans="1:5" x14ac:dyDescent="0.3">
      <c r="A1061">
        <v>2020</v>
      </c>
      <c r="B1061" t="s">
        <v>8386</v>
      </c>
      <c r="C1061" t="s">
        <v>8387</v>
      </c>
      <c r="D1061" s="39">
        <v>0.67240348989908827</v>
      </c>
    </row>
    <row r="1062" spans="1:5" x14ac:dyDescent="0.3">
      <c r="A1062">
        <v>2020</v>
      </c>
      <c r="B1062" t="s">
        <v>8386</v>
      </c>
      <c r="C1062" t="s">
        <v>8388</v>
      </c>
      <c r="D1062" s="39">
        <v>0.22984989364416181</v>
      </c>
    </row>
    <row r="1063" spans="1:5" x14ac:dyDescent="0.3">
      <c r="A1063">
        <v>2020</v>
      </c>
      <c r="B1063" t="s">
        <v>8386</v>
      </c>
      <c r="C1063" t="s">
        <v>8389</v>
      </c>
      <c r="D1063" s="39">
        <v>0.24530726374012291</v>
      </c>
    </row>
    <row r="1064" spans="1:5" x14ac:dyDescent="0.3">
      <c r="A1064">
        <v>2020</v>
      </c>
      <c r="B1064" t="s">
        <v>8386</v>
      </c>
      <c r="C1064" t="s">
        <v>8390</v>
      </c>
      <c r="D1064" s="39">
        <v>86.500702087442221</v>
      </c>
      <c r="E1064" t="s">
        <v>7812</v>
      </c>
    </row>
    <row r="1065" spans="1:5" x14ac:dyDescent="0.3">
      <c r="A1065">
        <v>2020</v>
      </c>
      <c r="B1065" t="s">
        <v>8345</v>
      </c>
      <c r="C1065" s="44">
        <v>254</v>
      </c>
      <c r="D1065" s="39">
        <v>1.4689019999999999</v>
      </c>
    </row>
    <row r="1066" spans="1:5" x14ac:dyDescent="0.3">
      <c r="A1066">
        <v>2020</v>
      </c>
      <c r="B1066" t="s">
        <v>8345</v>
      </c>
      <c r="C1066" s="44">
        <v>689</v>
      </c>
      <c r="D1066" s="39">
        <v>0.129995</v>
      </c>
    </row>
    <row r="1067" spans="1:5" x14ac:dyDescent="0.3">
      <c r="A1067">
        <v>2021</v>
      </c>
      <c r="B1067" t="s">
        <v>8347</v>
      </c>
      <c r="C1067" t="s">
        <v>120</v>
      </c>
      <c r="D1067" s="39">
        <v>3.3764575160970551</v>
      </c>
    </row>
    <row r="1068" spans="1:5" x14ac:dyDescent="0.3">
      <c r="A1068">
        <v>2021</v>
      </c>
      <c r="B1068" t="s">
        <v>8347</v>
      </c>
      <c r="C1068" t="s">
        <v>8348</v>
      </c>
      <c r="D1068" s="39">
        <v>7.2392813360219179</v>
      </c>
    </row>
    <row r="1069" spans="1:5" x14ac:dyDescent="0.3">
      <c r="A1069">
        <v>2021</v>
      </c>
      <c r="B1069" t="s">
        <v>8347</v>
      </c>
      <c r="C1069" t="s">
        <v>126</v>
      </c>
      <c r="D1069" s="39">
        <v>2.5439566248170218</v>
      </c>
    </row>
    <row r="1070" spans="1:5" x14ac:dyDescent="0.3">
      <c r="A1070">
        <v>2021</v>
      </c>
      <c r="B1070" t="s">
        <v>8347</v>
      </c>
      <c r="C1070" t="s">
        <v>129</v>
      </c>
      <c r="D1070" s="39">
        <v>2.5382823474180811</v>
      </c>
    </row>
    <row r="1071" spans="1:5" x14ac:dyDescent="0.3">
      <c r="A1071">
        <v>2021</v>
      </c>
      <c r="B1071" t="s">
        <v>8347</v>
      </c>
      <c r="C1071" t="s">
        <v>132</v>
      </c>
      <c r="D1071" s="39">
        <v>2.774744512661123</v>
      </c>
    </row>
    <row r="1072" spans="1:5" x14ac:dyDescent="0.3">
      <c r="A1072">
        <v>2021</v>
      </c>
      <c r="B1072" t="s">
        <v>8347</v>
      </c>
      <c r="C1072" t="s">
        <v>136</v>
      </c>
      <c r="D1072" s="39">
        <v>3.345950800250169</v>
      </c>
    </row>
    <row r="1073" spans="1:5" x14ac:dyDescent="0.3">
      <c r="A1073">
        <v>2021</v>
      </c>
      <c r="B1073" t="s">
        <v>8347</v>
      </c>
      <c r="C1073" t="s">
        <v>8349</v>
      </c>
      <c r="D1073" s="39">
        <v>5.3359663056975304</v>
      </c>
    </row>
    <row r="1074" spans="1:5" x14ac:dyDescent="0.3">
      <c r="A1074">
        <v>2021</v>
      </c>
      <c r="B1074" t="s">
        <v>8347</v>
      </c>
      <c r="C1074" t="s">
        <v>142</v>
      </c>
      <c r="D1074" s="39">
        <v>0.83107529023064308</v>
      </c>
    </row>
    <row r="1075" spans="1:5" x14ac:dyDescent="0.3">
      <c r="A1075">
        <v>2021</v>
      </c>
      <c r="B1075" t="s">
        <v>8347</v>
      </c>
      <c r="C1075" t="s">
        <v>145</v>
      </c>
      <c r="D1075" s="39">
        <v>3.173879510389086</v>
      </c>
    </row>
    <row r="1076" spans="1:5" x14ac:dyDescent="0.3">
      <c r="A1076">
        <v>2021</v>
      </c>
      <c r="B1076" t="s">
        <v>8347</v>
      </c>
      <c r="C1076" t="s">
        <v>159</v>
      </c>
      <c r="D1076" s="39">
        <v>2.209504021528593</v>
      </c>
    </row>
    <row r="1077" spans="1:5" x14ac:dyDescent="0.3">
      <c r="A1077">
        <v>2021</v>
      </c>
      <c r="B1077" t="s">
        <v>8347</v>
      </c>
      <c r="C1077" t="s">
        <v>164</v>
      </c>
      <c r="D1077" s="39">
        <v>0.23897437499999999</v>
      </c>
    </row>
    <row r="1078" spans="1:5" x14ac:dyDescent="0.3">
      <c r="A1078">
        <v>2021</v>
      </c>
      <c r="B1078" t="s">
        <v>8347</v>
      </c>
      <c r="C1078" t="s">
        <v>167</v>
      </c>
      <c r="D1078" s="39">
        <v>0.1234645975894651</v>
      </c>
    </row>
    <row r="1079" spans="1:5" x14ac:dyDescent="0.3">
      <c r="A1079">
        <v>2021</v>
      </c>
      <c r="B1079" t="s">
        <v>8347</v>
      </c>
      <c r="C1079" t="s">
        <v>8350</v>
      </c>
      <c r="D1079" s="39">
        <v>3.2815550869519079</v>
      </c>
    </row>
    <row r="1080" spans="1:5" x14ac:dyDescent="0.3">
      <c r="A1080">
        <v>2021</v>
      </c>
      <c r="B1080" t="s">
        <v>8347</v>
      </c>
      <c r="C1080" t="s">
        <v>175</v>
      </c>
      <c r="D1080" s="39">
        <v>0.6163286246790618</v>
      </c>
    </row>
    <row r="1081" spans="1:5" x14ac:dyDescent="0.3">
      <c r="A1081">
        <v>2021</v>
      </c>
      <c r="B1081" t="s">
        <v>8347</v>
      </c>
      <c r="C1081" t="s">
        <v>178</v>
      </c>
      <c r="D1081" s="39">
        <v>2.161175960891454</v>
      </c>
    </row>
    <row r="1082" spans="1:5" x14ac:dyDescent="0.3">
      <c r="A1082">
        <v>2021</v>
      </c>
      <c r="B1082" t="s">
        <v>8347</v>
      </c>
      <c r="C1082" t="s">
        <v>181</v>
      </c>
      <c r="D1082" s="39">
        <v>0.79931181322751543</v>
      </c>
    </row>
    <row r="1083" spans="1:5" x14ac:dyDescent="0.3">
      <c r="A1083">
        <v>2021</v>
      </c>
      <c r="B1083" t="s">
        <v>8347</v>
      </c>
      <c r="C1083" t="s">
        <v>184</v>
      </c>
      <c r="D1083" s="39">
        <v>3.4307961202058088</v>
      </c>
    </row>
    <row r="1084" spans="1:5" x14ac:dyDescent="0.3">
      <c r="A1084">
        <v>2021</v>
      </c>
      <c r="B1084" t="s">
        <v>8347</v>
      </c>
      <c r="C1084" t="s">
        <v>8351</v>
      </c>
      <c r="D1084" s="39">
        <v>2.3714256113752499</v>
      </c>
    </row>
    <row r="1085" spans="1:5" x14ac:dyDescent="0.3">
      <c r="A1085">
        <v>2021</v>
      </c>
      <c r="B1085" t="s">
        <v>8347</v>
      </c>
      <c r="C1085" t="s">
        <v>8352</v>
      </c>
      <c r="D1085" s="39">
        <v>2.0492228484185668</v>
      </c>
    </row>
    <row r="1086" spans="1:5" x14ac:dyDescent="0.3">
      <c r="A1086">
        <v>2021</v>
      </c>
      <c r="B1086" t="s">
        <v>8347</v>
      </c>
      <c r="C1086" t="s">
        <v>8353</v>
      </c>
      <c r="D1086" s="39">
        <v>0.76853398029226139</v>
      </c>
      <c r="E1086" t="s">
        <v>7812</v>
      </c>
    </row>
    <row r="1087" spans="1:5" x14ac:dyDescent="0.3">
      <c r="A1087">
        <v>2021</v>
      </c>
      <c r="B1087" t="s">
        <v>8347</v>
      </c>
      <c r="C1087" t="s">
        <v>8354</v>
      </c>
      <c r="D1087" s="39">
        <v>0.91401451491817109</v>
      </c>
    </row>
    <row r="1088" spans="1:5" x14ac:dyDescent="0.3">
      <c r="A1088">
        <v>2021</v>
      </c>
      <c r="B1088" t="s">
        <v>8347</v>
      </c>
      <c r="C1088" t="s">
        <v>8355</v>
      </c>
      <c r="D1088" s="39">
        <v>0.5152500000000001</v>
      </c>
    </row>
    <row r="1089" spans="1:4" x14ac:dyDescent="0.3">
      <c r="A1089">
        <v>2021</v>
      </c>
      <c r="B1089" t="s">
        <v>8347</v>
      </c>
      <c r="C1089" t="s">
        <v>8356</v>
      </c>
      <c r="D1089" s="39">
        <v>0.45166800000000012</v>
      </c>
    </row>
    <row r="1090" spans="1:4" x14ac:dyDescent="0.3">
      <c r="A1090">
        <v>2021</v>
      </c>
      <c r="B1090" t="s">
        <v>8347</v>
      </c>
      <c r="C1090" t="s">
        <v>8357</v>
      </c>
      <c r="D1090" s="39">
        <v>1.80710946380368</v>
      </c>
    </row>
    <row r="1091" spans="1:4" x14ac:dyDescent="0.3">
      <c r="A1091">
        <v>2021</v>
      </c>
      <c r="B1091" t="s">
        <v>8347</v>
      </c>
      <c r="C1091" t="s">
        <v>8358</v>
      </c>
      <c r="D1091" s="39">
        <v>1.0116963889462831</v>
      </c>
    </row>
    <row r="1092" spans="1:4" x14ac:dyDescent="0.3">
      <c r="A1092">
        <v>2021</v>
      </c>
      <c r="B1092" t="s">
        <v>8347</v>
      </c>
      <c r="C1092" t="s">
        <v>188</v>
      </c>
      <c r="D1092" s="39">
        <v>0.79963035222106948</v>
      </c>
    </row>
    <row r="1093" spans="1:4" x14ac:dyDescent="0.3">
      <c r="A1093">
        <v>2021</v>
      </c>
      <c r="B1093" t="s">
        <v>8347</v>
      </c>
      <c r="C1093" t="s">
        <v>200</v>
      </c>
      <c r="D1093" s="39">
        <v>9.0574000000000002E-2</v>
      </c>
    </row>
    <row r="1094" spans="1:4" x14ac:dyDescent="0.3">
      <c r="A1094">
        <v>2021</v>
      </c>
      <c r="B1094" t="s">
        <v>8347</v>
      </c>
      <c r="C1094" t="s">
        <v>203</v>
      </c>
      <c r="D1094" s="39">
        <v>0.44244000000000011</v>
      </c>
    </row>
    <row r="1095" spans="1:4" x14ac:dyDescent="0.3">
      <c r="A1095">
        <v>2021</v>
      </c>
      <c r="B1095" t="s">
        <v>8347</v>
      </c>
      <c r="C1095" t="s">
        <v>8359</v>
      </c>
      <c r="D1095" s="39">
        <v>0.54836400000000007</v>
      </c>
    </row>
    <row r="1096" spans="1:4" x14ac:dyDescent="0.3">
      <c r="A1096">
        <v>2021</v>
      </c>
      <c r="B1096" t="s">
        <v>8347</v>
      </c>
      <c r="C1096" t="s">
        <v>8360</v>
      </c>
      <c r="D1096" s="39">
        <v>7.5120000000000013E-3</v>
      </c>
    </row>
    <row r="1097" spans="1:4" x14ac:dyDescent="0.3">
      <c r="A1097">
        <v>2021</v>
      </c>
      <c r="B1097" t="s">
        <v>8347</v>
      </c>
      <c r="C1097" t="s">
        <v>216</v>
      </c>
      <c r="D1097" s="39">
        <v>7.6620000000000008E-2</v>
      </c>
    </row>
    <row r="1098" spans="1:4" x14ac:dyDescent="0.3">
      <c r="A1098">
        <v>2021</v>
      </c>
      <c r="B1098" t="s">
        <v>8347</v>
      </c>
      <c r="C1098" t="s">
        <v>8361</v>
      </c>
      <c r="D1098" s="39">
        <v>2.7174E-2</v>
      </c>
    </row>
    <row r="1099" spans="1:4" x14ac:dyDescent="0.3">
      <c r="A1099">
        <v>2021</v>
      </c>
      <c r="B1099" t="s">
        <v>8347</v>
      </c>
      <c r="C1099" t="s">
        <v>223</v>
      </c>
      <c r="D1099" s="39">
        <v>3.0248000000000001E-2</v>
      </c>
    </row>
    <row r="1100" spans="1:4" x14ac:dyDescent="0.3">
      <c r="A1100">
        <v>2021</v>
      </c>
      <c r="B1100" t="s">
        <v>8347</v>
      </c>
      <c r="C1100" t="s">
        <v>226</v>
      </c>
      <c r="D1100" s="39">
        <v>0.10221</v>
      </c>
    </row>
    <row r="1101" spans="1:4" x14ac:dyDescent="0.3">
      <c r="A1101">
        <v>2021</v>
      </c>
      <c r="B1101" t="s">
        <v>8347</v>
      </c>
      <c r="C1101" t="s">
        <v>230</v>
      </c>
      <c r="D1101" s="39">
        <v>0.15248999999999999</v>
      </c>
    </row>
    <row r="1102" spans="1:4" x14ac:dyDescent="0.3">
      <c r="A1102">
        <v>2021</v>
      </c>
      <c r="B1102" t="s">
        <v>8347</v>
      </c>
      <c r="C1102" t="s">
        <v>235</v>
      </c>
      <c r="D1102" s="39">
        <v>0.5592306797562645</v>
      </c>
    </row>
    <row r="1103" spans="1:4" x14ac:dyDescent="0.3">
      <c r="A1103">
        <v>2021</v>
      </c>
      <c r="B1103" t="s">
        <v>8347</v>
      </c>
      <c r="C1103" t="s">
        <v>8362</v>
      </c>
      <c r="D1103" s="39">
        <v>0.3838395513952742</v>
      </c>
    </row>
    <row r="1104" spans="1:4" x14ac:dyDescent="0.3">
      <c r="A1104">
        <v>2021</v>
      </c>
      <c r="B1104" t="s">
        <v>8347</v>
      </c>
      <c r="C1104" t="s">
        <v>8363</v>
      </c>
      <c r="D1104" s="39">
        <v>0.48556133488758718</v>
      </c>
    </row>
    <row r="1105" spans="1:4" x14ac:dyDescent="0.3">
      <c r="A1105">
        <v>2021</v>
      </c>
      <c r="B1105" t="s">
        <v>8347</v>
      </c>
      <c r="C1105" t="s">
        <v>8364</v>
      </c>
      <c r="D1105" s="39">
        <v>0.28651727246020853</v>
      </c>
    </row>
    <row r="1106" spans="1:4" x14ac:dyDescent="0.3">
      <c r="A1106">
        <v>2021</v>
      </c>
      <c r="B1106" t="s">
        <v>8347</v>
      </c>
      <c r="C1106" t="s">
        <v>247</v>
      </c>
      <c r="D1106" s="39">
        <v>0.78444407680033568</v>
      </c>
    </row>
    <row r="1107" spans="1:4" x14ac:dyDescent="0.3">
      <c r="A1107">
        <v>2021</v>
      </c>
      <c r="B1107" t="s">
        <v>8347</v>
      </c>
      <c r="C1107" t="s">
        <v>8365</v>
      </c>
      <c r="D1107" s="39">
        <v>0.54168925736639251</v>
      </c>
    </row>
    <row r="1108" spans="1:4" x14ac:dyDescent="0.3">
      <c r="A1108">
        <v>2021</v>
      </c>
      <c r="B1108" t="s">
        <v>8347</v>
      </c>
      <c r="C1108" t="s">
        <v>257</v>
      </c>
      <c r="D1108" s="39">
        <v>0.20881912469007691</v>
      </c>
    </row>
    <row r="1109" spans="1:4" x14ac:dyDescent="0.3">
      <c r="A1109">
        <v>2021</v>
      </c>
      <c r="B1109" t="s">
        <v>8347</v>
      </c>
      <c r="C1109" t="s">
        <v>8366</v>
      </c>
      <c r="D1109" s="39">
        <v>0.29603143599601922</v>
      </c>
    </row>
    <row r="1110" spans="1:4" x14ac:dyDescent="0.3">
      <c r="A1110">
        <v>2021</v>
      </c>
      <c r="B1110" t="s">
        <v>8347</v>
      </c>
      <c r="C1110" t="s">
        <v>279</v>
      </c>
      <c r="D1110" s="39">
        <v>0.28336</v>
      </c>
    </row>
    <row r="1111" spans="1:4" x14ac:dyDescent="0.3">
      <c r="A1111">
        <v>2021</v>
      </c>
      <c r="B1111" t="s">
        <v>8347</v>
      </c>
      <c r="C1111" t="s">
        <v>8367</v>
      </c>
      <c r="D1111" s="39">
        <v>0.16940420162808961</v>
      </c>
    </row>
    <row r="1112" spans="1:4" x14ac:dyDescent="0.3">
      <c r="A1112">
        <v>2021</v>
      </c>
      <c r="B1112" t="s">
        <v>8347</v>
      </c>
      <c r="C1112" t="s">
        <v>289</v>
      </c>
      <c r="D1112" s="39">
        <v>0.30618721717664388</v>
      </c>
    </row>
    <row r="1113" spans="1:4" x14ac:dyDescent="0.3">
      <c r="A1113">
        <v>2021</v>
      </c>
      <c r="B1113" t="s">
        <v>8347</v>
      </c>
      <c r="C1113" t="s">
        <v>8368</v>
      </c>
      <c r="D1113" s="39">
        <v>0.2341595844748269</v>
      </c>
    </row>
    <row r="1114" spans="1:4" x14ac:dyDescent="0.3">
      <c r="A1114">
        <v>2021</v>
      </c>
      <c r="B1114" t="s">
        <v>8347</v>
      </c>
      <c r="C1114" t="s">
        <v>8369</v>
      </c>
      <c r="D1114" s="39">
        <v>0.18846599999999999</v>
      </c>
    </row>
    <row r="1115" spans="1:4" x14ac:dyDescent="0.3">
      <c r="A1115">
        <v>2021</v>
      </c>
      <c r="B1115" t="s">
        <v>8347</v>
      </c>
      <c r="C1115" t="s">
        <v>8370</v>
      </c>
      <c r="D1115" s="39">
        <v>9.3221831400760152E-2</v>
      </c>
    </row>
    <row r="1116" spans="1:4" x14ac:dyDescent="0.3">
      <c r="A1116">
        <v>2021</v>
      </c>
      <c r="B1116" t="s">
        <v>8347</v>
      </c>
      <c r="C1116" t="s">
        <v>8371</v>
      </c>
      <c r="D1116" s="39">
        <v>9.3221831400760152E-2</v>
      </c>
    </row>
    <row r="1117" spans="1:4" x14ac:dyDescent="0.3">
      <c r="A1117">
        <v>2021</v>
      </c>
      <c r="B1117" t="s">
        <v>8347</v>
      </c>
      <c r="C1117" t="s">
        <v>8372</v>
      </c>
      <c r="D1117" s="39">
        <v>9.3221831400760152E-2</v>
      </c>
    </row>
    <row r="1118" spans="1:4" x14ac:dyDescent="0.3">
      <c r="A1118">
        <v>2021</v>
      </c>
      <c r="B1118" t="s">
        <v>8347</v>
      </c>
      <c r="C1118" t="s">
        <v>8373</v>
      </c>
      <c r="D1118" s="39">
        <v>9.3221831400760152E-2</v>
      </c>
    </row>
    <row r="1119" spans="1:4" x14ac:dyDescent="0.3">
      <c r="A1119">
        <v>2021</v>
      </c>
      <c r="B1119" t="s">
        <v>8347</v>
      </c>
      <c r="C1119" t="s">
        <v>299</v>
      </c>
      <c r="D1119" s="39">
        <v>0.19767721931986129</v>
      </c>
    </row>
    <row r="1120" spans="1:4" x14ac:dyDescent="0.3">
      <c r="A1120">
        <v>2021</v>
      </c>
      <c r="B1120" t="s">
        <v>8347</v>
      </c>
      <c r="C1120" t="s">
        <v>8374</v>
      </c>
      <c r="D1120" s="39">
        <v>7.3615082617166312</v>
      </c>
    </row>
    <row r="1121" spans="1:5" x14ac:dyDescent="0.3">
      <c r="A1121">
        <v>2021</v>
      </c>
      <c r="B1121" t="s">
        <v>8347</v>
      </c>
      <c r="C1121" t="s">
        <v>8375</v>
      </c>
      <c r="D1121" s="39">
        <v>8.1560199999999998</v>
      </c>
    </row>
    <row r="1122" spans="1:5" x14ac:dyDescent="0.3">
      <c r="A1122">
        <v>2021</v>
      </c>
      <c r="B1122" t="s">
        <v>8347</v>
      </c>
      <c r="C1122" t="s">
        <v>8376</v>
      </c>
      <c r="D1122" s="39">
        <v>2.1065700000000001</v>
      </c>
    </row>
    <row r="1123" spans="1:5" x14ac:dyDescent="0.3">
      <c r="A1123">
        <v>2021</v>
      </c>
      <c r="B1123" t="s">
        <v>8347</v>
      </c>
      <c r="C1123" t="s">
        <v>302</v>
      </c>
      <c r="D1123" s="39">
        <v>0.1401468302662405</v>
      </c>
    </row>
    <row r="1124" spans="1:5" x14ac:dyDescent="0.3">
      <c r="A1124">
        <v>2021</v>
      </c>
      <c r="B1124" t="s">
        <v>8347</v>
      </c>
      <c r="C1124" t="s">
        <v>8377</v>
      </c>
      <c r="D1124" s="39">
        <v>4.6696000000000008E-2</v>
      </c>
    </row>
    <row r="1125" spans="1:5" x14ac:dyDescent="0.3">
      <c r="A1125">
        <v>2021</v>
      </c>
      <c r="B1125" t="s">
        <v>8347</v>
      </c>
      <c r="C1125" t="s">
        <v>466</v>
      </c>
      <c r="D1125" s="39">
        <v>0.113052</v>
      </c>
    </row>
    <row r="1126" spans="1:5" x14ac:dyDescent="0.3">
      <c r="A1126">
        <v>2021</v>
      </c>
      <c r="B1126" t="s">
        <v>8347</v>
      </c>
      <c r="C1126" t="s">
        <v>595</v>
      </c>
      <c r="D1126" s="39">
        <v>1.4999999999999999E-2</v>
      </c>
    </row>
    <row r="1127" spans="1:5" x14ac:dyDescent="0.3">
      <c r="A1127">
        <v>2021</v>
      </c>
      <c r="B1127" t="s">
        <v>8347</v>
      </c>
      <c r="C1127" t="s">
        <v>8378</v>
      </c>
      <c r="D1127" s="39">
        <v>0.1093575469843672</v>
      </c>
    </row>
    <row r="1128" spans="1:5" x14ac:dyDescent="0.3">
      <c r="A1128">
        <v>2021</v>
      </c>
      <c r="B1128" t="s">
        <v>8347</v>
      </c>
      <c r="C1128" t="s">
        <v>844</v>
      </c>
      <c r="D1128" s="39">
        <v>0.59954335815573612</v>
      </c>
    </row>
    <row r="1129" spans="1:5" x14ac:dyDescent="0.3">
      <c r="A1129">
        <v>2021</v>
      </c>
      <c r="B1129" t="s">
        <v>8347</v>
      </c>
      <c r="C1129" t="s">
        <v>848</v>
      </c>
      <c r="D1129" s="39">
        <v>0.58243329403413757</v>
      </c>
    </row>
    <row r="1130" spans="1:5" x14ac:dyDescent="0.3">
      <c r="A1130">
        <v>2021</v>
      </c>
      <c r="B1130" t="s">
        <v>8347</v>
      </c>
      <c r="C1130" t="s">
        <v>852</v>
      </c>
      <c r="D1130" s="39">
        <v>0.53708943249173136</v>
      </c>
      <c r="E1130" t="s">
        <v>7812</v>
      </c>
    </row>
    <row r="1131" spans="1:5" x14ac:dyDescent="0.3">
      <c r="A1131">
        <v>2021</v>
      </c>
      <c r="B1131" t="s">
        <v>8386</v>
      </c>
      <c r="C1131" t="s">
        <v>8387</v>
      </c>
      <c r="D1131" s="39">
        <v>0.67046014947682209</v>
      </c>
    </row>
    <row r="1132" spans="1:5" x14ac:dyDescent="0.3">
      <c r="A1132">
        <v>2021</v>
      </c>
      <c r="B1132" t="s">
        <v>8386</v>
      </c>
      <c r="C1132" t="s">
        <v>8388</v>
      </c>
      <c r="D1132" s="39">
        <v>0.2323081611677234</v>
      </c>
    </row>
    <row r="1133" spans="1:5" x14ac:dyDescent="0.3">
      <c r="A1133">
        <v>2021</v>
      </c>
      <c r="B1133" t="s">
        <v>8386</v>
      </c>
      <c r="C1133" t="s">
        <v>8389</v>
      </c>
      <c r="D1133" s="39">
        <v>0.24947021315706419</v>
      </c>
    </row>
    <row r="1134" spans="1:5" x14ac:dyDescent="0.3">
      <c r="A1134">
        <v>2021</v>
      </c>
      <c r="B1134" t="s">
        <v>8386</v>
      </c>
      <c r="C1134" t="s">
        <v>8390</v>
      </c>
      <c r="D1134" s="39">
        <v>86.500702087442221</v>
      </c>
      <c r="E1134" t="s">
        <v>7812</v>
      </c>
    </row>
    <row r="1135" spans="1:5" x14ac:dyDescent="0.3">
      <c r="A1135">
        <v>2021</v>
      </c>
      <c r="B1135" t="s">
        <v>8345</v>
      </c>
      <c r="C1135" s="44">
        <v>254</v>
      </c>
      <c r="D1135" s="39">
        <v>1.4649000000000001</v>
      </c>
    </row>
    <row r="1136" spans="1:5" ht="15" thickBot="1" x14ac:dyDescent="0.35">
      <c r="A1136" s="115">
        <v>2021</v>
      </c>
      <c r="B1136" s="115" t="s">
        <v>8345</v>
      </c>
      <c r="C1136" s="186">
        <v>689</v>
      </c>
      <c r="D1136" s="202">
        <v>0.13006000000000001</v>
      </c>
      <c r="E1136" s="186"/>
    </row>
    <row r="1138" spans="1:1" x14ac:dyDescent="0.3">
      <c r="A1138" t="s">
        <v>8391</v>
      </c>
    </row>
    <row r="1139" spans="1:1" x14ac:dyDescent="0.3">
      <c r="A1139" s="18"/>
    </row>
  </sheetData>
  <autoFilter ref="A576:IA1136"/>
  <phoneticPr fontId="13"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87"/>
  <sheetViews>
    <sheetView workbookViewId="0"/>
  </sheetViews>
  <sheetFormatPr defaultRowHeight="14.4" x14ac:dyDescent="0.3"/>
  <cols>
    <col min="1" max="1" width="16.5546875" customWidth="1"/>
    <col min="2" max="2" width="19.44140625" customWidth="1"/>
    <col min="3" max="3" width="20.6640625" customWidth="1"/>
    <col min="4" max="4" width="19.5546875" customWidth="1"/>
    <col min="5" max="5" width="44" customWidth="1"/>
    <col min="6" max="6" width="34.5546875" customWidth="1"/>
  </cols>
  <sheetData>
    <row r="2" spans="1:6" ht="23.4" x14ac:dyDescent="0.45">
      <c r="A2" s="124" t="s">
        <v>8392</v>
      </c>
    </row>
    <row r="3" spans="1:6" x14ac:dyDescent="0.3">
      <c r="A3" s="18"/>
    </row>
    <row r="4" spans="1:6" x14ac:dyDescent="0.3">
      <c r="A4" s="18"/>
    </row>
    <row r="5" spans="1:6" x14ac:dyDescent="0.3">
      <c r="A5" s="223" t="s">
        <v>8393</v>
      </c>
      <c r="B5" s="223" t="s">
        <v>8394</v>
      </c>
      <c r="C5" s="223" t="s">
        <v>8395</v>
      </c>
      <c r="D5" s="223" t="s">
        <v>8396</v>
      </c>
      <c r="E5" s="223" t="s">
        <v>8397</v>
      </c>
      <c r="F5" s="223" t="s">
        <v>8398</v>
      </c>
    </row>
    <row r="6" spans="1:6" x14ac:dyDescent="0.3">
      <c r="A6" s="172" t="s">
        <v>8399</v>
      </c>
      <c r="B6" s="39">
        <v>5.0690427220192902</v>
      </c>
      <c r="C6" s="37">
        <v>0</v>
      </c>
      <c r="D6" s="39">
        <v>5.0690427220192902</v>
      </c>
      <c r="E6" t="s">
        <v>8400</v>
      </c>
      <c r="F6" s="44">
        <v>2021</v>
      </c>
    </row>
    <row r="7" spans="1:6" x14ac:dyDescent="0.3">
      <c r="A7" t="s">
        <v>8401</v>
      </c>
      <c r="B7" s="39">
        <v>0.51365642393024402</v>
      </c>
      <c r="C7" s="37">
        <v>0</v>
      </c>
      <c r="D7" s="39">
        <f t="shared" ref="D7:D14" si="0">B7*(1-C7)</f>
        <v>0.51365642393024402</v>
      </c>
      <c r="E7" t="s">
        <v>8402</v>
      </c>
      <c r="F7" t="s">
        <v>8403</v>
      </c>
    </row>
    <row r="8" spans="1:6" x14ac:dyDescent="0.3">
      <c r="A8" t="s">
        <v>8404</v>
      </c>
      <c r="B8" s="39">
        <v>5.1574863236402004</v>
      </c>
      <c r="C8" s="37">
        <v>0</v>
      </c>
      <c r="D8" s="39">
        <f t="shared" si="0"/>
        <v>5.1574863236402004</v>
      </c>
      <c r="E8" t="s">
        <v>8402</v>
      </c>
      <c r="F8" t="s">
        <v>8403</v>
      </c>
    </row>
    <row r="9" spans="1:6" x14ac:dyDescent="0.3">
      <c r="A9" t="s">
        <v>8405</v>
      </c>
      <c r="B9" s="39">
        <v>0.54143257070280204</v>
      </c>
      <c r="C9" s="37">
        <v>0</v>
      </c>
      <c r="D9" s="39">
        <f t="shared" si="0"/>
        <v>0.54143257070280204</v>
      </c>
      <c r="E9" t="s">
        <v>8402</v>
      </c>
      <c r="F9" t="s">
        <v>8403</v>
      </c>
    </row>
    <row r="10" spans="1:6" x14ac:dyDescent="0.3">
      <c r="A10" t="s">
        <v>8406</v>
      </c>
      <c r="B10" s="39">
        <v>3.5156229188356001</v>
      </c>
      <c r="C10" s="37">
        <v>0</v>
      </c>
      <c r="D10" s="39">
        <f t="shared" si="0"/>
        <v>3.5156229188356001</v>
      </c>
      <c r="E10" t="s">
        <v>8402</v>
      </c>
      <c r="F10" t="s">
        <v>8403</v>
      </c>
    </row>
    <row r="11" spans="1:6" x14ac:dyDescent="0.3">
      <c r="A11" t="s">
        <v>8407</v>
      </c>
      <c r="B11" s="39">
        <v>5.0706435496009199</v>
      </c>
      <c r="C11" s="37">
        <v>0</v>
      </c>
      <c r="D11" s="39">
        <f t="shared" si="0"/>
        <v>5.0706435496009199</v>
      </c>
      <c r="E11" t="s">
        <v>8402</v>
      </c>
      <c r="F11" t="s">
        <v>8403</v>
      </c>
    </row>
    <row r="12" spans="1:6" x14ac:dyDescent="0.3">
      <c r="A12" t="s">
        <v>8408</v>
      </c>
      <c r="B12" s="39">
        <v>6.6865818297561797</v>
      </c>
      <c r="C12" s="37">
        <v>0</v>
      </c>
      <c r="D12" s="39">
        <f t="shared" si="0"/>
        <v>6.6865818297561797</v>
      </c>
      <c r="E12" t="s">
        <v>8402</v>
      </c>
      <c r="F12" t="s">
        <v>8403</v>
      </c>
    </row>
    <row r="13" spans="1:6" x14ac:dyDescent="0.3">
      <c r="A13" t="s">
        <v>8409</v>
      </c>
      <c r="B13" s="39">
        <v>2.9579062022414799</v>
      </c>
      <c r="C13" s="37">
        <v>0</v>
      </c>
      <c r="D13" s="39">
        <f t="shared" si="0"/>
        <v>2.9579062022414799</v>
      </c>
      <c r="E13" t="s">
        <v>8402</v>
      </c>
      <c r="F13" t="s">
        <v>8403</v>
      </c>
    </row>
    <row r="14" spans="1:6" x14ac:dyDescent="0.3">
      <c r="A14" t="s">
        <v>8410</v>
      </c>
      <c r="B14" s="39">
        <v>2.3140720554501399</v>
      </c>
      <c r="C14" s="37">
        <v>0</v>
      </c>
      <c r="D14" s="39">
        <f t="shared" si="0"/>
        <v>2.3140720554501399</v>
      </c>
      <c r="E14" t="s">
        <v>8402</v>
      </c>
      <c r="F14" t="s">
        <v>8403</v>
      </c>
    </row>
    <row r="15" spans="1:6" x14ac:dyDescent="0.3">
      <c r="A15" t="s">
        <v>8411</v>
      </c>
      <c r="B15" s="39">
        <v>1.6084881575482859</v>
      </c>
      <c r="C15" s="37">
        <v>0</v>
      </c>
      <c r="D15" s="39">
        <f t="shared" ref="D15:D78" si="1">B15*(1-C15)</f>
        <v>1.6084881575482859</v>
      </c>
      <c r="E15" t="s">
        <v>8402</v>
      </c>
      <c r="F15" t="s">
        <v>8403</v>
      </c>
    </row>
    <row r="16" spans="1:6" x14ac:dyDescent="0.3">
      <c r="A16" t="s">
        <v>8412</v>
      </c>
      <c r="B16" s="39">
        <v>4.1647323324221599</v>
      </c>
      <c r="C16" s="37">
        <v>0</v>
      </c>
      <c r="D16" s="39">
        <f t="shared" si="1"/>
        <v>4.1647323324221599</v>
      </c>
      <c r="E16" t="s">
        <v>8402</v>
      </c>
      <c r="F16" t="s">
        <v>8403</v>
      </c>
    </row>
    <row r="17" spans="1:6" x14ac:dyDescent="0.3">
      <c r="A17" t="s">
        <v>8413</v>
      </c>
      <c r="B17" s="39">
        <v>6.2660869082211397</v>
      </c>
      <c r="C17" s="37">
        <v>0</v>
      </c>
      <c r="D17" s="39">
        <f t="shared" si="1"/>
        <v>6.2660869082211397</v>
      </c>
      <c r="E17" t="s">
        <v>8402</v>
      </c>
      <c r="F17" t="s">
        <v>8403</v>
      </c>
    </row>
    <row r="18" spans="1:6" x14ac:dyDescent="0.3">
      <c r="A18" t="s">
        <v>8414</v>
      </c>
      <c r="B18" s="39">
        <v>1.118964898089812E-4</v>
      </c>
      <c r="C18" s="37">
        <v>0</v>
      </c>
      <c r="D18" s="39">
        <f t="shared" si="1"/>
        <v>1.118964898089812E-4</v>
      </c>
      <c r="E18" t="s">
        <v>8402</v>
      </c>
      <c r="F18" t="s">
        <v>8403</v>
      </c>
    </row>
    <row r="19" spans="1:6" x14ac:dyDescent="0.3">
      <c r="A19" t="s">
        <v>8415</v>
      </c>
      <c r="B19" s="39">
        <v>4.0902796621883599</v>
      </c>
      <c r="C19" s="37">
        <v>0</v>
      </c>
      <c r="D19" s="39">
        <f t="shared" si="1"/>
        <v>4.0902796621883599</v>
      </c>
      <c r="E19" t="s">
        <v>8402</v>
      </c>
      <c r="F19" t="s">
        <v>8403</v>
      </c>
    </row>
    <row r="20" spans="1:6" x14ac:dyDescent="0.3">
      <c r="A20" t="s">
        <v>8416</v>
      </c>
      <c r="B20" s="39">
        <v>3.1689981125739002</v>
      </c>
      <c r="C20" s="37">
        <v>0</v>
      </c>
      <c r="D20" s="39">
        <f t="shared" si="1"/>
        <v>3.1689981125739002</v>
      </c>
      <c r="E20" t="s">
        <v>8402</v>
      </c>
      <c r="F20" t="s">
        <v>8403</v>
      </c>
    </row>
    <row r="21" spans="1:6" x14ac:dyDescent="0.3">
      <c r="A21" t="s">
        <v>8417</v>
      </c>
      <c r="B21" s="39">
        <v>6.9267845681936002</v>
      </c>
      <c r="C21" s="37">
        <v>0</v>
      </c>
      <c r="D21" s="39">
        <f t="shared" si="1"/>
        <v>6.9267845681936002</v>
      </c>
      <c r="E21" t="s">
        <v>8402</v>
      </c>
      <c r="F21" t="s">
        <v>8403</v>
      </c>
    </row>
    <row r="22" spans="1:6" x14ac:dyDescent="0.3">
      <c r="A22" t="s">
        <v>8418</v>
      </c>
      <c r="B22" s="39">
        <v>4.9402163090181199</v>
      </c>
      <c r="C22" s="37">
        <v>0</v>
      </c>
      <c r="D22" s="39">
        <f t="shared" si="1"/>
        <v>4.9402163090181199</v>
      </c>
      <c r="E22" t="s">
        <v>8402</v>
      </c>
      <c r="F22" t="s">
        <v>8403</v>
      </c>
    </row>
    <row r="23" spans="1:6" x14ac:dyDescent="0.3">
      <c r="A23" t="s">
        <v>8419</v>
      </c>
      <c r="B23" s="39">
        <v>4.3704003557507001</v>
      </c>
      <c r="C23" s="37">
        <v>0</v>
      </c>
      <c r="D23" s="39">
        <f t="shared" si="1"/>
        <v>4.3704003557507001</v>
      </c>
      <c r="E23" t="s">
        <v>8402</v>
      </c>
      <c r="F23" t="s">
        <v>8403</v>
      </c>
    </row>
    <row r="24" spans="1:6" x14ac:dyDescent="0.3">
      <c r="A24" t="s">
        <v>8420</v>
      </c>
      <c r="B24" s="39">
        <v>5.5455159999110801</v>
      </c>
      <c r="C24" s="37">
        <v>0</v>
      </c>
      <c r="D24" s="39">
        <f t="shared" si="1"/>
        <v>5.5455159999110801</v>
      </c>
      <c r="E24" t="s">
        <v>8402</v>
      </c>
      <c r="F24" t="s">
        <v>8403</v>
      </c>
    </row>
    <row r="25" spans="1:6" x14ac:dyDescent="0.3">
      <c r="A25" t="s">
        <v>8421</v>
      </c>
      <c r="B25" s="39">
        <v>5.2925039457804601</v>
      </c>
      <c r="C25" s="37">
        <v>0</v>
      </c>
      <c r="D25" s="39">
        <f t="shared" si="1"/>
        <v>5.2925039457804601</v>
      </c>
      <c r="E25" t="s">
        <v>8402</v>
      </c>
      <c r="F25" t="s">
        <v>8403</v>
      </c>
    </row>
    <row r="26" spans="1:6" x14ac:dyDescent="0.3">
      <c r="A26" t="s">
        <v>8422</v>
      </c>
      <c r="B26" s="39">
        <v>2.10912994617546</v>
      </c>
      <c r="C26" s="37">
        <v>0</v>
      </c>
      <c r="D26" s="39">
        <f t="shared" si="1"/>
        <v>2.10912994617546</v>
      </c>
      <c r="E26" t="s">
        <v>8402</v>
      </c>
      <c r="F26" t="s">
        <v>8403</v>
      </c>
    </row>
    <row r="27" spans="1:6" x14ac:dyDescent="0.3">
      <c r="A27" t="s">
        <v>8423</v>
      </c>
      <c r="B27" s="39">
        <v>5.8780332114940199</v>
      </c>
      <c r="C27" s="37">
        <v>0</v>
      </c>
      <c r="D27" s="39">
        <f t="shared" si="1"/>
        <v>5.8780332114940199</v>
      </c>
      <c r="E27" t="s">
        <v>8402</v>
      </c>
      <c r="F27" t="s">
        <v>8403</v>
      </c>
    </row>
    <row r="28" spans="1:6" x14ac:dyDescent="0.3">
      <c r="A28" t="s">
        <v>8424</v>
      </c>
      <c r="B28" s="39">
        <v>10.26362754243144</v>
      </c>
      <c r="C28" s="37">
        <v>0</v>
      </c>
      <c r="D28" s="39">
        <f t="shared" si="1"/>
        <v>10.26362754243144</v>
      </c>
      <c r="E28" t="s">
        <v>8402</v>
      </c>
      <c r="F28" t="s">
        <v>8403</v>
      </c>
    </row>
    <row r="29" spans="1:6" x14ac:dyDescent="0.3">
      <c r="A29" t="s">
        <v>8425</v>
      </c>
      <c r="B29" s="39">
        <v>8.4869494116989994</v>
      </c>
      <c r="C29" s="37">
        <v>0</v>
      </c>
      <c r="D29" s="39">
        <f t="shared" si="1"/>
        <v>8.4869494116989994</v>
      </c>
      <c r="E29" t="s">
        <v>8402</v>
      </c>
      <c r="F29" t="s">
        <v>8403</v>
      </c>
    </row>
    <row r="30" spans="1:6" x14ac:dyDescent="0.3">
      <c r="A30" t="s">
        <v>8426</v>
      </c>
      <c r="B30" s="39">
        <v>6.9869328471568997</v>
      </c>
      <c r="C30" s="37">
        <v>0</v>
      </c>
      <c r="D30" s="39">
        <f t="shared" si="1"/>
        <v>6.9869328471568997</v>
      </c>
      <c r="E30" t="s">
        <v>8402</v>
      </c>
      <c r="F30" t="s">
        <v>8403</v>
      </c>
    </row>
    <row r="31" spans="1:6" x14ac:dyDescent="0.3">
      <c r="A31" t="s">
        <v>8427</v>
      </c>
      <c r="B31" s="39">
        <v>4.5298355431480202</v>
      </c>
      <c r="C31" s="37">
        <v>0</v>
      </c>
      <c r="D31" s="39">
        <f t="shared" si="1"/>
        <v>4.5298355431480202</v>
      </c>
      <c r="E31" t="s">
        <v>8402</v>
      </c>
      <c r="F31" t="s">
        <v>8403</v>
      </c>
    </row>
    <row r="32" spans="1:6" x14ac:dyDescent="0.3">
      <c r="A32" t="s">
        <v>8428</v>
      </c>
      <c r="B32" s="39">
        <v>6.13120624128622</v>
      </c>
      <c r="C32" s="37">
        <v>0</v>
      </c>
      <c r="D32" s="39">
        <f t="shared" si="1"/>
        <v>6.13120624128622</v>
      </c>
      <c r="E32" t="s">
        <v>8402</v>
      </c>
      <c r="F32" t="s">
        <v>8403</v>
      </c>
    </row>
    <row r="33" spans="1:6" x14ac:dyDescent="0.3">
      <c r="A33" t="s">
        <v>8429</v>
      </c>
      <c r="B33" s="39">
        <v>6.7867450219812602</v>
      </c>
      <c r="C33" s="37">
        <v>0</v>
      </c>
      <c r="D33" s="39">
        <f t="shared" si="1"/>
        <v>6.7867450219812602</v>
      </c>
      <c r="E33" t="s">
        <v>8402</v>
      </c>
      <c r="F33" t="s">
        <v>8403</v>
      </c>
    </row>
    <row r="34" spans="1:6" x14ac:dyDescent="0.3">
      <c r="A34" t="s">
        <v>8430</v>
      </c>
      <c r="B34" s="39">
        <v>4.1470007927076002</v>
      </c>
      <c r="C34" s="37">
        <v>0</v>
      </c>
      <c r="D34" s="39">
        <f t="shared" si="1"/>
        <v>4.1470007927076002</v>
      </c>
      <c r="E34" t="s">
        <v>8402</v>
      </c>
      <c r="F34" t="s">
        <v>8403</v>
      </c>
    </row>
    <row r="35" spans="1:6" x14ac:dyDescent="0.3">
      <c r="A35" t="s">
        <v>8431</v>
      </c>
      <c r="B35" s="39">
        <v>4.2979340908784804</v>
      </c>
      <c r="C35" s="37">
        <v>0</v>
      </c>
      <c r="D35" s="39">
        <f t="shared" si="1"/>
        <v>4.2979340908784804</v>
      </c>
      <c r="E35" t="s">
        <v>8402</v>
      </c>
      <c r="F35" t="s">
        <v>8403</v>
      </c>
    </row>
    <row r="36" spans="1:6" x14ac:dyDescent="0.3">
      <c r="A36" t="s">
        <v>8432</v>
      </c>
      <c r="B36" s="39">
        <v>4.1196401302249601</v>
      </c>
      <c r="C36" s="37">
        <v>0</v>
      </c>
      <c r="D36" s="39">
        <f t="shared" si="1"/>
        <v>4.1196401302249601</v>
      </c>
      <c r="E36" t="s">
        <v>8402</v>
      </c>
      <c r="F36" t="s">
        <v>8403</v>
      </c>
    </row>
    <row r="37" spans="1:6" x14ac:dyDescent="0.3">
      <c r="A37" t="s">
        <v>8433</v>
      </c>
      <c r="B37" s="39">
        <v>3.1100389613108401</v>
      </c>
      <c r="C37" s="37">
        <v>0</v>
      </c>
      <c r="D37" s="39">
        <f t="shared" si="1"/>
        <v>3.1100389613108401</v>
      </c>
      <c r="E37" t="s">
        <v>8402</v>
      </c>
      <c r="F37" t="s">
        <v>8403</v>
      </c>
    </row>
    <row r="38" spans="1:6" x14ac:dyDescent="0.3">
      <c r="A38" t="s">
        <v>8434</v>
      </c>
      <c r="B38" s="39">
        <v>3.57142021496422</v>
      </c>
      <c r="C38" s="37">
        <v>0</v>
      </c>
      <c r="D38" s="39">
        <f t="shared" si="1"/>
        <v>3.57142021496422</v>
      </c>
      <c r="E38" t="s">
        <v>8402</v>
      </c>
      <c r="F38" t="s">
        <v>8403</v>
      </c>
    </row>
    <row r="39" spans="1:6" x14ac:dyDescent="0.3">
      <c r="A39" t="s">
        <v>8435</v>
      </c>
      <c r="B39" s="39">
        <v>4.6033293719907196</v>
      </c>
      <c r="C39" s="37">
        <v>0</v>
      </c>
      <c r="D39" s="39">
        <f t="shared" si="1"/>
        <v>4.6033293719907196</v>
      </c>
      <c r="E39" t="s">
        <v>8402</v>
      </c>
      <c r="F39" t="s">
        <v>8403</v>
      </c>
    </row>
    <row r="40" spans="1:6" x14ac:dyDescent="0.3">
      <c r="A40" t="s">
        <v>8436</v>
      </c>
      <c r="B40" s="39">
        <v>0.66412573139279396</v>
      </c>
      <c r="C40" s="37">
        <v>0</v>
      </c>
      <c r="D40" s="39">
        <f t="shared" si="1"/>
        <v>0.66412573139279396</v>
      </c>
      <c r="E40" t="s">
        <v>8402</v>
      </c>
      <c r="F40" t="s">
        <v>8403</v>
      </c>
    </row>
    <row r="41" spans="1:6" x14ac:dyDescent="0.3">
      <c r="A41" t="s">
        <v>8437</v>
      </c>
      <c r="B41" s="39">
        <v>2.9664505010437798</v>
      </c>
      <c r="C41" s="37">
        <v>0</v>
      </c>
      <c r="D41" s="39">
        <f t="shared" si="1"/>
        <v>2.9664505010437798</v>
      </c>
      <c r="E41" t="s">
        <v>8402</v>
      </c>
      <c r="F41" t="s">
        <v>8403</v>
      </c>
    </row>
    <row r="42" spans="1:6" x14ac:dyDescent="0.3">
      <c r="A42" t="s">
        <v>8438</v>
      </c>
      <c r="B42" s="39">
        <v>1.876572054411288</v>
      </c>
      <c r="C42" s="37">
        <v>0</v>
      </c>
      <c r="D42" s="39">
        <f t="shared" si="1"/>
        <v>1.876572054411288</v>
      </c>
      <c r="E42" t="s">
        <v>8402</v>
      </c>
      <c r="F42" t="s">
        <v>8403</v>
      </c>
    </row>
    <row r="43" spans="1:6" x14ac:dyDescent="0.3">
      <c r="A43" t="s">
        <v>8439</v>
      </c>
      <c r="B43" s="39">
        <v>5.0855660302886596</v>
      </c>
      <c r="C43" s="37">
        <v>0</v>
      </c>
      <c r="D43" s="39">
        <f t="shared" si="1"/>
        <v>5.0855660302886596</v>
      </c>
      <c r="E43" t="s">
        <v>8402</v>
      </c>
      <c r="F43" t="s">
        <v>8403</v>
      </c>
    </row>
    <row r="44" spans="1:6" x14ac:dyDescent="0.3">
      <c r="A44" t="s">
        <v>8440</v>
      </c>
      <c r="B44" s="39">
        <v>6.4548197018917799</v>
      </c>
      <c r="C44" s="37">
        <v>0</v>
      </c>
      <c r="D44" s="39">
        <f t="shared" si="1"/>
        <v>6.4548197018917799</v>
      </c>
      <c r="E44" t="s">
        <v>8402</v>
      </c>
      <c r="F44" t="s">
        <v>8403</v>
      </c>
    </row>
    <row r="45" spans="1:6" x14ac:dyDescent="0.3">
      <c r="A45" t="s">
        <v>8441</v>
      </c>
      <c r="B45" s="39">
        <v>8.7261217584292403</v>
      </c>
      <c r="C45" s="37">
        <v>0</v>
      </c>
      <c r="D45" s="39">
        <f t="shared" si="1"/>
        <v>8.7261217584292403</v>
      </c>
      <c r="E45" t="s">
        <v>8402</v>
      </c>
      <c r="F45" t="s">
        <v>8403</v>
      </c>
    </row>
    <row r="46" spans="1:6" x14ac:dyDescent="0.3">
      <c r="A46" t="s">
        <v>8442</v>
      </c>
      <c r="B46" s="39">
        <v>6.7327707108413604</v>
      </c>
      <c r="C46" s="37">
        <v>0</v>
      </c>
      <c r="D46" s="39">
        <f t="shared" si="1"/>
        <v>6.7327707108413604</v>
      </c>
      <c r="E46" t="s">
        <v>8402</v>
      </c>
      <c r="F46" t="s">
        <v>8403</v>
      </c>
    </row>
    <row r="47" spans="1:6" x14ac:dyDescent="0.3">
      <c r="A47" t="s">
        <v>8443</v>
      </c>
      <c r="B47" s="39">
        <v>6.7255946451373596</v>
      </c>
      <c r="C47" s="37">
        <v>0</v>
      </c>
      <c r="D47" s="39">
        <f t="shared" si="1"/>
        <v>6.7255946451373596</v>
      </c>
      <c r="E47" t="s">
        <v>8402</v>
      </c>
      <c r="F47" t="s">
        <v>8403</v>
      </c>
    </row>
    <row r="48" spans="1:6" x14ac:dyDescent="0.3">
      <c r="A48" t="s">
        <v>8444</v>
      </c>
      <c r="B48" s="39">
        <v>6.5140504696443404</v>
      </c>
      <c r="C48" s="37">
        <v>0</v>
      </c>
      <c r="D48" s="39">
        <f t="shared" si="1"/>
        <v>6.5140504696443404</v>
      </c>
      <c r="E48" t="s">
        <v>8402</v>
      </c>
      <c r="F48" t="s">
        <v>8403</v>
      </c>
    </row>
    <row r="49" spans="1:6" x14ac:dyDescent="0.3">
      <c r="A49" t="s">
        <v>8445</v>
      </c>
      <c r="B49" s="39">
        <v>5.1739771239522003</v>
      </c>
      <c r="C49" s="37">
        <v>0</v>
      </c>
      <c r="D49" s="39">
        <f t="shared" si="1"/>
        <v>5.1739771239522003</v>
      </c>
      <c r="E49" t="s">
        <v>8402</v>
      </c>
      <c r="F49" t="s">
        <v>8403</v>
      </c>
    </row>
    <row r="50" spans="1:6" x14ac:dyDescent="0.3">
      <c r="A50" t="s">
        <v>8446</v>
      </c>
      <c r="B50" s="39">
        <v>7.3632075706473996</v>
      </c>
      <c r="C50" s="37">
        <v>0</v>
      </c>
      <c r="D50" s="39">
        <f t="shared" si="1"/>
        <v>7.3632075706473996</v>
      </c>
      <c r="E50" t="s">
        <v>8402</v>
      </c>
      <c r="F50" t="s">
        <v>8403</v>
      </c>
    </row>
    <row r="51" spans="1:6" x14ac:dyDescent="0.3">
      <c r="A51" t="s">
        <v>8447</v>
      </c>
      <c r="B51" s="39">
        <v>6.3771738991761397</v>
      </c>
      <c r="C51" s="37">
        <v>0</v>
      </c>
      <c r="D51" s="39">
        <f t="shared" si="1"/>
        <v>6.3771738991761397</v>
      </c>
      <c r="E51" t="s">
        <v>8402</v>
      </c>
      <c r="F51" t="s">
        <v>8403</v>
      </c>
    </row>
    <row r="52" spans="1:6" x14ac:dyDescent="0.3">
      <c r="A52" t="s">
        <v>8448</v>
      </c>
      <c r="B52" s="39">
        <v>4.5165120213950196</v>
      </c>
      <c r="C52" s="37">
        <v>0</v>
      </c>
      <c r="D52" s="39">
        <f t="shared" si="1"/>
        <v>4.5165120213950196</v>
      </c>
      <c r="E52" t="s">
        <v>8402</v>
      </c>
      <c r="F52" t="s">
        <v>8403</v>
      </c>
    </row>
    <row r="53" spans="1:6" x14ac:dyDescent="0.3">
      <c r="A53" t="s">
        <v>8449</v>
      </c>
      <c r="B53" s="39">
        <v>2.12516625262074</v>
      </c>
      <c r="C53" s="37">
        <v>0</v>
      </c>
      <c r="D53" s="39">
        <f t="shared" si="1"/>
        <v>2.12516625262074</v>
      </c>
      <c r="E53" t="s">
        <v>8402</v>
      </c>
      <c r="F53" t="s">
        <v>8403</v>
      </c>
    </row>
    <row r="54" spans="1:6" x14ac:dyDescent="0.3">
      <c r="A54" t="s">
        <v>8450</v>
      </c>
      <c r="B54" s="39">
        <v>5.1710234171450997</v>
      </c>
      <c r="C54" s="37">
        <v>0</v>
      </c>
      <c r="D54" s="39">
        <f t="shared" si="1"/>
        <v>5.1710234171450997</v>
      </c>
      <c r="E54" t="s">
        <v>8402</v>
      </c>
      <c r="F54" t="s">
        <v>8403</v>
      </c>
    </row>
    <row r="55" spans="1:6" x14ac:dyDescent="0.3">
      <c r="A55" t="s">
        <v>8451</v>
      </c>
      <c r="B55" s="39">
        <v>10.457340600450641</v>
      </c>
      <c r="C55" s="37">
        <v>0</v>
      </c>
      <c r="D55" s="39">
        <f t="shared" si="1"/>
        <v>10.457340600450641</v>
      </c>
      <c r="E55" t="s">
        <v>8402</v>
      </c>
      <c r="F55" t="s">
        <v>8403</v>
      </c>
    </row>
    <row r="56" spans="1:6" x14ac:dyDescent="0.3">
      <c r="A56" t="s">
        <v>8452</v>
      </c>
      <c r="B56" s="39">
        <v>7.7498064223753804</v>
      </c>
      <c r="C56" s="37">
        <v>0</v>
      </c>
      <c r="D56" s="39">
        <f t="shared" si="1"/>
        <v>7.7498064223753804</v>
      </c>
      <c r="E56" t="s">
        <v>8402</v>
      </c>
      <c r="F56" t="s">
        <v>8403</v>
      </c>
    </row>
    <row r="57" spans="1:6" x14ac:dyDescent="0.3">
      <c r="A57" t="s">
        <v>8453</v>
      </c>
      <c r="B57" s="39">
        <v>7.0676077693183803</v>
      </c>
      <c r="C57" s="37">
        <v>0</v>
      </c>
      <c r="D57" s="39">
        <f t="shared" si="1"/>
        <v>7.0676077693183803</v>
      </c>
      <c r="E57" t="s">
        <v>8402</v>
      </c>
      <c r="F57" t="s">
        <v>8403</v>
      </c>
    </row>
    <row r="58" spans="1:6" x14ac:dyDescent="0.3">
      <c r="A58" t="s">
        <v>8454</v>
      </c>
      <c r="B58" s="39">
        <v>6.8204961011530401</v>
      </c>
      <c r="C58" s="37">
        <v>0</v>
      </c>
      <c r="D58" s="39">
        <f t="shared" si="1"/>
        <v>6.8204961011530401</v>
      </c>
      <c r="E58" t="s">
        <v>8402</v>
      </c>
      <c r="F58" t="s">
        <v>8403</v>
      </c>
    </row>
    <row r="59" spans="1:6" x14ac:dyDescent="0.3">
      <c r="A59" t="s">
        <v>8455</v>
      </c>
      <c r="B59" s="39">
        <v>6.3897546428065599</v>
      </c>
      <c r="C59" s="37">
        <v>0</v>
      </c>
      <c r="D59" s="39">
        <f t="shared" si="1"/>
        <v>6.3897546428065599</v>
      </c>
      <c r="E59" t="s">
        <v>8402</v>
      </c>
      <c r="F59" t="s">
        <v>8403</v>
      </c>
    </row>
    <row r="60" spans="1:6" x14ac:dyDescent="0.3">
      <c r="A60" t="s">
        <v>8456</v>
      </c>
      <c r="B60" s="39">
        <v>3.3253835633346198</v>
      </c>
      <c r="C60" s="37">
        <v>0</v>
      </c>
      <c r="D60" s="39">
        <f t="shared" si="1"/>
        <v>3.3253835633346198</v>
      </c>
      <c r="E60" t="s">
        <v>8402</v>
      </c>
      <c r="F60" t="s">
        <v>8403</v>
      </c>
    </row>
    <row r="61" spans="1:6" x14ac:dyDescent="0.3">
      <c r="A61" t="s">
        <v>8457</v>
      </c>
      <c r="B61" s="39">
        <v>0.36454053630864203</v>
      </c>
      <c r="C61" s="37">
        <v>0</v>
      </c>
      <c r="D61" s="39">
        <f t="shared" si="1"/>
        <v>0.36454053630864203</v>
      </c>
      <c r="E61" t="s">
        <v>8402</v>
      </c>
      <c r="F61" t="s">
        <v>8403</v>
      </c>
    </row>
    <row r="62" spans="1:6" x14ac:dyDescent="0.3">
      <c r="A62" t="s">
        <v>8458</v>
      </c>
      <c r="B62" s="39">
        <v>4.0882153106866603</v>
      </c>
      <c r="C62" s="37">
        <v>0</v>
      </c>
      <c r="D62" s="39">
        <f t="shared" si="1"/>
        <v>4.0882153106866603</v>
      </c>
      <c r="E62" t="s">
        <v>8402</v>
      </c>
      <c r="F62" t="s">
        <v>8403</v>
      </c>
    </row>
    <row r="63" spans="1:6" x14ac:dyDescent="0.3">
      <c r="A63" t="s">
        <v>8459</v>
      </c>
      <c r="B63" s="39">
        <v>8.7536396762547604</v>
      </c>
      <c r="C63" s="37">
        <v>0</v>
      </c>
      <c r="D63" s="39">
        <f t="shared" si="1"/>
        <v>8.7536396762547604</v>
      </c>
      <c r="E63" t="s">
        <v>8402</v>
      </c>
      <c r="F63" t="s">
        <v>8403</v>
      </c>
    </row>
    <row r="64" spans="1:6" x14ac:dyDescent="0.3">
      <c r="A64" t="s">
        <v>8460</v>
      </c>
      <c r="B64" s="39">
        <v>4.2877409540514204</v>
      </c>
      <c r="C64" s="37">
        <v>0</v>
      </c>
      <c r="D64" s="39">
        <f t="shared" si="1"/>
        <v>4.2877409540514204</v>
      </c>
      <c r="E64" t="s">
        <v>8402</v>
      </c>
      <c r="F64" t="s">
        <v>8403</v>
      </c>
    </row>
    <row r="65" spans="1:6" x14ac:dyDescent="0.3">
      <c r="A65" t="s">
        <v>8461</v>
      </c>
      <c r="B65" s="39">
        <v>6.1561386977821</v>
      </c>
      <c r="C65" s="37">
        <v>0</v>
      </c>
      <c r="D65" s="39">
        <f t="shared" si="1"/>
        <v>6.1561386977821</v>
      </c>
      <c r="E65" t="s">
        <v>8402</v>
      </c>
      <c r="F65" t="s">
        <v>8403</v>
      </c>
    </row>
    <row r="66" spans="1:6" x14ac:dyDescent="0.3">
      <c r="A66" t="s">
        <v>8462</v>
      </c>
      <c r="B66" s="39">
        <v>6.59016387250586</v>
      </c>
      <c r="C66" s="37">
        <v>0</v>
      </c>
      <c r="D66" s="39">
        <f t="shared" si="1"/>
        <v>6.59016387250586</v>
      </c>
      <c r="E66" t="s">
        <v>8402</v>
      </c>
      <c r="F66" t="s">
        <v>8403</v>
      </c>
    </row>
    <row r="67" spans="1:6" x14ac:dyDescent="0.3">
      <c r="A67" t="s">
        <v>8463</v>
      </c>
      <c r="B67" s="39">
        <v>4.10806435875576E-2</v>
      </c>
      <c r="C67" s="37">
        <v>0</v>
      </c>
      <c r="D67" s="39">
        <f t="shared" si="1"/>
        <v>4.10806435875576E-2</v>
      </c>
      <c r="E67" t="s">
        <v>8402</v>
      </c>
      <c r="F67" t="s">
        <v>8403</v>
      </c>
    </row>
    <row r="68" spans="1:6" x14ac:dyDescent="0.3">
      <c r="A68" t="s">
        <v>8464</v>
      </c>
      <c r="B68" s="39">
        <v>6.7687536775868802</v>
      </c>
      <c r="C68" s="37">
        <v>0</v>
      </c>
      <c r="D68" s="39">
        <f t="shared" si="1"/>
        <v>6.7687536775868802</v>
      </c>
      <c r="E68" t="s">
        <v>8402</v>
      </c>
      <c r="F68" t="s">
        <v>8403</v>
      </c>
    </row>
    <row r="69" spans="1:6" x14ac:dyDescent="0.3">
      <c r="A69" t="s">
        <v>8465</v>
      </c>
      <c r="B69" s="39">
        <v>4.3135315562548397</v>
      </c>
      <c r="C69" s="37">
        <v>0</v>
      </c>
      <c r="D69" s="39">
        <f t="shared" si="1"/>
        <v>4.3135315562548397</v>
      </c>
      <c r="E69" t="s">
        <v>8402</v>
      </c>
      <c r="F69" t="s">
        <v>8403</v>
      </c>
    </row>
    <row r="70" spans="1:6" x14ac:dyDescent="0.3">
      <c r="A70" t="s">
        <v>8466</v>
      </c>
      <c r="B70" s="39">
        <v>1.537064819673954</v>
      </c>
      <c r="C70" s="37">
        <v>0</v>
      </c>
      <c r="D70" s="39">
        <f t="shared" si="1"/>
        <v>1.537064819673954</v>
      </c>
      <c r="E70" t="s">
        <v>8402</v>
      </c>
      <c r="F70" t="s">
        <v>8403</v>
      </c>
    </row>
    <row r="71" spans="1:6" x14ac:dyDescent="0.3">
      <c r="A71" t="s">
        <v>8467</v>
      </c>
      <c r="B71" s="39">
        <v>4.8137481433956397</v>
      </c>
      <c r="C71" s="37">
        <v>0</v>
      </c>
      <c r="D71" s="39">
        <f t="shared" si="1"/>
        <v>4.8137481433956397</v>
      </c>
      <c r="E71" t="s">
        <v>8402</v>
      </c>
      <c r="F71" t="s">
        <v>8403</v>
      </c>
    </row>
    <row r="72" spans="1:6" x14ac:dyDescent="0.3">
      <c r="A72" t="s">
        <v>8468</v>
      </c>
      <c r="B72" s="39">
        <v>3.2023954394016001</v>
      </c>
      <c r="C72" s="37">
        <v>0</v>
      </c>
      <c r="D72" s="39">
        <f t="shared" si="1"/>
        <v>3.2023954394016001</v>
      </c>
      <c r="E72" t="s">
        <v>8402</v>
      </c>
      <c r="F72" t="s">
        <v>8403</v>
      </c>
    </row>
    <row r="73" spans="1:6" x14ac:dyDescent="0.3">
      <c r="A73" t="s">
        <v>8469</v>
      </c>
      <c r="B73" s="39">
        <v>4.7039477609366998</v>
      </c>
      <c r="C73" s="37">
        <v>0</v>
      </c>
      <c r="D73" s="39">
        <f t="shared" si="1"/>
        <v>4.7039477609366998</v>
      </c>
      <c r="E73" t="s">
        <v>8402</v>
      </c>
      <c r="F73" t="s">
        <v>8403</v>
      </c>
    </row>
    <row r="74" spans="1:6" x14ac:dyDescent="0.3">
      <c r="A74" t="s">
        <v>8469</v>
      </c>
      <c r="B74" s="39">
        <v>4.7039477609366998</v>
      </c>
      <c r="C74" s="37">
        <v>0</v>
      </c>
      <c r="D74" s="39">
        <f t="shared" si="1"/>
        <v>4.7039477609366998</v>
      </c>
      <c r="E74" t="s">
        <v>8402</v>
      </c>
      <c r="F74" t="s">
        <v>8403</v>
      </c>
    </row>
    <row r="75" spans="1:6" x14ac:dyDescent="0.3">
      <c r="A75" t="s">
        <v>8470</v>
      </c>
      <c r="B75" s="39">
        <v>9.4012351469210191</v>
      </c>
      <c r="C75" s="37">
        <v>0</v>
      </c>
      <c r="D75" s="39">
        <f t="shared" si="1"/>
        <v>9.4012351469210191</v>
      </c>
      <c r="E75" t="s">
        <v>8402</v>
      </c>
      <c r="F75" t="s">
        <v>8403</v>
      </c>
    </row>
    <row r="76" spans="1:6" x14ac:dyDescent="0.3">
      <c r="A76" t="s">
        <v>8471</v>
      </c>
      <c r="B76" s="39">
        <v>8.7230354741259806</v>
      </c>
      <c r="C76" s="37">
        <v>0</v>
      </c>
      <c r="D76" s="39">
        <f t="shared" si="1"/>
        <v>8.7230354741259806</v>
      </c>
      <c r="E76" t="s">
        <v>8402</v>
      </c>
      <c r="F76" t="s">
        <v>8403</v>
      </c>
    </row>
    <row r="77" spans="1:6" x14ac:dyDescent="0.3">
      <c r="A77" t="s">
        <v>8472</v>
      </c>
      <c r="B77" s="39">
        <v>6.9614745451947</v>
      </c>
      <c r="C77" s="37">
        <v>0</v>
      </c>
      <c r="D77" s="39">
        <f t="shared" si="1"/>
        <v>6.9614745451947</v>
      </c>
      <c r="E77" t="s">
        <v>8402</v>
      </c>
      <c r="F77" t="s">
        <v>8403</v>
      </c>
    </row>
    <row r="78" spans="1:6" x14ac:dyDescent="0.3">
      <c r="A78" t="s">
        <v>8473</v>
      </c>
      <c r="B78" s="39">
        <v>2.2828762897446402</v>
      </c>
      <c r="C78" s="37">
        <v>0</v>
      </c>
      <c r="D78" s="39">
        <f t="shared" si="1"/>
        <v>2.2828762897446402</v>
      </c>
      <c r="E78" t="s">
        <v>8402</v>
      </c>
      <c r="F78" t="s">
        <v>8403</v>
      </c>
    </row>
    <row r="79" spans="1:6" x14ac:dyDescent="0.3">
      <c r="A79" t="s">
        <v>8474</v>
      </c>
      <c r="B79" s="39">
        <v>6.1414926300713999</v>
      </c>
      <c r="C79" s="37">
        <v>0</v>
      </c>
      <c r="D79" s="39">
        <f t="shared" ref="D79:D141" si="2">B79*(1-C79)</f>
        <v>6.1414926300713999</v>
      </c>
      <c r="E79" t="s">
        <v>8402</v>
      </c>
      <c r="F79" t="s">
        <v>8403</v>
      </c>
    </row>
    <row r="80" spans="1:6" x14ac:dyDescent="0.3">
      <c r="A80" t="s">
        <v>8475</v>
      </c>
      <c r="B80" s="39">
        <v>6.6369581780224598</v>
      </c>
      <c r="C80" s="37">
        <v>0</v>
      </c>
      <c r="D80" s="39">
        <f t="shared" si="2"/>
        <v>6.6369581780224598</v>
      </c>
      <c r="E80" t="s">
        <v>8402</v>
      </c>
      <c r="F80" t="s">
        <v>8403</v>
      </c>
    </row>
    <row r="81" spans="1:6" x14ac:dyDescent="0.3">
      <c r="A81" t="s">
        <v>8476</v>
      </c>
      <c r="B81" s="39">
        <v>7.54520707874142</v>
      </c>
      <c r="C81" s="37">
        <v>0</v>
      </c>
      <c r="D81" s="39">
        <f t="shared" si="2"/>
        <v>7.54520707874142</v>
      </c>
      <c r="E81" t="s">
        <v>8402</v>
      </c>
      <c r="F81" t="s">
        <v>8403</v>
      </c>
    </row>
    <row r="82" spans="1:6" x14ac:dyDescent="0.3">
      <c r="A82" t="s">
        <v>8477</v>
      </c>
      <c r="B82" s="39">
        <v>4.1621478114330799</v>
      </c>
      <c r="C82" s="37">
        <v>0</v>
      </c>
      <c r="D82" s="39">
        <f t="shared" si="2"/>
        <v>4.1621478114330799</v>
      </c>
      <c r="E82" t="s">
        <v>8402</v>
      </c>
      <c r="F82" t="s">
        <v>8403</v>
      </c>
    </row>
    <row r="83" spans="1:6" x14ac:dyDescent="0.3">
      <c r="A83" t="s">
        <v>8478</v>
      </c>
      <c r="B83" s="39">
        <v>1.323942464073268</v>
      </c>
      <c r="C83" s="37">
        <v>0</v>
      </c>
      <c r="D83" s="39">
        <f t="shared" si="2"/>
        <v>1.323942464073268</v>
      </c>
      <c r="E83" t="s">
        <v>8402</v>
      </c>
      <c r="F83" t="s">
        <v>8403</v>
      </c>
    </row>
    <row r="84" spans="1:6" x14ac:dyDescent="0.3">
      <c r="A84" t="s">
        <v>8479</v>
      </c>
      <c r="B84" s="39">
        <v>2.30333430101564</v>
      </c>
      <c r="C84" s="37">
        <v>0</v>
      </c>
      <c r="D84" s="39">
        <f t="shared" si="2"/>
        <v>2.30333430101564</v>
      </c>
      <c r="E84" t="s">
        <v>8402</v>
      </c>
      <c r="F84" t="s">
        <v>8403</v>
      </c>
    </row>
    <row r="85" spans="1:6" x14ac:dyDescent="0.3">
      <c r="A85" t="s">
        <v>8480</v>
      </c>
      <c r="B85" s="39">
        <v>7.4059809497170601</v>
      </c>
      <c r="C85" s="37">
        <v>0</v>
      </c>
      <c r="D85" s="39">
        <f t="shared" si="2"/>
        <v>7.4059809497170601</v>
      </c>
      <c r="E85" t="s">
        <v>8402</v>
      </c>
      <c r="F85" t="s">
        <v>8403</v>
      </c>
    </row>
    <row r="86" spans="1:6" x14ac:dyDescent="0.3">
      <c r="A86" t="s">
        <v>8481</v>
      </c>
      <c r="B86" s="39">
        <v>0.48406882823275199</v>
      </c>
      <c r="C86" s="37">
        <v>0</v>
      </c>
      <c r="D86" s="39">
        <f t="shared" si="2"/>
        <v>0.48406882823275199</v>
      </c>
      <c r="E86" t="s">
        <v>8402</v>
      </c>
      <c r="F86" t="s">
        <v>8403</v>
      </c>
    </row>
    <row r="87" spans="1:6" x14ac:dyDescent="0.3">
      <c r="A87" t="s">
        <v>8482</v>
      </c>
      <c r="B87" s="39">
        <v>0.328914696227464</v>
      </c>
      <c r="C87" s="37">
        <v>0</v>
      </c>
      <c r="D87" s="39">
        <f t="shared" si="2"/>
        <v>0.328914696227464</v>
      </c>
      <c r="E87" t="s">
        <v>8402</v>
      </c>
      <c r="F87" t="s">
        <v>8403</v>
      </c>
    </row>
    <row r="88" spans="1:6" x14ac:dyDescent="0.3">
      <c r="A88" t="s">
        <v>8483</v>
      </c>
      <c r="B88" s="39">
        <v>6.6435986844127797</v>
      </c>
      <c r="C88" s="37">
        <v>0</v>
      </c>
      <c r="D88" s="39">
        <f t="shared" si="2"/>
        <v>6.6435986844127797</v>
      </c>
      <c r="E88" t="s">
        <v>8402</v>
      </c>
      <c r="F88" t="s">
        <v>8403</v>
      </c>
    </row>
    <row r="89" spans="1:6" x14ac:dyDescent="0.3">
      <c r="A89" t="s">
        <v>8484</v>
      </c>
      <c r="B89" s="39">
        <v>2.1672532046048398</v>
      </c>
      <c r="C89" s="37">
        <v>0</v>
      </c>
      <c r="D89" s="39">
        <f t="shared" si="2"/>
        <v>2.1672532046048398</v>
      </c>
      <c r="E89" t="s">
        <v>8402</v>
      </c>
      <c r="F89" t="s">
        <v>8403</v>
      </c>
    </row>
    <row r="90" spans="1:6" x14ac:dyDescent="0.3">
      <c r="A90" t="s">
        <v>8485</v>
      </c>
      <c r="B90" s="39">
        <v>5.1727328962860799</v>
      </c>
      <c r="C90" s="37">
        <v>0</v>
      </c>
      <c r="D90" s="39">
        <f t="shared" si="2"/>
        <v>5.1727328962860799</v>
      </c>
      <c r="E90" t="s">
        <v>8402</v>
      </c>
      <c r="F90" t="s">
        <v>8403</v>
      </c>
    </row>
    <row r="91" spans="1:6" x14ac:dyDescent="0.3">
      <c r="A91" t="s">
        <v>8486</v>
      </c>
      <c r="B91" s="39">
        <v>4.28526265964544</v>
      </c>
      <c r="C91" s="37">
        <v>0</v>
      </c>
      <c r="D91" s="39">
        <f t="shared" si="2"/>
        <v>4.28526265964544</v>
      </c>
      <c r="E91" t="s">
        <v>8402</v>
      </c>
      <c r="F91" t="s">
        <v>8403</v>
      </c>
    </row>
    <row r="92" spans="1:6" x14ac:dyDescent="0.3">
      <c r="A92" t="s">
        <v>8487</v>
      </c>
      <c r="B92" s="39">
        <v>9.8134613377984596</v>
      </c>
      <c r="C92" s="37">
        <v>0</v>
      </c>
      <c r="D92" s="39">
        <f t="shared" si="2"/>
        <v>9.8134613377984596</v>
      </c>
      <c r="E92" t="s">
        <v>8402</v>
      </c>
      <c r="F92" t="s">
        <v>8403</v>
      </c>
    </row>
    <row r="93" spans="1:6" x14ac:dyDescent="0.3">
      <c r="A93" t="s">
        <v>8488</v>
      </c>
      <c r="B93" s="39">
        <v>2.6008807503292002</v>
      </c>
      <c r="C93" s="37">
        <v>0</v>
      </c>
      <c r="D93" s="39">
        <f t="shared" si="2"/>
        <v>2.6008807503292002</v>
      </c>
      <c r="E93" t="s">
        <v>8402</v>
      </c>
      <c r="F93" t="s">
        <v>8403</v>
      </c>
    </row>
    <row r="94" spans="1:6" x14ac:dyDescent="0.3">
      <c r="A94" t="s">
        <v>8489</v>
      </c>
      <c r="B94" s="39">
        <v>1.058205358477706</v>
      </c>
      <c r="C94" s="37">
        <v>0</v>
      </c>
      <c r="D94" s="39">
        <f t="shared" si="2"/>
        <v>1.058205358477706</v>
      </c>
      <c r="E94" t="s">
        <v>8402</v>
      </c>
      <c r="F94" t="s">
        <v>8403</v>
      </c>
    </row>
    <row r="95" spans="1:6" x14ac:dyDescent="0.3">
      <c r="A95" t="s">
        <v>8490</v>
      </c>
      <c r="B95" s="39">
        <v>0.37138637517649198</v>
      </c>
      <c r="C95" s="37">
        <v>0</v>
      </c>
      <c r="D95" s="39">
        <f t="shared" si="2"/>
        <v>0.37138637517649198</v>
      </c>
      <c r="E95" t="s">
        <v>8402</v>
      </c>
      <c r="F95" t="s">
        <v>8403</v>
      </c>
    </row>
    <row r="96" spans="1:6" x14ac:dyDescent="0.3">
      <c r="A96" t="s">
        <v>8491</v>
      </c>
      <c r="B96" s="39">
        <v>2.5907949327593398</v>
      </c>
      <c r="C96" s="37">
        <v>0</v>
      </c>
      <c r="D96" s="39">
        <f t="shared" si="2"/>
        <v>2.5907949327593398</v>
      </c>
      <c r="E96" t="s">
        <v>8402</v>
      </c>
      <c r="F96" t="s">
        <v>8403</v>
      </c>
    </row>
    <row r="97" spans="1:6" x14ac:dyDescent="0.3">
      <c r="A97" t="s">
        <v>8492</v>
      </c>
      <c r="B97" s="39">
        <v>3.6087278027104799</v>
      </c>
      <c r="C97" s="37">
        <v>0</v>
      </c>
      <c r="D97" s="39">
        <f t="shared" si="2"/>
        <v>3.6087278027104799</v>
      </c>
      <c r="E97" t="s">
        <v>8402</v>
      </c>
      <c r="F97" t="s">
        <v>8403</v>
      </c>
    </row>
    <row r="98" spans="1:6" x14ac:dyDescent="0.3">
      <c r="A98" t="s">
        <v>8493</v>
      </c>
      <c r="B98" s="39">
        <v>1.0365496928213459E-2</v>
      </c>
      <c r="C98" s="37">
        <v>0</v>
      </c>
      <c r="D98" s="39">
        <f t="shared" si="2"/>
        <v>1.0365496928213459E-2</v>
      </c>
      <c r="E98" t="s">
        <v>8402</v>
      </c>
      <c r="F98" t="s">
        <v>8403</v>
      </c>
    </row>
    <row r="99" spans="1:6" x14ac:dyDescent="0.3">
      <c r="A99" t="s">
        <v>8494</v>
      </c>
      <c r="B99" s="39">
        <v>1.7248660092963639</v>
      </c>
      <c r="C99" s="37">
        <v>0</v>
      </c>
      <c r="D99" s="39">
        <f t="shared" si="2"/>
        <v>1.7248660092963639</v>
      </c>
      <c r="E99" t="s">
        <v>8402</v>
      </c>
      <c r="F99" t="s">
        <v>8403</v>
      </c>
    </row>
    <row r="100" spans="1:6" x14ac:dyDescent="0.3">
      <c r="A100" t="s">
        <v>8495</v>
      </c>
      <c r="B100" s="39">
        <v>6.9127592977142802</v>
      </c>
      <c r="C100" s="37">
        <v>0</v>
      </c>
      <c r="D100" s="39">
        <f t="shared" si="2"/>
        <v>6.9127592977142802</v>
      </c>
      <c r="E100" t="s">
        <v>8402</v>
      </c>
      <c r="F100" t="s">
        <v>8403</v>
      </c>
    </row>
    <row r="101" spans="1:6" x14ac:dyDescent="0.3">
      <c r="A101" t="s">
        <v>8496</v>
      </c>
      <c r="B101" s="39">
        <v>1.917887206444606</v>
      </c>
      <c r="C101" s="37">
        <v>0</v>
      </c>
      <c r="D101" s="39">
        <f t="shared" si="2"/>
        <v>1.917887206444606</v>
      </c>
      <c r="E101" t="s">
        <v>8402</v>
      </c>
      <c r="F101" t="s">
        <v>8403</v>
      </c>
    </row>
    <row r="102" spans="1:6" x14ac:dyDescent="0.3">
      <c r="A102" t="s">
        <v>8497</v>
      </c>
      <c r="B102" s="39">
        <v>3.7203473254053798</v>
      </c>
      <c r="C102" s="37">
        <v>0</v>
      </c>
      <c r="D102" s="39">
        <f t="shared" si="2"/>
        <v>3.7203473254053798</v>
      </c>
      <c r="E102" t="s">
        <v>8402</v>
      </c>
      <c r="F102" t="s">
        <v>8403</v>
      </c>
    </row>
    <row r="103" spans="1:6" x14ac:dyDescent="0.3">
      <c r="A103" t="s">
        <v>8498</v>
      </c>
      <c r="B103" s="39">
        <v>4.37730837628812</v>
      </c>
      <c r="C103" s="37">
        <v>0</v>
      </c>
      <c r="D103" s="39">
        <f t="shared" si="2"/>
        <v>4.37730837628812</v>
      </c>
      <c r="E103" t="s">
        <v>8402</v>
      </c>
      <c r="F103" t="s">
        <v>8403</v>
      </c>
    </row>
    <row r="104" spans="1:6" x14ac:dyDescent="0.3">
      <c r="A104" t="s">
        <v>8499</v>
      </c>
      <c r="B104" s="39">
        <v>5.6397522707293399</v>
      </c>
      <c r="C104" s="37">
        <v>0</v>
      </c>
      <c r="D104" s="39">
        <f t="shared" si="2"/>
        <v>5.6397522707293399</v>
      </c>
      <c r="E104" t="s">
        <v>8402</v>
      </c>
      <c r="F104" t="s">
        <v>8403</v>
      </c>
    </row>
    <row r="105" spans="1:6" x14ac:dyDescent="0.3">
      <c r="A105" t="s">
        <v>8500</v>
      </c>
      <c r="B105" s="39">
        <v>0.23739757841050399</v>
      </c>
      <c r="C105" s="37">
        <v>0</v>
      </c>
      <c r="D105" s="39">
        <f t="shared" si="2"/>
        <v>0.23739757841050399</v>
      </c>
      <c r="E105" t="s">
        <v>8402</v>
      </c>
      <c r="F105" t="s">
        <v>8403</v>
      </c>
    </row>
    <row r="106" spans="1:6" x14ac:dyDescent="0.3">
      <c r="A106" t="s">
        <v>8501</v>
      </c>
      <c r="B106" s="39">
        <v>5.0175143502464197</v>
      </c>
      <c r="C106" s="37">
        <v>0</v>
      </c>
      <c r="D106" s="39">
        <f t="shared" si="2"/>
        <v>5.0175143502464197</v>
      </c>
      <c r="E106" t="s">
        <v>8402</v>
      </c>
      <c r="F106" t="s">
        <v>8403</v>
      </c>
    </row>
    <row r="107" spans="1:6" x14ac:dyDescent="0.3">
      <c r="A107" t="s">
        <v>8502</v>
      </c>
      <c r="B107" s="39">
        <v>4.3769631847367396</v>
      </c>
      <c r="C107" s="37">
        <v>0</v>
      </c>
      <c r="D107" s="39">
        <f t="shared" si="2"/>
        <v>4.3769631847367396</v>
      </c>
      <c r="E107" t="s">
        <v>8402</v>
      </c>
      <c r="F107" t="s">
        <v>8403</v>
      </c>
    </row>
    <row r="108" spans="1:6" x14ac:dyDescent="0.3">
      <c r="A108" t="s">
        <v>8503</v>
      </c>
      <c r="B108" s="39">
        <v>5.1605143305402201</v>
      </c>
      <c r="C108" s="37">
        <v>0</v>
      </c>
      <c r="D108" s="39">
        <f t="shared" si="2"/>
        <v>5.1605143305402201</v>
      </c>
      <c r="E108" t="s">
        <v>8402</v>
      </c>
      <c r="F108" t="s">
        <v>8403</v>
      </c>
    </row>
    <row r="109" spans="1:6" x14ac:dyDescent="0.3">
      <c r="A109" t="s">
        <v>8504</v>
      </c>
      <c r="B109" s="39">
        <v>6.9245511360401997</v>
      </c>
      <c r="C109" s="37">
        <v>0</v>
      </c>
      <c r="D109" s="39">
        <f t="shared" si="2"/>
        <v>6.9245511360401997</v>
      </c>
      <c r="E109" t="s">
        <v>8402</v>
      </c>
      <c r="F109" t="s">
        <v>8403</v>
      </c>
    </row>
    <row r="110" spans="1:6" x14ac:dyDescent="0.3">
      <c r="A110" t="s">
        <v>8505</v>
      </c>
      <c r="B110" s="39">
        <v>4.7756280867332404</v>
      </c>
      <c r="C110" s="37">
        <v>0</v>
      </c>
      <c r="D110" s="39">
        <f t="shared" si="2"/>
        <v>4.7756280867332404</v>
      </c>
      <c r="E110" t="s">
        <v>8402</v>
      </c>
      <c r="F110" t="s">
        <v>8403</v>
      </c>
    </row>
    <row r="111" spans="1:6" x14ac:dyDescent="0.3">
      <c r="A111" t="s">
        <v>8506</v>
      </c>
      <c r="B111" s="39">
        <v>6.0890238095521401</v>
      </c>
      <c r="C111" s="37">
        <v>0</v>
      </c>
      <c r="D111" s="39">
        <f t="shared" si="2"/>
        <v>6.0890238095521401</v>
      </c>
      <c r="E111" t="s">
        <v>8402</v>
      </c>
      <c r="F111" t="s">
        <v>8403</v>
      </c>
    </row>
    <row r="112" spans="1:6" x14ac:dyDescent="0.3">
      <c r="A112" t="s">
        <v>8507</v>
      </c>
      <c r="B112" s="39">
        <v>0.53653610483587599</v>
      </c>
      <c r="C112" s="37">
        <v>0</v>
      </c>
      <c r="D112" s="39">
        <f t="shared" si="2"/>
        <v>0.53653610483587599</v>
      </c>
      <c r="E112" t="s">
        <v>8402</v>
      </c>
      <c r="F112" t="s">
        <v>8403</v>
      </c>
    </row>
    <row r="113" spans="1:6" x14ac:dyDescent="0.3">
      <c r="A113" t="s">
        <v>8508</v>
      </c>
      <c r="B113" s="39">
        <v>9.3698537215509798</v>
      </c>
      <c r="C113" s="37">
        <v>0</v>
      </c>
      <c r="D113" s="39">
        <f t="shared" si="2"/>
        <v>9.3698537215509798</v>
      </c>
      <c r="E113" t="s">
        <v>8402</v>
      </c>
      <c r="F113" t="s">
        <v>8403</v>
      </c>
    </row>
    <row r="114" spans="1:6" x14ac:dyDescent="0.3">
      <c r="A114" t="s">
        <v>8509</v>
      </c>
      <c r="B114" s="39">
        <v>0.15565514989643481</v>
      </c>
      <c r="C114" s="37">
        <v>0</v>
      </c>
      <c r="D114" s="39">
        <f t="shared" si="2"/>
        <v>0.15565514989643481</v>
      </c>
      <c r="E114" t="s">
        <v>8402</v>
      </c>
      <c r="F114" t="s">
        <v>8403</v>
      </c>
    </row>
    <row r="115" spans="1:6" x14ac:dyDescent="0.3">
      <c r="A115" t="s">
        <v>8510</v>
      </c>
      <c r="B115" s="39">
        <v>2.6755932465031602</v>
      </c>
      <c r="C115" s="37">
        <v>0</v>
      </c>
      <c r="D115" s="39">
        <f t="shared" si="2"/>
        <v>2.6755932465031602</v>
      </c>
      <c r="E115" t="s">
        <v>8402</v>
      </c>
      <c r="F115" t="s">
        <v>8403</v>
      </c>
    </row>
    <row r="116" spans="1:6" x14ac:dyDescent="0.3">
      <c r="A116" t="s">
        <v>8511</v>
      </c>
      <c r="B116" s="39">
        <v>0.87490665653542399</v>
      </c>
      <c r="C116" s="37">
        <v>0</v>
      </c>
      <c r="D116" s="39">
        <f t="shared" si="2"/>
        <v>0.87490665653542399</v>
      </c>
      <c r="E116" t="s">
        <v>8402</v>
      </c>
      <c r="F116" t="s">
        <v>8403</v>
      </c>
    </row>
    <row r="117" spans="1:6" x14ac:dyDescent="0.3">
      <c r="A117" t="s">
        <v>8512</v>
      </c>
      <c r="B117" s="39">
        <v>3.6130502678948</v>
      </c>
      <c r="C117" s="37">
        <v>0</v>
      </c>
      <c r="D117" s="39">
        <f t="shared" si="2"/>
        <v>3.6130502678948</v>
      </c>
      <c r="E117" t="s">
        <v>8402</v>
      </c>
      <c r="F117" t="s">
        <v>8403</v>
      </c>
    </row>
    <row r="118" spans="1:6" x14ac:dyDescent="0.3">
      <c r="A118" t="s">
        <v>8513</v>
      </c>
      <c r="B118" s="39">
        <v>3.9792090562859599</v>
      </c>
      <c r="C118" s="37">
        <v>0</v>
      </c>
      <c r="D118" s="39">
        <f t="shared" si="2"/>
        <v>3.9792090562859599</v>
      </c>
      <c r="E118" t="s">
        <v>8402</v>
      </c>
      <c r="F118" t="s">
        <v>8403</v>
      </c>
    </row>
    <row r="119" spans="1:6" x14ac:dyDescent="0.3">
      <c r="A119" t="s">
        <v>8514</v>
      </c>
      <c r="B119" s="39">
        <v>0.90807785314678802</v>
      </c>
      <c r="C119" s="37">
        <v>0</v>
      </c>
      <c r="D119" s="39">
        <f t="shared" si="2"/>
        <v>0.90807785314678802</v>
      </c>
      <c r="E119" t="s">
        <v>8402</v>
      </c>
      <c r="F119" t="s">
        <v>8403</v>
      </c>
    </row>
    <row r="120" spans="1:6" x14ac:dyDescent="0.3">
      <c r="A120" t="s">
        <v>8515</v>
      </c>
      <c r="B120" s="39">
        <v>5.0897734078134604</v>
      </c>
      <c r="C120" s="37">
        <v>0</v>
      </c>
      <c r="D120" s="39">
        <f t="shared" si="2"/>
        <v>5.0897734078134604</v>
      </c>
      <c r="E120" t="s">
        <v>8402</v>
      </c>
      <c r="F120" t="s">
        <v>8403</v>
      </c>
    </row>
    <row r="121" spans="1:6" x14ac:dyDescent="0.3">
      <c r="A121" t="s">
        <v>8516</v>
      </c>
      <c r="B121" s="39">
        <v>0.18226858038673979</v>
      </c>
      <c r="C121" s="37">
        <v>0</v>
      </c>
      <c r="D121" s="39">
        <f t="shared" si="2"/>
        <v>0.18226858038673979</v>
      </c>
      <c r="E121" t="s">
        <v>8402</v>
      </c>
      <c r="F121" t="s">
        <v>8403</v>
      </c>
    </row>
    <row r="122" spans="1:6" x14ac:dyDescent="0.3">
      <c r="A122" t="s">
        <v>8517</v>
      </c>
      <c r="B122" s="39">
        <v>1.648945818003628</v>
      </c>
      <c r="C122" s="37">
        <v>0</v>
      </c>
      <c r="D122" s="39">
        <f t="shared" si="2"/>
        <v>1.648945818003628</v>
      </c>
      <c r="E122" t="s">
        <v>8402</v>
      </c>
      <c r="F122" t="s">
        <v>8403</v>
      </c>
    </row>
    <row r="123" spans="1:6" x14ac:dyDescent="0.3">
      <c r="A123" t="s">
        <v>8518</v>
      </c>
      <c r="B123" s="39">
        <v>3.4589694052867999</v>
      </c>
      <c r="C123" s="37">
        <v>0</v>
      </c>
      <c r="D123" s="39">
        <f t="shared" si="2"/>
        <v>3.4589694052867999</v>
      </c>
      <c r="E123" t="s">
        <v>8402</v>
      </c>
      <c r="F123" t="s">
        <v>8403</v>
      </c>
    </row>
    <row r="124" spans="1:6" x14ac:dyDescent="0.3">
      <c r="A124" t="s">
        <v>8519</v>
      </c>
      <c r="B124" s="39">
        <v>5.0745893826968</v>
      </c>
      <c r="C124" s="37">
        <v>0</v>
      </c>
      <c r="D124" s="39">
        <f t="shared" si="2"/>
        <v>5.0745893826968</v>
      </c>
      <c r="E124" t="s">
        <v>8402</v>
      </c>
      <c r="F124" t="s">
        <v>8403</v>
      </c>
    </row>
    <row r="125" spans="1:6" x14ac:dyDescent="0.3">
      <c r="A125" t="s">
        <v>8520</v>
      </c>
      <c r="B125" s="39">
        <v>8.0208350764648593</v>
      </c>
      <c r="C125" s="37">
        <v>0</v>
      </c>
      <c r="D125" s="39">
        <f t="shared" si="2"/>
        <v>8.0208350764648593</v>
      </c>
      <c r="E125" t="s">
        <v>8402</v>
      </c>
      <c r="F125" t="s">
        <v>8403</v>
      </c>
    </row>
    <row r="126" spans="1:6" x14ac:dyDescent="0.3">
      <c r="A126" t="s">
        <v>8521</v>
      </c>
      <c r="B126" s="39">
        <v>8.4276442449945606</v>
      </c>
      <c r="C126" s="37">
        <v>0</v>
      </c>
      <c r="D126" s="39">
        <f t="shared" si="2"/>
        <v>8.4276442449945606</v>
      </c>
      <c r="E126" t="s">
        <v>8402</v>
      </c>
      <c r="F126" t="s">
        <v>8403</v>
      </c>
    </row>
    <row r="127" spans="1:6" x14ac:dyDescent="0.3">
      <c r="A127" t="s">
        <v>8522</v>
      </c>
      <c r="B127" s="39">
        <v>8.3611936793267798</v>
      </c>
      <c r="C127" s="37">
        <v>0</v>
      </c>
      <c r="D127" s="39">
        <f t="shared" si="2"/>
        <v>8.3611936793267798</v>
      </c>
      <c r="E127" t="s">
        <v>8402</v>
      </c>
      <c r="F127" t="s">
        <v>8403</v>
      </c>
    </row>
    <row r="128" spans="1:6" x14ac:dyDescent="0.3">
      <c r="A128" t="s">
        <v>8523</v>
      </c>
      <c r="B128" s="39">
        <v>5.9667639592638197</v>
      </c>
      <c r="C128" s="37">
        <v>0</v>
      </c>
      <c r="D128" s="39">
        <f t="shared" si="2"/>
        <v>5.9667639592638197</v>
      </c>
      <c r="E128" t="s">
        <v>8402</v>
      </c>
      <c r="F128" t="s">
        <v>8403</v>
      </c>
    </row>
    <row r="129" spans="1:6" x14ac:dyDescent="0.3">
      <c r="A129" t="s">
        <v>8524</v>
      </c>
      <c r="B129" s="39">
        <v>0.204773475798778</v>
      </c>
      <c r="C129" s="37">
        <v>0</v>
      </c>
      <c r="D129" s="39">
        <f t="shared" si="2"/>
        <v>0.204773475798778</v>
      </c>
      <c r="E129" t="s">
        <v>8402</v>
      </c>
      <c r="F129" t="s">
        <v>8403</v>
      </c>
    </row>
    <row r="130" spans="1:6" x14ac:dyDescent="0.3">
      <c r="A130" t="s">
        <v>8525</v>
      </c>
      <c r="B130" s="39">
        <v>2.1935628684230202</v>
      </c>
      <c r="C130" s="37">
        <v>0</v>
      </c>
      <c r="D130" s="39">
        <f t="shared" si="2"/>
        <v>2.1935628684230202</v>
      </c>
      <c r="E130" t="s">
        <v>8402</v>
      </c>
      <c r="F130" t="s">
        <v>8403</v>
      </c>
    </row>
    <row r="131" spans="1:6" x14ac:dyDescent="0.3">
      <c r="A131" t="s">
        <v>8526</v>
      </c>
      <c r="B131" s="39">
        <v>3.56769869333122</v>
      </c>
      <c r="C131" s="37">
        <v>0</v>
      </c>
      <c r="D131" s="39">
        <f t="shared" si="2"/>
        <v>3.56769869333122</v>
      </c>
      <c r="E131" t="s">
        <v>8402</v>
      </c>
      <c r="F131" t="s">
        <v>8403</v>
      </c>
    </row>
    <row r="132" spans="1:6" x14ac:dyDescent="0.3">
      <c r="A132" t="s">
        <v>8527</v>
      </c>
      <c r="B132" s="39">
        <v>0.95277324025160204</v>
      </c>
      <c r="C132" s="37">
        <v>0</v>
      </c>
      <c r="D132" s="39">
        <f t="shared" si="2"/>
        <v>0.95277324025160204</v>
      </c>
      <c r="E132" t="s">
        <v>8402</v>
      </c>
      <c r="F132" t="s">
        <v>8403</v>
      </c>
    </row>
    <row r="133" spans="1:6" x14ac:dyDescent="0.3">
      <c r="A133" t="s">
        <v>8528</v>
      </c>
      <c r="B133" s="39">
        <v>5.29410193181252</v>
      </c>
      <c r="C133" s="37">
        <v>0</v>
      </c>
      <c r="D133" s="39">
        <f t="shared" si="2"/>
        <v>5.29410193181252</v>
      </c>
      <c r="E133" t="s">
        <v>8402</v>
      </c>
      <c r="F133" t="s">
        <v>8403</v>
      </c>
    </row>
    <row r="134" spans="1:6" x14ac:dyDescent="0.3">
      <c r="A134" t="s">
        <v>8529</v>
      </c>
      <c r="B134" s="39">
        <v>9.8100282182826604</v>
      </c>
      <c r="C134" s="37">
        <v>0</v>
      </c>
      <c r="D134" s="39">
        <f t="shared" si="2"/>
        <v>9.8100282182826604</v>
      </c>
      <c r="E134" t="s">
        <v>8402</v>
      </c>
      <c r="F134" t="s">
        <v>8403</v>
      </c>
    </row>
    <row r="135" spans="1:6" x14ac:dyDescent="0.3">
      <c r="A135" t="s">
        <v>8530</v>
      </c>
      <c r="B135" s="39">
        <v>3.9878363701494202</v>
      </c>
      <c r="C135" s="37">
        <v>0</v>
      </c>
      <c r="D135" s="39">
        <f t="shared" si="2"/>
        <v>3.9878363701494202</v>
      </c>
      <c r="E135" t="s">
        <v>8402</v>
      </c>
      <c r="F135" t="s">
        <v>8403</v>
      </c>
    </row>
    <row r="136" spans="1:6" x14ac:dyDescent="0.3">
      <c r="A136" t="s">
        <v>8531</v>
      </c>
      <c r="B136" s="39">
        <v>5.0289369466145999</v>
      </c>
      <c r="C136" s="37">
        <v>0</v>
      </c>
      <c r="D136" s="39">
        <f t="shared" si="2"/>
        <v>5.0289369466145999</v>
      </c>
      <c r="E136" t="s">
        <v>8402</v>
      </c>
      <c r="F136" t="s">
        <v>8403</v>
      </c>
    </row>
    <row r="137" spans="1:6" x14ac:dyDescent="0.3">
      <c r="A137" t="s">
        <v>8532</v>
      </c>
      <c r="B137" s="39">
        <v>7.1543088221325997</v>
      </c>
      <c r="C137" s="37">
        <v>0</v>
      </c>
      <c r="D137" s="39">
        <f t="shared" si="2"/>
        <v>7.1543088221325997</v>
      </c>
      <c r="E137" t="s">
        <v>8402</v>
      </c>
      <c r="F137" t="s">
        <v>8403</v>
      </c>
    </row>
    <row r="138" spans="1:6" x14ac:dyDescent="0.3">
      <c r="A138" t="s">
        <v>8533</v>
      </c>
      <c r="B138" s="39">
        <v>4.3027469477978197</v>
      </c>
      <c r="C138" s="37">
        <v>0</v>
      </c>
      <c r="D138" s="39">
        <f t="shared" si="2"/>
        <v>4.3027469477978197</v>
      </c>
      <c r="E138" t="s">
        <v>8402</v>
      </c>
      <c r="F138" t="s">
        <v>8403</v>
      </c>
    </row>
    <row r="139" spans="1:6" x14ac:dyDescent="0.3">
      <c r="A139" t="s">
        <v>8534</v>
      </c>
      <c r="B139" s="39">
        <v>5.34462605080786</v>
      </c>
      <c r="C139" s="37">
        <v>0</v>
      </c>
      <c r="D139" s="39">
        <f t="shared" si="2"/>
        <v>5.34462605080786</v>
      </c>
      <c r="E139" t="s">
        <v>8402</v>
      </c>
      <c r="F139" t="s">
        <v>8403</v>
      </c>
    </row>
    <row r="140" spans="1:6" x14ac:dyDescent="0.3">
      <c r="A140" t="s">
        <v>8535</v>
      </c>
      <c r="B140" s="39">
        <v>1.5568080286953441</v>
      </c>
      <c r="C140" s="37">
        <v>0</v>
      </c>
      <c r="D140" s="39">
        <f t="shared" si="2"/>
        <v>1.5568080286953441</v>
      </c>
      <c r="E140" t="s">
        <v>8402</v>
      </c>
      <c r="F140" t="s">
        <v>8403</v>
      </c>
    </row>
    <row r="141" spans="1:6" x14ac:dyDescent="0.3">
      <c r="A141" t="s">
        <v>8536</v>
      </c>
      <c r="B141" s="39">
        <v>7.0216337030051399</v>
      </c>
      <c r="C141" s="37">
        <v>0</v>
      </c>
      <c r="D141" s="39">
        <f t="shared" si="2"/>
        <v>7.0216337030051399</v>
      </c>
      <c r="E141" t="s">
        <v>8402</v>
      </c>
      <c r="F141" t="s">
        <v>8403</v>
      </c>
    </row>
    <row r="142" spans="1:6" x14ac:dyDescent="0.3">
      <c r="A142" t="s">
        <v>8537</v>
      </c>
      <c r="B142" s="39">
        <v>8.1604819180082799</v>
      </c>
      <c r="C142" s="37">
        <v>0</v>
      </c>
      <c r="D142" s="39">
        <f t="shared" ref="D142:D187" si="3">B142*(1-C142)</f>
        <v>8.1604819180082799</v>
      </c>
      <c r="E142" t="s">
        <v>8402</v>
      </c>
      <c r="F142" t="s">
        <v>8403</v>
      </c>
    </row>
    <row r="143" spans="1:6" x14ac:dyDescent="0.3">
      <c r="A143" t="s">
        <v>8538</v>
      </c>
      <c r="B143" s="39">
        <v>3.76911885387734E-4</v>
      </c>
      <c r="C143" s="37">
        <v>0</v>
      </c>
      <c r="D143" s="39">
        <f t="shared" si="3"/>
        <v>3.76911885387734E-4</v>
      </c>
      <c r="E143" t="s">
        <v>8402</v>
      </c>
      <c r="F143" t="s">
        <v>8403</v>
      </c>
    </row>
    <row r="144" spans="1:6" x14ac:dyDescent="0.3">
      <c r="A144" t="s">
        <v>8539</v>
      </c>
      <c r="B144" s="39">
        <v>4.5567982064106802</v>
      </c>
      <c r="C144" s="37">
        <v>0</v>
      </c>
      <c r="D144" s="39">
        <f t="shared" si="3"/>
        <v>4.5567982064106802</v>
      </c>
      <c r="E144" t="s">
        <v>8402</v>
      </c>
      <c r="F144" t="s">
        <v>8403</v>
      </c>
    </row>
    <row r="145" spans="1:6" x14ac:dyDescent="0.3">
      <c r="A145" t="s">
        <v>8540</v>
      </c>
      <c r="B145" s="39">
        <v>2.7477835023175201</v>
      </c>
      <c r="C145" s="37">
        <v>0</v>
      </c>
      <c r="D145" s="39">
        <f t="shared" si="3"/>
        <v>2.7477835023175201</v>
      </c>
      <c r="E145" t="s">
        <v>8402</v>
      </c>
      <c r="F145" t="s">
        <v>8403</v>
      </c>
    </row>
    <row r="146" spans="1:6" x14ac:dyDescent="0.3">
      <c r="A146" t="s">
        <v>8541</v>
      </c>
      <c r="B146" s="39">
        <v>7.4204730356779596</v>
      </c>
      <c r="C146" s="37">
        <v>0</v>
      </c>
      <c r="D146" s="39">
        <f t="shared" si="3"/>
        <v>7.4204730356779596</v>
      </c>
      <c r="E146" t="s">
        <v>8402</v>
      </c>
      <c r="F146" t="s">
        <v>8403</v>
      </c>
    </row>
    <row r="147" spans="1:6" x14ac:dyDescent="0.3">
      <c r="A147" t="s">
        <v>8542</v>
      </c>
      <c r="B147" s="39">
        <v>7.7601535098015004</v>
      </c>
      <c r="C147" s="37">
        <v>0</v>
      </c>
      <c r="D147" s="39">
        <f t="shared" si="3"/>
        <v>7.7601535098015004</v>
      </c>
      <c r="E147" t="s">
        <v>8402</v>
      </c>
      <c r="F147" t="s">
        <v>8403</v>
      </c>
    </row>
    <row r="148" spans="1:6" x14ac:dyDescent="0.3">
      <c r="A148" t="s">
        <v>8543</v>
      </c>
      <c r="B148" s="39">
        <v>9.5145529561185</v>
      </c>
      <c r="C148" s="37">
        <v>0</v>
      </c>
      <c r="D148" s="39">
        <f t="shared" si="3"/>
        <v>9.5145529561185</v>
      </c>
      <c r="E148" t="s">
        <v>8402</v>
      </c>
      <c r="F148" t="s">
        <v>8403</v>
      </c>
    </row>
    <row r="149" spans="1:6" x14ac:dyDescent="0.3">
      <c r="A149" t="s">
        <v>8544</v>
      </c>
      <c r="B149" s="39">
        <v>1.429901203269688E-2</v>
      </c>
      <c r="C149" s="37">
        <v>0</v>
      </c>
      <c r="D149" s="39">
        <f t="shared" si="3"/>
        <v>1.429901203269688E-2</v>
      </c>
      <c r="E149" t="s">
        <v>8402</v>
      </c>
      <c r="F149" t="s">
        <v>8403</v>
      </c>
    </row>
    <row r="150" spans="1:6" x14ac:dyDescent="0.3">
      <c r="A150" t="s">
        <v>8545</v>
      </c>
      <c r="B150" s="39">
        <v>0.70382380855067594</v>
      </c>
      <c r="C150" s="37">
        <v>0</v>
      </c>
      <c r="D150" s="39">
        <f t="shared" si="3"/>
        <v>0.70382380855067594</v>
      </c>
      <c r="E150" t="s">
        <v>8402</v>
      </c>
      <c r="F150" t="s">
        <v>8403</v>
      </c>
    </row>
    <row r="151" spans="1:6" x14ac:dyDescent="0.3">
      <c r="A151" t="s">
        <v>8546</v>
      </c>
      <c r="B151" s="39">
        <v>3.4697992005182599</v>
      </c>
      <c r="C151" s="37">
        <v>0</v>
      </c>
      <c r="D151" s="39">
        <f t="shared" si="3"/>
        <v>3.4697992005182599</v>
      </c>
      <c r="E151" t="s">
        <v>8402</v>
      </c>
      <c r="F151" t="s">
        <v>8403</v>
      </c>
    </row>
    <row r="152" spans="1:6" x14ac:dyDescent="0.3">
      <c r="A152" t="s">
        <v>8547</v>
      </c>
      <c r="B152" s="39">
        <v>4.5010567705292202</v>
      </c>
      <c r="C152" s="37">
        <v>0</v>
      </c>
      <c r="D152" s="39">
        <f t="shared" si="3"/>
        <v>4.5010567705292202</v>
      </c>
      <c r="E152" t="s">
        <v>8402</v>
      </c>
      <c r="F152" t="s">
        <v>8403</v>
      </c>
    </row>
    <row r="153" spans="1:6" x14ac:dyDescent="0.3">
      <c r="A153" t="s">
        <v>8548</v>
      </c>
      <c r="B153" s="39">
        <v>5.5386963119168202</v>
      </c>
      <c r="C153" s="37">
        <v>0</v>
      </c>
      <c r="D153" s="39">
        <f t="shared" si="3"/>
        <v>5.5386963119168202</v>
      </c>
      <c r="E153" t="s">
        <v>8402</v>
      </c>
      <c r="F153" t="s">
        <v>8403</v>
      </c>
    </row>
    <row r="154" spans="1:6" x14ac:dyDescent="0.3">
      <c r="A154" t="s">
        <v>8549</v>
      </c>
      <c r="B154" s="39">
        <v>5.4918896784195397</v>
      </c>
      <c r="C154" s="37">
        <v>0</v>
      </c>
      <c r="D154" s="39">
        <f t="shared" si="3"/>
        <v>5.4918896784195397</v>
      </c>
      <c r="E154" t="s">
        <v>8402</v>
      </c>
      <c r="F154" t="s">
        <v>8403</v>
      </c>
    </row>
    <row r="155" spans="1:6" x14ac:dyDescent="0.3">
      <c r="A155" t="s">
        <v>8550</v>
      </c>
      <c r="B155" s="39">
        <v>0.86552141739466204</v>
      </c>
      <c r="C155" s="37">
        <v>0</v>
      </c>
      <c r="D155" s="39">
        <f t="shared" si="3"/>
        <v>0.86552141739466204</v>
      </c>
      <c r="E155" t="s">
        <v>8402</v>
      </c>
      <c r="F155" t="s">
        <v>8403</v>
      </c>
    </row>
    <row r="156" spans="1:6" x14ac:dyDescent="0.3">
      <c r="A156" t="s">
        <v>8551</v>
      </c>
      <c r="B156" s="39">
        <v>2.5388825666441202</v>
      </c>
      <c r="C156" s="37">
        <v>0</v>
      </c>
      <c r="D156" s="39">
        <f t="shared" si="3"/>
        <v>2.5388825666441202</v>
      </c>
      <c r="E156" t="s">
        <v>8402</v>
      </c>
      <c r="F156" t="s">
        <v>8403</v>
      </c>
    </row>
    <row r="157" spans="1:6" x14ac:dyDescent="0.3">
      <c r="A157" t="s">
        <v>8552</v>
      </c>
      <c r="B157" s="39">
        <v>3.72672797054036</v>
      </c>
      <c r="C157" s="37">
        <v>0</v>
      </c>
      <c r="D157" s="39">
        <f t="shared" si="3"/>
        <v>3.72672797054036</v>
      </c>
      <c r="E157" t="s">
        <v>8402</v>
      </c>
      <c r="F157" t="s">
        <v>8403</v>
      </c>
    </row>
    <row r="158" spans="1:6" x14ac:dyDescent="0.3">
      <c r="A158" t="s">
        <v>8553</v>
      </c>
      <c r="B158" s="39">
        <v>3.48211379861714</v>
      </c>
      <c r="C158" s="37">
        <v>0</v>
      </c>
      <c r="D158" s="39">
        <f t="shared" si="3"/>
        <v>3.48211379861714</v>
      </c>
      <c r="E158" t="s">
        <v>8402</v>
      </c>
      <c r="F158" t="s">
        <v>8403</v>
      </c>
    </row>
    <row r="159" spans="1:6" x14ac:dyDescent="0.3">
      <c r="A159" t="s">
        <v>8554</v>
      </c>
      <c r="B159" s="39">
        <v>7.8796045029935595E-4</v>
      </c>
      <c r="C159" s="37">
        <v>0</v>
      </c>
      <c r="D159" s="39">
        <f t="shared" si="3"/>
        <v>7.8796045029935595E-4</v>
      </c>
      <c r="E159" t="s">
        <v>8402</v>
      </c>
      <c r="F159" t="s">
        <v>8403</v>
      </c>
    </row>
    <row r="160" spans="1:6" x14ac:dyDescent="0.3">
      <c r="A160" t="s">
        <v>8555</v>
      </c>
      <c r="B160" s="39">
        <v>6.6082566088026198</v>
      </c>
      <c r="C160" s="37">
        <v>0</v>
      </c>
      <c r="D160" s="39">
        <f t="shared" si="3"/>
        <v>6.6082566088026198</v>
      </c>
      <c r="E160" t="s">
        <v>8402</v>
      </c>
      <c r="F160" t="s">
        <v>8403</v>
      </c>
    </row>
    <row r="161" spans="1:6" x14ac:dyDescent="0.3">
      <c r="A161" t="s">
        <v>8556</v>
      </c>
      <c r="B161" s="39">
        <v>6.3506680266751996</v>
      </c>
      <c r="C161" s="37">
        <v>0</v>
      </c>
      <c r="D161" s="39">
        <f t="shared" si="3"/>
        <v>6.3506680266751996</v>
      </c>
      <c r="E161" t="s">
        <v>8402</v>
      </c>
      <c r="F161" t="s">
        <v>8403</v>
      </c>
    </row>
    <row r="162" spans="1:6" x14ac:dyDescent="0.3">
      <c r="A162" t="s">
        <v>8557</v>
      </c>
      <c r="B162" s="39">
        <v>4.7630434292910797</v>
      </c>
      <c r="C162" s="37">
        <v>0</v>
      </c>
      <c r="D162" s="39">
        <f t="shared" si="3"/>
        <v>4.7630434292910797</v>
      </c>
      <c r="E162" t="s">
        <v>8402</v>
      </c>
      <c r="F162" t="s">
        <v>8403</v>
      </c>
    </row>
    <row r="163" spans="1:6" x14ac:dyDescent="0.3">
      <c r="A163" t="s">
        <v>8558</v>
      </c>
      <c r="B163" s="39">
        <v>4.2840037204375401</v>
      </c>
      <c r="C163" s="37">
        <v>0</v>
      </c>
      <c r="D163" s="39">
        <f t="shared" si="3"/>
        <v>4.2840037204375401</v>
      </c>
      <c r="E163" t="s">
        <v>8402</v>
      </c>
      <c r="F163" t="s">
        <v>8403</v>
      </c>
    </row>
    <row r="164" spans="1:6" x14ac:dyDescent="0.3">
      <c r="A164" t="s">
        <v>8559</v>
      </c>
      <c r="B164" s="39">
        <v>0.35609805975979802</v>
      </c>
      <c r="C164" s="37">
        <v>0</v>
      </c>
      <c r="D164" s="39">
        <f t="shared" si="3"/>
        <v>0.35609805975979802</v>
      </c>
      <c r="E164" t="s">
        <v>8402</v>
      </c>
      <c r="F164" t="s">
        <v>8403</v>
      </c>
    </row>
    <row r="165" spans="1:6" x14ac:dyDescent="0.3">
      <c r="A165" t="s">
        <v>8560</v>
      </c>
      <c r="B165" s="39">
        <v>1.4505391340301219</v>
      </c>
      <c r="C165" s="37">
        <v>0</v>
      </c>
      <c r="D165" s="39">
        <f t="shared" si="3"/>
        <v>1.4505391340301219</v>
      </c>
      <c r="E165" t="s">
        <v>8402</v>
      </c>
      <c r="F165" t="s">
        <v>8403</v>
      </c>
    </row>
    <row r="166" spans="1:6" x14ac:dyDescent="0.3">
      <c r="A166" t="s">
        <v>8561</v>
      </c>
      <c r="B166" s="39">
        <v>4.4364941168743002</v>
      </c>
      <c r="C166" s="37">
        <v>0</v>
      </c>
      <c r="D166" s="39">
        <f t="shared" si="3"/>
        <v>4.4364941168743002</v>
      </c>
      <c r="E166" t="s">
        <v>8402</v>
      </c>
      <c r="F166" t="s">
        <v>8403</v>
      </c>
    </row>
    <row r="167" spans="1:6" x14ac:dyDescent="0.3">
      <c r="A167" t="s">
        <v>8562</v>
      </c>
      <c r="B167" s="39">
        <v>2.7364694982555799</v>
      </c>
      <c r="C167" s="37">
        <v>0</v>
      </c>
      <c r="D167" s="39">
        <f t="shared" si="3"/>
        <v>2.7364694982555799</v>
      </c>
      <c r="E167" t="s">
        <v>8402</v>
      </c>
      <c r="F167" t="s">
        <v>8403</v>
      </c>
    </row>
    <row r="168" spans="1:6" x14ac:dyDescent="0.3">
      <c r="A168" t="s">
        <v>8563</v>
      </c>
      <c r="B168" s="39">
        <v>8.3837396425775594</v>
      </c>
      <c r="C168" s="37">
        <v>0</v>
      </c>
      <c r="D168" s="39">
        <f t="shared" si="3"/>
        <v>8.3837396425775594</v>
      </c>
      <c r="E168" t="s">
        <v>8402</v>
      </c>
      <c r="F168" t="s">
        <v>8403</v>
      </c>
    </row>
    <row r="169" spans="1:6" x14ac:dyDescent="0.3">
      <c r="A169" t="s">
        <v>8564</v>
      </c>
      <c r="B169" s="39">
        <v>2.0342032896075401E-2</v>
      </c>
      <c r="C169" s="37">
        <v>0</v>
      </c>
      <c r="D169" s="39">
        <f t="shared" si="3"/>
        <v>2.0342032896075401E-2</v>
      </c>
      <c r="E169" t="s">
        <v>8402</v>
      </c>
      <c r="F169" t="s">
        <v>8403</v>
      </c>
    </row>
    <row r="170" spans="1:6" x14ac:dyDescent="0.3">
      <c r="A170" t="s">
        <v>8565</v>
      </c>
      <c r="B170" s="39">
        <v>0.68797811509669604</v>
      </c>
      <c r="C170" s="37">
        <v>0</v>
      </c>
      <c r="D170" s="39">
        <f t="shared" si="3"/>
        <v>0.68797811509669604</v>
      </c>
      <c r="E170" t="s">
        <v>8402</v>
      </c>
      <c r="F170" t="s">
        <v>8403</v>
      </c>
    </row>
    <row r="171" spans="1:6" x14ac:dyDescent="0.3">
      <c r="A171" t="s">
        <v>8566</v>
      </c>
      <c r="B171" s="39">
        <v>2.1078618306285</v>
      </c>
      <c r="C171" s="37">
        <v>0</v>
      </c>
      <c r="D171" s="39">
        <f t="shared" si="3"/>
        <v>2.1078618306285</v>
      </c>
      <c r="E171" t="s">
        <v>8402</v>
      </c>
      <c r="F171" t="s">
        <v>8403</v>
      </c>
    </row>
    <row r="172" spans="1:6" x14ac:dyDescent="0.3">
      <c r="A172" t="s">
        <v>8567</v>
      </c>
      <c r="B172" s="39">
        <v>0.30879569665714601</v>
      </c>
      <c r="C172" s="37">
        <v>0</v>
      </c>
      <c r="D172" s="39">
        <f t="shared" si="3"/>
        <v>0.30879569665714601</v>
      </c>
      <c r="E172" t="s">
        <v>8402</v>
      </c>
      <c r="F172" t="s">
        <v>8403</v>
      </c>
    </row>
    <row r="173" spans="1:6" x14ac:dyDescent="0.3">
      <c r="A173" t="s">
        <v>8568</v>
      </c>
      <c r="B173" s="39">
        <v>7.1322815859855799</v>
      </c>
      <c r="C173" s="37">
        <v>0</v>
      </c>
      <c r="D173" s="39">
        <f t="shared" si="3"/>
        <v>7.1322815859855799</v>
      </c>
      <c r="E173" t="s">
        <v>8402</v>
      </c>
      <c r="F173" t="s">
        <v>8403</v>
      </c>
    </row>
    <row r="174" spans="1:6" x14ac:dyDescent="0.3">
      <c r="A174" t="s">
        <v>8569</v>
      </c>
      <c r="B174" s="39">
        <v>3.48000745774634</v>
      </c>
      <c r="C174" s="37">
        <v>0</v>
      </c>
      <c r="D174" s="39">
        <f t="shared" si="3"/>
        <v>3.48000745774634</v>
      </c>
      <c r="E174" t="s">
        <v>8402</v>
      </c>
      <c r="F174" t="s">
        <v>8403</v>
      </c>
    </row>
    <row r="175" spans="1:6" x14ac:dyDescent="0.3">
      <c r="A175" t="s">
        <v>8570</v>
      </c>
      <c r="B175" s="39">
        <v>4.0530792032141001</v>
      </c>
      <c r="C175" s="37">
        <v>0</v>
      </c>
      <c r="D175" s="39">
        <f t="shared" si="3"/>
        <v>4.0530792032141001</v>
      </c>
      <c r="E175" t="s">
        <v>8402</v>
      </c>
      <c r="F175" t="s">
        <v>8403</v>
      </c>
    </row>
    <row r="176" spans="1:6" x14ac:dyDescent="0.3">
      <c r="A176" t="s">
        <v>8571</v>
      </c>
      <c r="B176" s="39">
        <v>1.7859844176026221E-2</v>
      </c>
      <c r="C176" s="37">
        <v>0</v>
      </c>
      <c r="D176" s="39">
        <f t="shared" si="3"/>
        <v>1.7859844176026221E-2</v>
      </c>
      <c r="E176" t="s">
        <v>8402</v>
      </c>
      <c r="F176" t="s">
        <v>8403</v>
      </c>
    </row>
    <row r="177" spans="1:6" x14ac:dyDescent="0.3">
      <c r="A177" t="s">
        <v>8572</v>
      </c>
      <c r="B177" s="39">
        <v>5.5848297673498601</v>
      </c>
      <c r="C177" s="37">
        <v>0</v>
      </c>
      <c r="D177" s="39">
        <f t="shared" si="3"/>
        <v>5.5848297673498601</v>
      </c>
      <c r="E177" t="s">
        <v>8402</v>
      </c>
      <c r="F177" t="s">
        <v>8403</v>
      </c>
    </row>
    <row r="178" spans="1:6" x14ac:dyDescent="0.3">
      <c r="A178" t="s">
        <v>8573</v>
      </c>
      <c r="B178" s="39">
        <v>5.3061887189921997</v>
      </c>
      <c r="C178" s="37">
        <v>0</v>
      </c>
      <c r="D178" s="39">
        <f t="shared" si="3"/>
        <v>5.3061887189921997</v>
      </c>
      <c r="E178" t="s">
        <v>8402</v>
      </c>
      <c r="F178" t="s">
        <v>8403</v>
      </c>
    </row>
    <row r="179" spans="1:6" x14ac:dyDescent="0.3">
      <c r="A179" t="s">
        <v>8574</v>
      </c>
      <c r="B179" s="39">
        <v>2.2850244354671001</v>
      </c>
      <c r="C179" s="37">
        <v>0</v>
      </c>
      <c r="D179" s="39">
        <f t="shared" si="3"/>
        <v>2.2850244354671001</v>
      </c>
      <c r="E179" t="s">
        <v>8402</v>
      </c>
      <c r="F179" t="s">
        <v>8403</v>
      </c>
    </row>
    <row r="180" spans="1:6" x14ac:dyDescent="0.3">
      <c r="A180" t="s">
        <v>8575</v>
      </c>
      <c r="B180" s="39">
        <v>6.6058152266974197</v>
      </c>
      <c r="C180" s="37">
        <v>0</v>
      </c>
      <c r="D180" s="39">
        <f t="shared" si="3"/>
        <v>6.6058152266974197</v>
      </c>
      <c r="E180" t="s">
        <v>8402</v>
      </c>
      <c r="F180" t="s">
        <v>8403</v>
      </c>
    </row>
    <row r="181" spans="1:6" x14ac:dyDescent="0.3">
      <c r="A181" t="s">
        <v>8576</v>
      </c>
      <c r="B181" s="39">
        <v>0.88031883365942398</v>
      </c>
      <c r="C181" s="37">
        <v>0</v>
      </c>
      <c r="D181" s="39">
        <f t="shared" si="3"/>
        <v>0.88031883365942398</v>
      </c>
      <c r="E181" t="s">
        <v>8402</v>
      </c>
      <c r="F181" t="s">
        <v>8403</v>
      </c>
    </row>
    <row r="182" spans="1:6" x14ac:dyDescent="0.3">
      <c r="A182" t="s">
        <v>8577</v>
      </c>
      <c r="B182" s="39">
        <v>6.08907695630222</v>
      </c>
      <c r="C182" s="37">
        <v>0</v>
      </c>
      <c r="D182" s="39">
        <f t="shared" si="3"/>
        <v>6.08907695630222</v>
      </c>
      <c r="E182" t="s">
        <v>8402</v>
      </c>
      <c r="F182" t="s">
        <v>8403</v>
      </c>
    </row>
    <row r="183" spans="1:6" x14ac:dyDescent="0.3">
      <c r="A183" t="s">
        <v>8578</v>
      </c>
      <c r="B183" s="39">
        <v>0.53408963197411197</v>
      </c>
      <c r="C183" s="37">
        <v>0</v>
      </c>
      <c r="D183" s="39">
        <f t="shared" si="3"/>
        <v>0.53408963197411197</v>
      </c>
      <c r="E183" t="s">
        <v>8402</v>
      </c>
      <c r="F183" t="s">
        <v>8403</v>
      </c>
    </row>
    <row r="184" spans="1:6" x14ac:dyDescent="0.3">
      <c r="A184" t="s">
        <v>8579</v>
      </c>
      <c r="B184" s="39">
        <v>4.973245118725</v>
      </c>
      <c r="C184" s="37">
        <v>0</v>
      </c>
      <c r="D184" s="39">
        <f t="shared" si="3"/>
        <v>4.973245118725</v>
      </c>
      <c r="E184" t="s">
        <v>8402</v>
      </c>
      <c r="F184" t="s">
        <v>8403</v>
      </c>
    </row>
    <row r="185" spans="1:6" x14ac:dyDescent="0.3">
      <c r="A185" t="s">
        <v>8580</v>
      </c>
      <c r="B185" s="39">
        <v>0.31981040165125602</v>
      </c>
      <c r="C185" s="37">
        <v>0</v>
      </c>
      <c r="D185" s="39">
        <f t="shared" si="3"/>
        <v>0.31981040165125602</v>
      </c>
      <c r="E185" t="s">
        <v>8402</v>
      </c>
      <c r="F185" t="s">
        <v>8403</v>
      </c>
    </row>
    <row r="186" spans="1:6" x14ac:dyDescent="0.3">
      <c r="A186" t="s">
        <v>8581</v>
      </c>
      <c r="B186" s="39">
        <v>5.0924737666858197</v>
      </c>
      <c r="C186" s="37">
        <v>0</v>
      </c>
      <c r="D186" s="39">
        <f t="shared" si="3"/>
        <v>5.0924737666858197</v>
      </c>
      <c r="E186" t="s">
        <v>8402</v>
      </c>
      <c r="F186" t="s">
        <v>8403</v>
      </c>
    </row>
    <row r="187" spans="1:6" x14ac:dyDescent="0.3">
      <c r="A187" s="69" t="s">
        <v>8582</v>
      </c>
      <c r="B187" s="68">
        <v>2.49177457732524</v>
      </c>
      <c r="C187" s="155">
        <v>0</v>
      </c>
      <c r="D187" s="68">
        <f t="shared" si="3"/>
        <v>2.49177457732524</v>
      </c>
      <c r="E187" s="69" t="s">
        <v>8402</v>
      </c>
      <c r="F187" s="69" t="s">
        <v>8403</v>
      </c>
    </row>
  </sheetData>
  <phoneticPr fontId="13"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5835c61-ca2e-49ee-8dca-a76e9f0344a3">
      <Terms xmlns="http://schemas.microsoft.com/office/infopath/2007/PartnerControls"/>
    </lcf76f155ced4ddcb4097134ff3c332f>
    <TaxCatchAll xmlns="ba7bd860-1739-4001-af8a-147771a6eb05" xsi:nil="true"/>
    <SharedWithUsers xmlns="ba7bd860-1739-4001-af8a-147771a6eb05">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B18F24F2D4E8140A461B5DCD99F9D2E" ma:contentTypeVersion="16" ma:contentTypeDescription="Create a new document." ma:contentTypeScope="" ma:versionID="4d4c8d60defe89a3fda1310e93b45f0d">
  <xsd:schema xmlns:xsd="http://www.w3.org/2001/XMLSchema" xmlns:xs="http://www.w3.org/2001/XMLSchema" xmlns:p="http://schemas.microsoft.com/office/2006/metadata/properties" xmlns:ns2="a5835c61-ca2e-49ee-8dca-a76e9f0344a3" xmlns:ns3="ba7bd860-1739-4001-af8a-147771a6eb05" targetNamespace="http://schemas.microsoft.com/office/2006/metadata/properties" ma:root="true" ma:fieldsID="b8979d32cd36f38a75f7a6dd353726eb" ns2:_="" ns3:_="">
    <xsd:import namespace="a5835c61-ca2e-49ee-8dca-a76e9f0344a3"/>
    <xsd:import namespace="ba7bd860-1739-4001-af8a-147771a6eb0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835c61-ca2e-49ee-8dca-a76e9f0344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7bd860-1739-4001-af8a-147771a6eb05"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6c003d86-0453-46e7-ab41-3774d7b72fd5}" ma:internalName="TaxCatchAll" ma:showField="CatchAllData" ma:web="ba7bd860-1739-4001-af8a-147771a6eb0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E599D0-C024-42CA-B4DD-8447B4830E8A}">
  <ds:schemaRefs>
    <ds:schemaRef ds:uri="http://schemas.microsoft.com/sharepoint/v3/contenttype/forms"/>
  </ds:schemaRefs>
</ds:datastoreItem>
</file>

<file path=customXml/itemProps2.xml><?xml version="1.0" encoding="utf-8"?>
<ds:datastoreItem xmlns:ds="http://schemas.openxmlformats.org/officeDocument/2006/customXml" ds:itemID="{FAB70C85-05E5-4FB1-9D56-AA39BC2B16BB}">
  <ds:schemaRefs>
    <ds:schemaRef ds:uri="http://schemas.microsoft.com/office/2006/metadata/properties"/>
    <ds:schemaRef ds:uri="a5835c61-ca2e-49ee-8dca-a76e9f0344a3"/>
    <ds:schemaRef ds:uri="http://purl.org/dc/terms/"/>
    <ds:schemaRef ds:uri="http://schemas.openxmlformats.org/package/2006/metadata/core-properties"/>
    <ds:schemaRef ds:uri="ba7bd860-1739-4001-af8a-147771a6eb05"/>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s>
</ds:datastoreItem>
</file>

<file path=customXml/itemProps3.xml><?xml version="1.0" encoding="utf-8"?>
<ds:datastoreItem xmlns:ds="http://schemas.openxmlformats.org/officeDocument/2006/customXml" ds:itemID="{F0B218C4-27EF-4283-95F0-54C3321E08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835c61-ca2e-49ee-8dca-a76e9f0344a3"/>
    <ds:schemaRef ds:uri="ba7bd860-1739-4001-af8a-147771a6eb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vt:i4>
      </vt:variant>
    </vt:vector>
  </HeadingPairs>
  <TitlesOfParts>
    <vt:vector size="23" baseType="lpstr">
      <vt:lpstr>Index</vt:lpstr>
      <vt:lpstr>Table A.1.1</vt:lpstr>
      <vt:lpstr>Table A.1.2</vt:lpstr>
      <vt:lpstr>HS4_list</vt:lpstr>
      <vt:lpstr>HS6_list</vt:lpstr>
      <vt:lpstr>HS_APRO</vt:lpstr>
      <vt:lpstr>HS_FAO</vt:lpstr>
      <vt:lpstr>Crops_yields</vt:lpstr>
      <vt:lpstr>Grass_yields</vt:lpstr>
      <vt:lpstr>TF_plant</vt:lpstr>
      <vt:lpstr>TF_livestock</vt:lpstr>
      <vt:lpstr>TF_fish</vt:lpstr>
      <vt:lpstr>Timber_yields</vt:lpstr>
      <vt:lpstr>TF_timber</vt:lpstr>
      <vt:lpstr>Regions</vt:lpstr>
      <vt:lpstr>List of references</vt:lpstr>
      <vt:lpstr>Geographic regions</vt:lpstr>
      <vt:lpstr>TF_livestock+calculations</vt:lpstr>
      <vt:lpstr>FCR</vt:lpstr>
      <vt:lpstr>'TF_livestock+calculations'!FCR_table</vt:lpstr>
      <vt:lpstr>FCR_table</vt:lpstr>
      <vt:lpstr>fish</vt:lpstr>
      <vt:lpstr>fish_factors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Valeria De Laurentiis</dc:creator>
  <cp:keywords/>
  <dc:description/>
  <cp:lastModifiedBy>DE LAURENTIIS Valeria (JRC-ISPRA)</cp:lastModifiedBy>
  <cp:revision/>
  <dcterms:created xsi:type="dcterms:W3CDTF">2020-06-23T13:15:41Z</dcterms:created>
  <dcterms:modified xsi:type="dcterms:W3CDTF">2024-10-04T15:21:15Z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0x0101008B18F24F2D4E8140A461B5DCD99F9D2E</vt:lpwstr>
  </property>
  <property fmtid="{D5CDD505-2E9C-101B-9397-08002B2CF9AE}" pid="3" name="MediaServiceImageTags">
    <vt:lpwstr/>
  </property>
  <property fmtid="{D5CDD505-2E9C-101B-9397-08002B2CF9AE}" pid="4" name="Order">
    <vt:r8>7347600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