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6" i="4"/>
  <c r="B5" i="4"/>
  <c r="B4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<sst xmlns="http://schemas.openxmlformats.org/spreadsheetml/2006/main" count="86" uniqueCount="58">
  <si>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</si>
  <si>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</si>
  <si>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</si>
  <si>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</si>
  <si>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</si>
  <si>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</si>
  <si>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</si>
  <si>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</si>
  <si>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</si>
  <si>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</si>
  <si>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</si>
  <si>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</si>
  <si>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</si>
  <si>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</si>
  <si>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</si>
  <si>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</si>
  <si>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</si>
  <si>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</si>
  <si>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</si>
  <si>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</si>
  <si>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</si>
  <si>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</si>
  <si>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</si>
  <si>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</si>
  <si>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</si>
  <si>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</si>
  <si>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</si>
  <si>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</si>
  <si>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</si>
  <si>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</si>
  <si>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</si>
  <si>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</si>
  <si>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</si>
  <si>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</si>
  <si>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</si>
  <si>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</si>
  <si>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</si>
  <si>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</si>
  <si>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</si>
  <si>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</si>
  <si>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</si>
  <si>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</si>
  <si>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</si>
  <si>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</si>
  <si>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</si>
  <si>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</si>
  <si>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</si>
  <si>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</si>
  <si>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</si>
  <si>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</si>
  <si>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</si>
  <si>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</si>
  <si>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</si>
  <si>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EE</t>
  </si>
  <si>
    <t>Estonia</t>
  </si>
  <si>
    <t>EE - Maritime bunkers</t>
  </si>
  <si>
    <t>EE - Maritime bunkers / energy consumption</t>
  </si>
  <si>
    <t>EE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</si>
</sst>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43297.734942129631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14836.898871780333</v>
      </c>
      <c r="C3" s="25">
        <f t="shared" si="0"/>
        <v>14985.276962573858</v>
      </c>
      <c r="D3" s="25">
        <f t="shared" si="0"/>
        <v>18002.856533602258</v>
      </c>
      <c r="E3" s="25">
        <f t="shared" si="0"/>
        <v>17485.930593280336</v>
      </c>
      <c r="F3" s="25">
        <f t="shared" si="0"/>
        <v>24240.071279408556</v>
      </c>
      <c r="G3" s="25">
        <f t="shared" si="0"/>
        <v>20176.524398799171</v>
      </c>
      <c r="H3" s="25">
        <f t="shared" si="0"/>
        <v>36381.670922607431</v>
      </c>
      <c r="I3" s="25">
        <f t="shared" si="0"/>
        <v>58713.635604033596</v>
      </c>
      <c r="J3" s="25">
        <f t="shared" si="0"/>
        <v>71314.737907066024</v>
      </c>
      <c r="K3" s="25">
        <f t="shared" si="0"/>
        <v>58619.706485792347</v>
      </c>
      <c r="L3" s="25">
        <f t="shared" si="0"/>
        <v>52182.456556337682</v>
      </c>
      <c r="M3" s="25">
        <f t="shared" si="0"/>
        <v>39680.01769084359</v>
      </c>
      <c r="N3" s="25">
        <f t="shared" si="0"/>
        <v>128264.17032362135</v>
      </c>
      <c r="O3" s="25">
        <f t="shared" si="0"/>
        <v>137215.99473713952</v>
      </c>
      <c r="P3" s="25">
        <f t="shared" si="0"/>
        <v>98732.269794784981</v>
      </c>
      <c r="Q3" s="25">
        <f t="shared" si="0"/>
        <v>96672.564309369642</v>
      </c>
    </row>
    <row r="4" spans="1:17" ht="11.45" customHeight="1" x14ac:dyDescent="0.25">
      <c r="A4" s="40" t="s">
        <v>40</v>
      </c>
      <c r="B4" s="30">
        <v>14770.150182079666</v>
      </c>
      <c r="C4" s="30">
        <v>13904.500497901272</v>
      </c>
      <c r="D4" s="30">
        <v>16432.142965054798</v>
      </c>
      <c r="E4" s="30">
        <v>15724.279244038853</v>
      </c>
      <c r="F4" s="30">
        <v>20916.659270363514</v>
      </c>
      <c r="G4" s="30">
        <v>16609.524088253831</v>
      </c>
      <c r="H4" s="30">
        <v>29368.141746410911</v>
      </c>
      <c r="I4" s="30">
        <v>22606.288333886889</v>
      </c>
      <c r="J4" s="30">
        <v>15308.27967443434</v>
      </c>
      <c r="K4" s="30">
        <v>18215.70376119174</v>
      </c>
      <c r="L4" s="30">
        <v>22983.20963443724</v>
      </c>
      <c r="M4" s="30">
        <v>24176.442766678851</v>
      </c>
      <c r="N4" s="30">
        <v>21326.131986971228</v>
      </c>
      <c r="O4" s="30">
        <v>21775.258128615736</v>
      </c>
      <c r="P4" s="30">
        <v>23244.622996818274</v>
      </c>
      <c r="Q4" s="30">
        <v>17067.06837029284</v>
      </c>
    </row>
    <row r="5" spans="1:17" ht="11.45" customHeight="1" x14ac:dyDescent="0.25">
      <c r="A5" s="39" t="s">
        <v>39</v>
      </c>
      <c r="B5" s="29">
        <v>66.748689700667541</v>
      </c>
      <c r="C5" s="29">
        <v>1080.7764646725859</v>
      </c>
      <c r="D5" s="29">
        <v>1570.7135685474593</v>
      </c>
      <c r="E5" s="29">
        <v>1761.6513492414842</v>
      </c>
      <c r="F5" s="29">
        <v>3323.4120090450406</v>
      </c>
      <c r="G5" s="29">
        <v>3567.0003105453407</v>
      </c>
      <c r="H5" s="29">
        <v>7013.5291761965236</v>
      </c>
      <c r="I5" s="29">
        <v>36107.347270146704</v>
      </c>
      <c r="J5" s="29">
        <v>56006.458232631689</v>
      </c>
      <c r="K5" s="29">
        <v>40404.002724600607</v>
      </c>
      <c r="L5" s="29">
        <v>29199.246921900442</v>
      </c>
      <c r="M5" s="29">
        <v>15503.574924164739</v>
      </c>
      <c r="N5" s="29">
        <v>106938.03833665012</v>
      </c>
      <c r="O5" s="29">
        <v>115440.73660852379</v>
      </c>
      <c r="P5" s="29">
        <v>75487.646797966707</v>
      </c>
      <c r="Q5" s="29">
        <v>79605.495939076805</v>
      </c>
    </row>
    <row r="7" spans="1:17" ht="11.45" customHeight="1" x14ac:dyDescent="0.25">
      <c r="A7" s="17" t="s">
        <v>27</v>
      </c>
      <c r="B7" s="16">
        <f t="shared" ref="B7:Q7" si="1">SUM(B8:B9)</f>
        <v>1.2773833208828702</v>
      </c>
      <c r="C7" s="16">
        <f t="shared" si="1"/>
        <v>1.2154558397964015</v>
      </c>
      <c r="D7" s="16">
        <f t="shared" si="1"/>
        <v>1.434715139283681</v>
      </c>
      <c r="E7" s="16">
        <f t="shared" si="1"/>
        <v>1.3708554537272586</v>
      </c>
      <c r="F7" s="16">
        <f t="shared" si="1"/>
        <v>1.832345998979086</v>
      </c>
      <c r="G7" s="16">
        <f t="shared" si="1"/>
        <v>1.4646080037045421</v>
      </c>
      <c r="H7" s="16">
        <f t="shared" si="1"/>
        <v>2.5894878516723741</v>
      </c>
      <c r="I7" s="16">
        <f t="shared" si="1"/>
        <v>2.5324978408462222</v>
      </c>
      <c r="J7" s="16">
        <f t="shared" si="1"/>
        <v>2.2670011856601322</v>
      </c>
      <c r="K7" s="16">
        <f t="shared" si="1"/>
        <v>2.219415083855024</v>
      </c>
      <c r="L7" s="16">
        <f t="shared" si="1"/>
        <v>2.4030089958663425</v>
      </c>
      <c r="M7" s="16">
        <f t="shared" si="1"/>
        <v>2.2491409842992072</v>
      </c>
      <c r="N7" s="16">
        <f t="shared" si="1"/>
        <v>3.5929883543022081</v>
      </c>
      <c r="O7" s="16">
        <f t="shared" si="1"/>
        <v>3.7565831894755384</v>
      </c>
      <c r="P7" s="16">
        <f t="shared" si="1"/>
        <v>3.1691822565317525</v>
      </c>
      <c r="Q7" s="16">
        <f t="shared" si="1"/>
        <v>2.726886233051431</v>
      </c>
    </row>
    <row r="8" spans="1:17" ht="11.45" customHeight="1" x14ac:dyDescent="0.25">
      <c r="A8" s="40" t="s">
        <v>40</v>
      </c>
      <c r="B8" s="35">
        <v>1.2761391164465932</v>
      </c>
      <c r="C8" s="35">
        <v>1.1954291267287469</v>
      </c>
      <c r="D8" s="35">
        <v>1.4057819979751107</v>
      </c>
      <c r="E8" s="35">
        <v>1.338597014604632</v>
      </c>
      <c r="F8" s="35">
        <v>1.77184920364942</v>
      </c>
      <c r="G8" s="35">
        <v>1.4000609939196091</v>
      </c>
      <c r="H8" s="35">
        <v>2.4633241610673711</v>
      </c>
      <c r="I8" s="35">
        <v>1.8868166197497243</v>
      </c>
      <c r="J8" s="35">
        <v>1.2713998327365119</v>
      </c>
      <c r="K8" s="35">
        <v>1.5054178053030234</v>
      </c>
      <c r="L8" s="35">
        <v>1.8900665817793783</v>
      </c>
      <c r="M8" s="35">
        <v>1.9784002458472938</v>
      </c>
      <c r="N8" s="35">
        <v>1.7365575512941538</v>
      </c>
      <c r="O8" s="35">
        <v>1.7643946473769934</v>
      </c>
      <c r="P8" s="35">
        <v>1.8741755072234234</v>
      </c>
      <c r="Q8" s="35">
        <v>1.3693107289528503</v>
      </c>
    </row>
    <row r="9" spans="1:17" ht="11.45" customHeight="1" x14ac:dyDescent="0.25">
      <c r="A9" s="39" t="s">
        <v>39</v>
      </c>
      <c r="B9" s="34">
        <v>1.2442044362770989E-3</v>
      </c>
      <c r="C9" s="34">
        <v>2.0026713067654651E-2</v>
      </c>
      <c r="D9" s="34">
        <v>2.8933141308570279E-2</v>
      </c>
      <c r="E9" s="34">
        <v>3.2258439122626575E-2</v>
      </c>
      <c r="F9" s="34">
        <v>6.0496795329666099E-2</v>
      </c>
      <c r="G9" s="34">
        <v>6.4547009784933052E-2</v>
      </c>
      <c r="H9" s="34">
        <v>0.12616369060500307</v>
      </c>
      <c r="I9" s="34">
        <v>0.64568122109649773</v>
      </c>
      <c r="J9" s="34">
        <v>0.99560135292362029</v>
      </c>
      <c r="K9" s="34">
        <v>0.71399727855200079</v>
      </c>
      <c r="L9" s="34">
        <v>0.51294241408696428</v>
      </c>
      <c r="M9" s="34">
        <v>0.27074073845191354</v>
      </c>
      <c r="N9" s="34">
        <v>1.8564308030080541</v>
      </c>
      <c r="O9" s="34">
        <v>1.9921885420985448</v>
      </c>
      <c r="P9" s="34">
        <v>1.2950067493083293</v>
      </c>
      <c r="Q9" s="34">
        <v>1.3575755040985809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11615.071708878844</v>
      </c>
      <c r="C13" s="25">
        <f t="shared" si="2"/>
        <v>12328.935755563123</v>
      </c>
      <c r="D13" s="25">
        <f t="shared" si="2"/>
        <v>12548.035523337863</v>
      </c>
      <c r="E13" s="25">
        <f t="shared" si="2"/>
        <v>12755.488221414835</v>
      </c>
      <c r="F13" s="25">
        <f t="shared" si="2"/>
        <v>13228.981476704841</v>
      </c>
      <c r="G13" s="25">
        <f t="shared" si="2"/>
        <v>13776.057721769364</v>
      </c>
      <c r="H13" s="25">
        <f t="shared" si="2"/>
        <v>14049.755398200066</v>
      </c>
      <c r="I13" s="25">
        <f t="shared" si="2"/>
        <v>23184.081209093831</v>
      </c>
      <c r="J13" s="25">
        <f t="shared" si="2"/>
        <v>31457.741777183834</v>
      </c>
      <c r="K13" s="25">
        <f t="shared" si="2"/>
        <v>26412.232174241402</v>
      </c>
      <c r="L13" s="25">
        <f t="shared" si="2"/>
        <v>21715.464505585278</v>
      </c>
      <c r="M13" s="25">
        <f t="shared" si="2"/>
        <v>17642.298978962044</v>
      </c>
      <c r="N13" s="25">
        <f t="shared" si="2"/>
        <v>35698.465365199176</v>
      </c>
      <c r="O13" s="25">
        <f t="shared" si="2"/>
        <v>36526.808489577583</v>
      </c>
      <c r="P13" s="25">
        <f t="shared" si="2"/>
        <v>31153.86298509518</v>
      </c>
      <c r="Q13" s="25">
        <f t="shared" si="2"/>
        <v>35451.630925281192</v>
      </c>
    </row>
    <row r="14" spans="1:17" ht="11.45" customHeight="1" x14ac:dyDescent="0.25">
      <c r="A14" s="40" t="s">
        <v>40</v>
      </c>
      <c r="B14" s="30">
        <f t="shared" ref="B14:Q14" si="3">IF(B4=0,"",B4/B8)</f>
        <v>11574.090937050123</v>
      </c>
      <c r="C14" s="30">
        <f t="shared" si="3"/>
        <v>11631.388416936508</v>
      </c>
      <c r="D14" s="30">
        <f t="shared" si="3"/>
        <v>11688.969547713421</v>
      </c>
      <c r="E14" s="30">
        <f t="shared" si="3"/>
        <v>11746.835733593187</v>
      </c>
      <c r="F14" s="30">
        <f t="shared" si="3"/>
        <v>11804.988385739685</v>
      </c>
      <c r="G14" s="30">
        <f t="shared" si="3"/>
        <v>11863.428922302754</v>
      </c>
      <c r="H14" s="30">
        <f t="shared" si="3"/>
        <v>11922.158768452766</v>
      </c>
      <c r="I14" s="30">
        <f t="shared" si="3"/>
        <v>11981.179356415403</v>
      </c>
      <c r="J14" s="30">
        <f t="shared" si="3"/>
        <v>12040.492125506567</v>
      </c>
      <c r="K14" s="30">
        <f t="shared" si="3"/>
        <v>12100.098522167491</v>
      </c>
      <c r="L14" s="30">
        <f t="shared" si="3"/>
        <v>12160</v>
      </c>
      <c r="M14" s="30">
        <f t="shared" si="3"/>
        <v>12220.198019801981</v>
      </c>
      <c r="N14" s="30">
        <f t="shared" si="3"/>
        <v>12280.694049602975</v>
      </c>
      <c r="O14" s="30">
        <f t="shared" si="3"/>
        <v>12341.489564700021</v>
      </c>
      <c r="P14" s="30">
        <f t="shared" si="3"/>
        <v>12402.586047693583</v>
      </c>
      <c r="Q14" s="30">
        <f t="shared" si="3"/>
        <v>12463.984988523751</v>
      </c>
    </row>
    <row r="15" spans="1:17" ht="11.45" customHeight="1" x14ac:dyDescent="0.25">
      <c r="A15" s="39" t="s">
        <v>39</v>
      </c>
      <c r="B15" s="29">
        <f t="shared" ref="B15:Q15" si="4">IF(B5=0,"",B5/B9)</f>
        <v>53647.686629692922</v>
      </c>
      <c r="C15" s="29">
        <f t="shared" si="4"/>
        <v>53966.74237162558</v>
      </c>
      <c r="D15" s="29">
        <f t="shared" si="4"/>
        <v>54287.695615069584</v>
      </c>
      <c r="E15" s="29">
        <f t="shared" si="4"/>
        <v>54610.557644924433</v>
      </c>
      <c r="F15" s="29">
        <f t="shared" si="4"/>
        <v>54935.339813203682</v>
      </c>
      <c r="G15" s="29">
        <f t="shared" si="4"/>
        <v>55262.053539434004</v>
      </c>
      <c r="H15" s="29">
        <f t="shared" si="4"/>
        <v>55590.710311056799</v>
      </c>
      <c r="I15" s="29">
        <f t="shared" si="4"/>
        <v>55921.321683832</v>
      </c>
      <c r="J15" s="29">
        <f t="shared" si="4"/>
        <v>56253.899282244492</v>
      </c>
      <c r="K15" s="29">
        <f t="shared" si="4"/>
        <v>56588.454799912746</v>
      </c>
      <c r="L15" s="29">
        <f t="shared" si="4"/>
        <v>56925</v>
      </c>
      <c r="M15" s="29">
        <f t="shared" si="4"/>
        <v>57263.546715627876</v>
      </c>
      <c r="N15" s="29">
        <f t="shared" si="4"/>
        <v>57604.106850292424</v>
      </c>
      <c r="O15" s="29">
        <f t="shared" si="4"/>
        <v>57946.692378282656</v>
      </c>
      <c r="P15" s="29">
        <f t="shared" si="4"/>
        <v>58291.315345101561</v>
      </c>
      <c r="Q15" s="29">
        <f t="shared" si="4"/>
        <v>58637.987867889686</v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1</v>
      </c>
      <c r="O17" s="19">
        <f t="shared" si="5"/>
        <v>1</v>
      </c>
      <c r="P17" s="19">
        <f t="shared" si="5"/>
        <v>1</v>
      </c>
      <c r="Q17" s="19">
        <f t="shared" si="5"/>
        <v>1</v>
      </c>
    </row>
    <row r="18" spans="1:17" ht="11.45" customHeight="1" x14ac:dyDescent="0.25">
      <c r="A18" s="40" t="s">
        <v>40</v>
      </c>
      <c r="B18" s="36">
        <f t="shared" ref="B18:Q18" si="6">IF(B4=0,0,B4/B$3)</f>
        <v>0.99550116973381664</v>
      </c>
      <c r="C18" s="36">
        <f t="shared" si="6"/>
        <v>0.92787744481654522</v>
      </c>
      <c r="D18" s="36">
        <f t="shared" si="6"/>
        <v>0.91275198101947153</v>
      </c>
      <c r="E18" s="36">
        <f t="shared" si="6"/>
        <v>0.89925321161239957</v>
      </c>
      <c r="F18" s="36">
        <f t="shared" si="6"/>
        <v>0.86289594734532771</v>
      </c>
      <c r="G18" s="36">
        <f t="shared" si="6"/>
        <v>0.8232103686422011</v>
      </c>
      <c r="H18" s="36">
        <f t="shared" si="6"/>
        <v>0.80722355520404809</v>
      </c>
      <c r="I18" s="36">
        <f t="shared" si="6"/>
        <v>0.38502620560485012</v>
      </c>
      <c r="J18" s="36">
        <f t="shared" si="6"/>
        <v>0.21465800932176687</v>
      </c>
      <c r="K18" s="36">
        <f t="shared" si="6"/>
        <v>0.31074368763014326</v>
      </c>
      <c r="L18" s="36">
        <f t="shared" si="6"/>
        <v>0.44043939575025381</v>
      </c>
      <c r="M18" s="36">
        <f t="shared" si="6"/>
        <v>0.60928508034051898</v>
      </c>
      <c r="N18" s="36">
        <f t="shared" si="6"/>
        <v>0.16626725868310374</v>
      </c>
      <c r="O18" s="36">
        <f t="shared" si="6"/>
        <v>0.15869329352113748</v>
      </c>
      <c r="P18" s="36">
        <f t="shared" si="6"/>
        <v>0.23543085806831163</v>
      </c>
      <c r="Q18" s="36">
        <f t="shared" si="6"/>
        <v>0.17654510865849324</v>
      </c>
    </row>
    <row r="19" spans="1:17" ht="11.45" customHeight="1" x14ac:dyDescent="0.25">
      <c r="A19" s="39" t="s">
        <v>39</v>
      </c>
      <c r="B19" s="18">
        <f t="shared" ref="B19:Q19" si="7">IF(B5=0,0,B5/B$3)</f>
        <v>4.4988302661833892E-3</v>
      </c>
      <c r="C19" s="18">
        <f t="shared" si="7"/>
        <v>7.2122555183454728E-2</v>
      </c>
      <c r="D19" s="18">
        <f t="shared" si="7"/>
        <v>8.7248018980528391E-2</v>
      </c>
      <c r="E19" s="18">
        <f t="shared" si="7"/>
        <v>0.10074678838760052</v>
      </c>
      <c r="F19" s="18">
        <f t="shared" si="7"/>
        <v>0.13710405265467232</v>
      </c>
      <c r="G19" s="18">
        <f t="shared" si="7"/>
        <v>0.1767896313577989</v>
      </c>
      <c r="H19" s="18">
        <f t="shared" si="7"/>
        <v>0.19277644479595202</v>
      </c>
      <c r="I19" s="18">
        <f t="shared" si="7"/>
        <v>0.61497379439514976</v>
      </c>
      <c r="J19" s="18">
        <f t="shared" si="7"/>
        <v>0.78534199067823318</v>
      </c>
      <c r="K19" s="18">
        <f t="shared" si="7"/>
        <v>0.68925631236985674</v>
      </c>
      <c r="L19" s="18">
        <f t="shared" si="7"/>
        <v>0.55956060424974619</v>
      </c>
      <c r="M19" s="18">
        <f t="shared" si="7"/>
        <v>0.39071491965948102</v>
      </c>
      <c r="N19" s="18">
        <f t="shared" si="7"/>
        <v>0.83373274131689623</v>
      </c>
      <c r="O19" s="18">
        <f t="shared" si="7"/>
        <v>0.84130670647886252</v>
      </c>
      <c r="P19" s="18">
        <f t="shared" si="7"/>
        <v>0.76456914193168835</v>
      </c>
      <c r="Q19" s="18">
        <f t="shared" si="7"/>
        <v>0.82345489134150673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1</v>
      </c>
      <c r="O21" s="19">
        <f t="shared" si="8"/>
        <v>1</v>
      </c>
      <c r="P21" s="19">
        <f t="shared" si="8"/>
        <v>1</v>
      </c>
      <c r="Q21" s="19">
        <f t="shared" si="8"/>
        <v>1</v>
      </c>
    </row>
    <row r="22" spans="1:17" ht="11.45" customHeight="1" x14ac:dyDescent="0.25">
      <c r="A22" s="40" t="s">
        <v>40</v>
      </c>
      <c r="B22" s="36">
        <f t="shared" ref="B22:Q22" si="9">IF(B8=0,0,B8/B$7)</f>
        <v>0.99902597410195004</v>
      </c>
      <c r="C22" s="36">
        <f t="shared" si="9"/>
        <v>0.98352329026531382</v>
      </c>
      <c r="D22" s="36">
        <f t="shared" si="9"/>
        <v>0.97983352895891518</v>
      </c>
      <c r="E22" s="36">
        <f t="shared" si="9"/>
        <v>0.97646838765172639</v>
      </c>
      <c r="F22" s="36">
        <f t="shared" si="9"/>
        <v>0.96698396734930381</v>
      </c>
      <c r="G22" s="36">
        <f t="shared" si="9"/>
        <v>0.95592881534057617</v>
      </c>
      <c r="H22" s="36">
        <f t="shared" si="9"/>
        <v>0.95127851612683856</v>
      </c>
      <c r="I22" s="36">
        <f t="shared" si="9"/>
        <v>0.74504174863156192</v>
      </c>
      <c r="J22" s="36">
        <f t="shared" si="9"/>
        <v>0.56082892271019724</v>
      </c>
      <c r="K22" s="36">
        <f t="shared" si="9"/>
        <v>0.67829484275117236</v>
      </c>
      <c r="L22" s="36">
        <f t="shared" si="9"/>
        <v>0.78654161721020266</v>
      </c>
      <c r="M22" s="36">
        <f t="shared" si="9"/>
        <v>0.87962482550364829</v>
      </c>
      <c r="N22" s="36">
        <f t="shared" si="9"/>
        <v>0.48331844694537274</v>
      </c>
      <c r="O22" s="36">
        <f t="shared" si="9"/>
        <v>0.46968070674439738</v>
      </c>
      <c r="P22" s="36">
        <f t="shared" si="9"/>
        <v>0.59137511052281944</v>
      </c>
      <c r="Q22" s="36">
        <f t="shared" si="9"/>
        <v>0.50215176282604534</v>
      </c>
    </row>
    <row r="23" spans="1:17" ht="11.45" customHeight="1" x14ac:dyDescent="0.25">
      <c r="A23" s="39" t="s">
        <v>39</v>
      </c>
      <c r="B23" s="18">
        <f t="shared" ref="B23:Q23" si="10">IF(B9=0,0,B9/B$7)</f>
        <v>9.7402589805005478E-4</v>
      </c>
      <c r="C23" s="18">
        <f t="shared" si="10"/>
        <v>1.6476709734686276E-2</v>
      </c>
      <c r="D23" s="18">
        <f t="shared" si="10"/>
        <v>2.0166471041084787E-2</v>
      </c>
      <c r="E23" s="18">
        <f t="shared" si="10"/>
        <v>2.3531612348273605E-2</v>
      </c>
      <c r="F23" s="18">
        <f t="shared" si="10"/>
        <v>3.3016032650696227E-2</v>
      </c>
      <c r="G23" s="18">
        <f t="shared" si="10"/>
        <v>4.4071184659423883E-2</v>
      </c>
      <c r="H23" s="18">
        <f t="shared" si="10"/>
        <v>4.8721483873161456E-2</v>
      </c>
      <c r="I23" s="18">
        <f t="shared" si="10"/>
        <v>0.25495825136843803</v>
      </c>
      <c r="J23" s="18">
        <f t="shared" si="10"/>
        <v>0.4391710772898027</v>
      </c>
      <c r="K23" s="18">
        <f t="shared" si="10"/>
        <v>0.32170515724882781</v>
      </c>
      <c r="L23" s="18">
        <f t="shared" si="10"/>
        <v>0.21345838278979734</v>
      </c>
      <c r="M23" s="18">
        <f t="shared" si="10"/>
        <v>0.12037517449635182</v>
      </c>
      <c r="N23" s="18">
        <f t="shared" si="10"/>
        <v>0.51668155305462726</v>
      </c>
      <c r="O23" s="18">
        <f t="shared" si="10"/>
        <v>0.53031929325560256</v>
      </c>
      <c r="P23" s="18">
        <f t="shared" si="10"/>
        <v>0.40862488947718062</v>
      </c>
      <c r="Q23" s="18">
        <f t="shared" si="10"/>
        <v>0.49784823717395477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105.1399636954237</v>
      </c>
      <c r="C4" s="33">
        <v>100.6</v>
      </c>
      <c r="D4" s="33">
        <v>118</v>
      </c>
      <c r="E4" s="33">
        <v>112</v>
      </c>
      <c r="F4" s="33">
        <v>149.60000000000002</v>
      </c>
      <c r="G4" s="33">
        <v>119.6617942103754</v>
      </c>
      <c r="H4" s="33">
        <v>210.4</v>
      </c>
      <c r="I4" s="33">
        <v>243.9</v>
      </c>
      <c r="J4" s="33">
        <v>247.9</v>
      </c>
      <c r="K4" s="33">
        <v>220.6</v>
      </c>
      <c r="L4" s="33">
        <v>217.06315085506861</v>
      </c>
      <c r="M4" s="33">
        <v>185.7026846278778</v>
      </c>
      <c r="N4" s="33">
        <v>397.391802808828</v>
      </c>
      <c r="O4" s="33">
        <v>414.92309162128629</v>
      </c>
      <c r="P4" s="33">
        <v>318.97869494602037</v>
      </c>
      <c r="Q4" s="33">
        <v>288.81245820196841</v>
      </c>
    </row>
    <row r="5" spans="1:17" ht="11.45" customHeight="1" x14ac:dyDescent="0.25">
      <c r="A5" s="31" t="s">
        <v>29</v>
      </c>
      <c r="B5" s="15">
        <v>105.1399636954237</v>
      </c>
      <c r="C5" s="15">
        <v>100.6</v>
      </c>
      <c r="D5" s="15">
        <v>118</v>
      </c>
      <c r="E5" s="15">
        <v>112</v>
      </c>
      <c r="F5" s="15">
        <v>149.60000000000002</v>
      </c>
      <c r="G5" s="15">
        <v>119.6617942103754</v>
      </c>
      <c r="H5" s="15">
        <v>210.4</v>
      </c>
      <c r="I5" s="15">
        <v>243.9</v>
      </c>
      <c r="J5" s="15">
        <v>247.9</v>
      </c>
      <c r="K5" s="15">
        <v>220.6</v>
      </c>
      <c r="L5" s="15">
        <v>217.06315085506861</v>
      </c>
      <c r="M5" s="15">
        <v>185.7026846278778</v>
      </c>
      <c r="N5" s="15">
        <v>397.391802808828</v>
      </c>
      <c r="O5" s="15">
        <v>414.92309162128629</v>
      </c>
      <c r="P5" s="15">
        <v>318.97869494602037</v>
      </c>
      <c r="Q5" s="15">
        <v>288.81245820196841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43.040030572274802</v>
      </c>
      <c r="C9" s="15">
        <v>46.1</v>
      </c>
      <c r="D9" s="15">
        <v>50.2</v>
      </c>
      <c r="E9" s="15">
        <v>45.1</v>
      </c>
      <c r="F9" s="15">
        <v>51.2</v>
      </c>
      <c r="G9" s="15">
        <v>46.097258049106699</v>
      </c>
      <c r="H9" s="15">
        <v>46.1</v>
      </c>
      <c r="I9" s="15">
        <v>31.8</v>
      </c>
      <c r="J9" s="15">
        <v>20.5</v>
      </c>
      <c r="K9" s="15">
        <v>15.2</v>
      </c>
      <c r="L9" s="15">
        <v>21.2095156205216</v>
      </c>
      <c r="M9" s="15">
        <v>24.242858507690801</v>
      </c>
      <c r="N9" s="15">
        <v>86.892137193083002</v>
      </c>
      <c r="O9" s="15">
        <v>40.412725709372303</v>
      </c>
      <c r="P9" s="15">
        <v>50.515907136715398</v>
      </c>
      <c r="Q9" s="15">
        <v>92.958822967421398</v>
      </c>
    </row>
    <row r="10" spans="1:17" ht="11.45" customHeight="1" x14ac:dyDescent="0.25">
      <c r="A10" s="14" t="s">
        <v>36</v>
      </c>
      <c r="B10" s="15">
        <v>62.099933123148901</v>
      </c>
      <c r="C10" s="15">
        <v>54.5</v>
      </c>
      <c r="D10" s="15">
        <v>67.8</v>
      </c>
      <c r="E10" s="15">
        <v>66.900000000000006</v>
      </c>
      <c r="F10" s="15">
        <v>98.4</v>
      </c>
      <c r="G10" s="15">
        <v>73.564536161268705</v>
      </c>
      <c r="H10" s="15">
        <v>164.3</v>
      </c>
      <c r="I10" s="15">
        <v>212.1</v>
      </c>
      <c r="J10" s="15">
        <v>227.4</v>
      </c>
      <c r="K10" s="15">
        <v>205.4</v>
      </c>
      <c r="L10" s="15">
        <v>195.853635234547</v>
      </c>
      <c r="M10" s="15">
        <v>161.45982612018699</v>
      </c>
      <c r="N10" s="15">
        <v>310.49966561574502</v>
      </c>
      <c r="O10" s="15">
        <v>374.51036591191399</v>
      </c>
      <c r="P10" s="15">
        <v>268.46278780930498</v>
      </c>
      <c r="Q10" s="15">
        <v>195.853635234547</v>
      </c>
    </row>
    <row r="11" spans="1:17" ht="11.45" customHeight="1" x14ac:dyDescent="0.25">
      <c r="A11" s="14" t="s">
        <v>35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105.13996369542372</v>
      </c>
      <c r="C19" s="28">
        <f t="shared" si="0"/>
        <v>100.60000000000001</v>
      </c>
      <c r="D19" s="28">
        <f t="shared" si="0"/>
        <v>118</v>
      </c>
      <c r="E19" s="28">
        <f t="shared" si="0"/>
        <v>112</v>
      </c>
      <c r="F19" s="28">
        <f t="shared" si="0"/>
        <v>149.60000000000005</v>
      </c>
      <c r="G19" s="28">
        <f t="shared" si="0"/>
        <v>119.6617942103754</v>
      </c>
      <c r="H19" s="28">
        <f t="shared" si="0"/>
        <v>210.40000000000003</v>
      </c>
      <c r="I19" s="28">
        <f t="shared" si="0"/>
        <v>243.9</v>
      </c>
      <c r="J19" s="28">
        <f t="shared" si="0"/>
        <v>247.90000000000003</v>
      </c>
      <c r="K19" s="28">
        <f t="shared" si="0"/>
        <v>220.59999999999997</v>
      </c>
      <c r="L19" s="28">
        <f t="shared" si="0"/>
        <v>217.06315085506861</v>
      </c>
      <c r="M19" s="28">
        <f t="shared" si="0"/>
        <v>185.70268462787777</v>
      </c>
      <c r="N19" s="28">
        <f t="shared" si="0"/>
        <v>397.39180280882806</v>
      </c>
      <c r="O19" s="28">
        <f t="shared" si="0"/>
        <v>414.92309162128629</v>
      </c>
      <c r="P19" s="28">
        <f t="shared" si="0"/>
        <v>318.97869494602037</v>
      </c>
      <c r="Q19" s="28">
        <f t="shared" si="0"/>
        <v>288.81245820196841</v>
      </c>
    </row>
    <row r="20" spans="1:17" ht="11.45" customHeight="1" x14ac:dyDescent="0.25">
      <c r="A20" s="40" t="s">
        <v>40</v>
      </c>
      <c r="B20" s="27">
        <v>104.934326351411</v>
      </c>
      <c r="C20" s="27">
        <v>97.324463271908371</v>
      </c>
      <c r="D20" s="27">
        <v>113.31692682786868</v>
      </c>
      <c r="E20" s="27">
        <v>106.83296667538507</v>
      </c>
      <c r="F20" s="27">
        <v>140.01056896599457</v>
      </c>
      <c r="G20" s="27">
        <v>109.53669806307471</v>
      </c>
      <c r="H20" s="27">
        <v>190.81516259687336</v>
      </c>
      <c r="I20" s="27">
        <v>144.71036348953797</v>
      </c>
      <c r="J20" s="27">
        <v>96.545206894952841</v>
      </c>
      <c r="K20" s="27">
        <v>113.18379255825988</v>
      </c>
      <c r="L20" s="27">
        <v>140.69637997619125</v>
      </c>
      <c r="M20" s="27">
        <v>145.81379176886691</v>
      </c>
      <c r="N20" s="27">
        <v>126.72206849481265</v>
      </c>
      <c r="O20" s="27">
        <v>127.47864255819202</v>
      </c>
      <c r="P20" s="27">
        <v>134.06968311521379</v>
      </c>
      <c r="Q20" s="27">
        <v>96.984194277106724</v>
      </c>
    </row>
    <row r="21" spans="1:17" ht="11.45" customHeight="1" x14ac:dyDescent="0.25">
      <c r="A21" s="39" t="s">
        <v>39</v>
      </c>
      <c r="B21" s="26">
        <v>0.20563734401271463</v>
      </c>
      <c r="C21" s="26">
        <v>3.275536728091637</v>
      </c>
      <c r="D21" s="26">
        <v>4.6830731721313157</v>
      </c>
      <c r="E21" s="26">
        <v>5.167033324614934</v>
      </c>
      <c r="F21" s="26">
        <v>9.5894310340054858</v>
      </c>
      <c r="G21" s="26">
        <v>10.125096147300695</v>
      </c>
      <c r="H21" s="26">
        <v>19.58483740312667</v>
      </c>
      <c r="I21" s="26">
        <v>99.189636510462037</v>
      </c>
      <c r="J21" s="26">
        <v>151.35479310504718</v>
      </c>
      <c r="K21" s="26">
        <v>107.4162074417401</v>
      </c>
      <c r="L21" s="26">
        <v>76.366770878877375</v>
      </c>
      <c r="M21" s="26">
        <v>39.888892859010866</v>
      </c>
      <c r="N21" s="26">
        <v>270.66973431401539</v>
      </c>
      <c r="O21" s="26">
        <v>287.44444906309428</v>
      </c>
      <c r="P21" s="26">
        <v>184.90901183080658</v>
      </c>
      <c r="Q21" s="26">
        <v>191.82826392486169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8230.8859037517159</v>
      </c>
      <c r="C25" s="25">
        <f>IF(C19=0,"",C19/MBunk_act!C7*100)</f>
        <v>8276.7301539191503</v>
      </c>
      <c r="D25" s="25">
        <f>IF(D19=0,"",D19/MBunk_act!D7*100)</f>
        <v>8224.6291803203931</v>
      </c>
      <c r="E25" s="25">
        <f>IF(E19=0,"",E19/MBunk_act!E7*100)</f>
        <v>8170.080929793141</v>
      </c>
      <c r="F25" s="25">
        <f>IF(F19=0,"",F19/MBunk_act!F7*100)</f>
        <v>8164.3969033878702</v>
      </c>
      <c r="G25" s="25">
        <f>IF(G19=0,"",G19/MBunk_act!G7*100)</f>
        <v>8170.2267028246406</v>
      </c>
      <c r="H25" s="25">
        <f>IF(H19=0,"",H19/MBunk_act!H7*100)</f>
        <v>8125.1587978725984</v>
      </c>
      <c r="I25" s="25">
        <f>IF(I19=0,"",I19/MBunk_act!I7*100)</f>
        <v>9630.8078161481062</v>
      </c>
      <c r="J25" s="25">
        <f>IF(J19=0,"",J19/MBunk_act!J7*100)</f>
        <v>10935.150875442245</v>
      </c>
      <c r="K25" s="25">
        <f>IF(K19=0,"",K19/MBunk_act!K7*100)</f>
        <v>9939.555768758124</v>
      </c>
      <c r="L25" s="25">
        <f>IF(L19=0,"",L19/MBunk_act!L7*100)</f>
        <v>9032.972878106606</v>
      </c>
      <c r="M25" s="25">
        <f>IF(M19=0,"",M19/MBunk_act!M7*100)</f>
        <v>8256.6048960127537</v>
      </c>
      <c r="N25" s="25">
        <f>IF(N19=0,"",N19/MBunk_act!N7*100)</f>
        <v>11060.202918080577</v>
      </c>
      <c r="O25" s="25">
        <f>IF(O19=0,"",O19/MBunk_act!O7*100)</f>
        <v>11045.225692957814</v>
      </c>
      <c r="P25" s="25">
        <f>IF(P19=0,"",P19/MBunk_act!P7*100)</f>
        <v>10065.015803007178</v>
      </c>
      <c r="Q25" s="25">
        <f>IF(Q19=0,"",Q19/MBunk_act!Q7*100)</f>
        <v>10591.291074097451</v>
      </c>
    </row>
    <row r="26" spans="1:17" ht="11.45" customHeight="1" x14ac:dyDescent="0.25">
      <c r="A26" s="40" t="s">
        <v>40</v>
      </c>
      <c r="B26" s="30">
        <f>IF(B20=0,"",B20/MBunk_act!B8*100)</f>
        <v>8222.7967937853373</v>
      </c>
      <c r="C26" s="30">
        <f>IF(C20=0,"",C20/MBunk_act!C8*100)</f>
        <v>8141.3829641438979</v>
      </c>
      <c r="D26" s="30">
        <f>IF(D20=0,"",D20/MBunk_act!D8*100)</f>
        <v>8060.775212023661</v>
      </c>
      <c r="E26" s="30">
        <f>IF(E20=0,"",E20/MBunk_act!E8*100)</f>
        <v>7980.9655564590703</v>
      </c>
      <c r="F26" s="30">
        <f>IF(F20=0,"",F20/MBunk_act!F8*100)</f>
        <v>7901.9460955040286</v>
      </c>
      <c r="G26" s="30">
        <f>IF(G20=0,"",G20/MBunk_act!G8*100)</f>
        <v>7823.7090054495338</v>
      </c>
      <c r="H26" s="30">
        <f>IF(H20=0,"",H20/MBunk_act!H8*100)</f>
        <v>7746.2465400490446</v>
      </c>
      <c r="I26" s="30">
        <f>IF(I20=0,"",I20/MBunk_act!I8*100)</f>
        <v>7669.5510297515284</v>
      </c>
      <c r="J26" s="30">
        <f>IF(J20=0,"",J20/MBunk_act!J8*100)</f>
        <v>7593.6148809421084</v>
      </c>
      <c r="K26" s="30">
        <f>IF(K20=0,"",K20/MBunk_act!K8*100)</f>
        <v>7518.4305751902057</v>
      </c>
      <c r="L26" s="30">
        <f>IF(L20=0,"",L20/MBunk_act!L8*100)</f>
        <v>7443.9906685051537</v>
      </c>
      <c r="M26" s="30">
        <f>IF(M20=0,"",M20/MBunk_act!M8*100)</f>
        <v>7370.2877905991627</v>
      </c>
      <c r="N26" s="30">
        <f>IF(N20=0,"",N20/MBunk_act!N8*100)</f>
        <v>7297.3146441575846</v>
      </c>
      <c r="O26" s="30">
        <f>IF(O20=0,"",O20/MBunk_act!O8*100)</f>
        <v>7225.0640041164215</v>
      </c>
      <c r="P26" s="30">
        <f>IF(P20=0,"",P20/MBunk_act!P8*100)</f>
        <v>7153.528716946953</v>
      </c>
      <c r="Q26" s="30">
        <f>IF(Q20=0,"",Q20/MBunk_act!Q8*100)</f>
        <v>7082.7016999474781</v>
      </c>
    </row>
    <row r="27" spans="1:17" ht="11.45" customHeight="1" x14ac:dyDescent="0.25">
      <c r="A27" s="39" t="s">
        <v>39</v>
      </c>
      <c r="B27" s="29">
        <f>IF(B21=0,"",B21/MBunk_act!B9*100)</f>
        <v>16527.617007058863</v>
      </c>
      <c r="C27" s="29">
        <f>IF(C21=0,"",C21/MBunk_act!C9*100)</f>
        <v>16355.837910225966</v>
      </c>
      <c r="D27" s="29">
        <f>IF(D21=0,"",D21/MBunk_act!D9*100)</f>
        <v>16185.844192259012</v>
      </c>
      <c r="E27" s="29">
        <f>IF(E21=0,"",E21/MBunk_act!E9*100)</f>
        <v>16017.617296897344</v>
      </c>
      <c r="F27" s="29">
        <f>IF(F21=0,"",F21/MBunk_act!F9*100)</f>
        <v>15851.138860744035</v>
      </c>
      <c r="G27" s="29">
        <f>IF(G21=0,"",G21/MBunk_act!G9*100)</f>
        <v>15686.390711261352</v>
      </c>
      <c r="H27" s="29">
        <f>IF(H21=0,"",H21/MBunk_act!H9*100)</f>
        <v>15523.354864787083</v>
      </c>
      <c r="I27" s="29">
        <f>IF(I21=0,"",I21/MBunk_act!I9*100)</f>
        <v>15362.013524571446</v>
      </c>
      <c r="J27" s="29">
        <f>IF(J21=0,"",J21/MBunk_act!J9*100)</f>
        <v>15202.349078834435</v>
      </c>
      <c r="K27" s="29">
        <f>IF(K21=0,"",K21/MBunk_act!K9*100)</f>
        <v>15044.344098843356</v>
      </c>
      <c r="L27" s="29">
        <f>IF(L21=0,"",L21/MBunk_act!L9*100)</f>
        <v>14887.981337010307</v>
      </c>
      <c r="M27" s="29">
        <f>IF(M21=0,"",M21/MBunk_act!M9*100)</f>
        <v>14733.243725009475</v>
      </c>
      <c r="N27" s="29">
        <f>IF(N21=0,"",N21/MBunk_act!N9*100)</f>
        <v>14580.114371913978</v>
      </c>
      <c r="O27" s="29">
        <f>IF(O21=0,"",O21/MBunk_act!O9*100)</f>
        <v>14428.576562352084</v>
      </c>
      <c r="P27" s="29">
        <f>IF(P21=0,"",P21/MBunk_act!P9*100)</f>
        <v>14278.613754682559</v>
      </c>
      <c r="Q27" s="29">
        <f>IF(Q21=0,"",Q21/MBunk_act!Q9*100)</f>
        <v>14130.209579189048</v>
      </c>
    </row>
    <row r="29" spans="1:17" ht="11.45" customHeight="1" x14ac:dyDescent="0.25">
      <c r="A29" s="17" t="s">
        <v>34</v>
      </c>
      <c r="B29" s="25">
        <f>IF(B19=0,"",B19/MBunk_act!B3*1000)</f>
        <v>7.0863840620629368</v>
      </c>
      <c r="C29" s="25">
        <f>IF(C19=0,"",C19/MBunk_act!C3*1000)</f>
        <v>6.7132559679244688</v>
      </c>
      <c r="D29" s="25">
        <f>IF(D19=0,"",D19/MBunk_act!D3*1000)</f>
        <v>6.5545153781431003</v>
      </c>
      <c r="E29" s="25">
        <f>IF(E19=0,"",E19/MBunk_act!E3*1000)</f>
        <v>6.405149523070877</v>
      </c>
      <c r="F29" s="25">
        <f>IF(F19=0,"",F19/MBunk_act!F3*1000)</f>
        <v>6.1715990136993613</v>
      </c>
      <c r="G29" s="25">
        <f>IF(G19=0,"",G19/MBunk_act!G3*1000)</f>
        <v>5.9307436625456269</v>
      </c>
      <c r="H29" s="25">
        <f>IF(H19=0,"",H19/MBunk_act!H3*1000)</f>
        <v>5.7831318536075891</v>
      </c>
      <c r="I29" s="25">
        <f>IF(I19=0,"",I19/MBunk_act!I3*1000)</f>
        <v>4.1540605941159638</v>
      </c>
      <c r="J29" s="25">
        <f>IF(J19=0,"",J19/MBunk_act!J3*1000)</f>
        <v>3.4761398173130993</v>
      </c>
      <c r="K29" s="25">
        <f>IF(K19=0,"",K19/MBunk_act!K3*1000)</f>
        <v>3.7632395865623578</v>
      </c>
      <c r="L29" s="25">
        <f>IF(L19=0,"",L19/MBunk_act!L3*1000)</f>
        <v>4.1596959050925664</v>
      </c>
      <c r="M29" s="25">
        <f>IF(M19=0,"",M19/MBunk_act!M3*1000)</f>
        <v>4.680005086558463</v>
      </c>
      <c r="N29" s="25">
        <f>IF(N19=0,"",N19/MBunk_act!N3*1000)</f>
        <v>3.0982292389696586</v>
      </c>
      <c r="O29" s="25">
        <f>IF(O19=0,"",O19/MBunk_act!O3*1000)</f>
        <v>3.0238682627061206</v>
      </c>
      <c r="P29" s="25">
        <f>IF(P19=0,"",P19/MBunk_act!P3*1000)</f>
        <v>3.2307440678616786</v>
      </c>
      <c r="Q29" s="25">
        <f>IF(Q19=0,"",Q19/MBunk_act!Q3*1000)</f>
        <v>2.987532815181321</v>
      </c>
    </row>
    <row r="30" spans="1:17" ht="11.45" customHeight="1" x14ac:dyDescent="0.25">
      <c r="A30" s="40" t="s">
        <v>40</v>
      </c>
      <c r="B30" s="30">
        <f>IF(B20=0,"",B20/MBunk_act!B4*1000)</f>
        <v>7.1044860788704618</v>
      </c>
      <c r="C30" s="30">
        <f>IF(C20=0,"",C20/MBunk_act!C4*1000)</f>
        <v>6.9994936737640021</v>
      </c>
      <c r="D30" s="30">
        <f>IF(D20=0,"",D20/MBunk_act!D4*1000)</f>
        <v>6.8960528805556676</v>
      </c>
      <c r="E30" s="30">
        <f>IF(E20=0,"",E20/MBunk_act!E4*1000)</f>
        <v>6.7941407690203626</v>
      </c>
      <c r="F30" s="30">
        <f>IF(F20=0,"",F20/MBunk_act!F4*1000)</f>
        <v>6.6937347478033136</v>
      </c>
      <c r="G30" s="30">
        <f>IF(G20=0,"",G20/MBunk_act!G4*1000)</f>
        <v>6.5948125594121327</v>
      </c>
      <c r="H30" s="30">
        <f>IF(H20=0,"",H20/MBunk_act!H4*1000)</f>
        <v>6.4973522752828901</v>
      </c>
      <c r="I30" s="30">
        <f>IF(I20=0,"",I20/MBunk_act!I4*1000)</f>
        <v>6.4013322909191039</v>
      </c>
      <c r="J30" s="30">
        <f>IF(J20=0,"",J20/MBunk_act!J4*1000)</f>
        <v>6.306731321102566</v>
      </c>
      <c r="K30" s="30">
        <f>IF(K20=0,"",K20/MBunk_act!K4*1000)</f>
        <v>6.2135283951749427</v>
      </c>
      <c r="L30" s="30">
        <f>IF(L20=0,"",L20/MBunk_act!L4*1000)</f>
        <v>6.1217028523891068</v>
      </c>
      <c r="M30" s="30">
        <f>IF(M20=0,"",M20/MBunk_act!M4*1000)</f>
        <v>6.0312343373291695</v>
      </c>
      <c r="N30" s="30">
        <f>IF(N20=0,"",N20/MBunk_act!N4*1000)</f>
        <v>5.9421027953981973</v>
      </c>
      <c r="O30" s="30">
        <f>IF(O20=0,"",O20/MBunk_act!O4*1000)</f>
        <v>5.8542884683726086</v>
      </c>
      <c r="P30" s="30">
        <f>IF(P20=0,"",P20/MBunk_act!P4*1000)</f>
        <v>5.7677718900222761</v>
      </c>
      <c r="Q30" s="30">
        <f>IF(Q20=0,"",Q20/MBunk_act!Q4*1000)</f>
        <v>5.6825338817953455</v>
      </c>
    </row>
    <row r="31" spans="1:17" ht="11.45" customHeight="1" x14ac:dyDescent="0.25">
      <c r="A31" s="39" t="s">
        <v>39</v>
      </c>
      <c r="B31" s="29">
        <f>IF(B21=0,"",B21/MBunk_act!B5*1000)</f>
        <v>3.0807697489626991</v>
      </c>
      <c r="C31" s="29">
        <f>IF(C21=0,"",C21/MBunk_act!C5*1000)</f>
        <v>3.0307254415314633</v>
      </c>
      <c r="D31" s="29">
        <f>IF(D21=0,"",D21/MBunk_act!D5*1000)</f>
        <v>2.9814940584374381</v>
      </c>
      <c r="E31" s="29">
        <f>IF(E21=0,"",E21/MBunk_act!E5*1000)</f>
        <v>2.9330623944628473</v>
      </c>
      <c r="F31" s="29">
        <f>IF(F21=0,"",F21/MBunk_act!F5*1000)</f>
        <v>2.8854174588966903</v>
      </c>
      <c r="G31" s="29">
        <f>IF(G21=0,"",G21/MBunk_act!G5*1000)</f>
        <v>2.8385464720502704</v>
      </c>
      <c r="H31" s="29">
        <f>IF(H21=0,"",H21/MBunk_act!H5*1000)</f>
        <v>2.7924368618293305</v>
      </c>
      <c r="I31" s="29">
        <f>IF(I21=0,"",I21/MBunk_act!I5*1000)</f>
        <v>2.7470762603618715</v>
      </c>
      <c r="J31" s="29">
        <f>IF(J21=0,"",J21/MBunk_act!J5*1000)</f>
        <v>2.7024525006807445</v>
      </c>
      <c r="K31" s="29">
        <f>IF(K21=0,"",K21/MBunk_act!K5*1000)</f>
        <v>2.6585536134601351</v>
      </c>
      <c r="L31" s="29">
        <f>IF(L21=0,"",L21/MBunk_act!L5*1000)</f>
        <v>2.6153678238050606</v>
      </c>
      <c r="M31" s="29">
        <f>IF(M21=0,"",M21/MBunk_act!M5*1000)</f>
        <v>2.5728835480930146</v>
      </c>
      <c r="N31" s="29">
        <f>IF(N21=0,"",N21/MBunk_act!N5*1000)</f>
        <v>2.531089390866923</v>
      </c>
      <c r="O31" s="29">
        <f>IF(O21=0,"",O21/MBunk_act!O5*1000)</f>
        <v>2.4899741417785641</v>
      </c>
      <c r="P31" s="29">
        <f>IF(P21=0,"",P21/MBunk_act!P5*1000)</f>
        <v>2.4495267725816454</v>
      </c>
      <c r="Q31" s="29">
        <f>IF(Q21=0,"",Q21/MBunk_act!Q5*1000)</f>
        <v>2.4097364341737224</v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1</v>
      </c>
      <c r="O33" s="24">
        <f t="shared" si="1"/>
        <v>1</v>
      </c>
      <c r="P33" s="24">
        <f t="shared" si="1"/>
        <v>1</v>
      </c>
      <c r="Q33" s="24">
        <f t="shared" si="1"/>
        <v>1</v>
      </c>
    </row>
    <row r="34" spans="1:17" ht="11.45" customHeight="1" x14ac:dyDescent="0.25">
      <c r="A34" s="40" t="s">
        <v>40</v>
      </c>
      <c r="B34" s="23">
        <f t="shared" ref="B34:Q34" si="2">IF(B20=0,0,B20/B$19)</f>
        <v>0.99804415622009901</v>
      </c>
      <c r="C34" s="23">
        <f t="shared" si="2"/>
        <v>0.96743999276250858</v>
      </c>
      <c r="D34" s="23">
        <f t="shared" si="2"/>
        <v>0.96031293921922611</v>
      </c>
      <c r="E34" s="23">
        <f t="shared" si="2"/>
        <v>0.95386577388736671</v>
      </c>
      <c r="F34" s="23">
        <f t="shared" si="2"/>
        <v>0.93589952517376018</v>
      </c>
      <c r="G34" s="23">
        <f t="shared" si="2"/>
        <v>0.91538572345405478</v>
      </c>
      <c r="H34" s="23">
        <f t="shared" si="2"/>
        <v>0.90691617203837138</v>
      </c>
      <c r="I34" s="23">
        <f t="shared" si="2"/>
        <v>0.59331842349134056</v>
      </c>
      <c r="J34" s="23">
        <f t="shared" si="2"/>
        <v>0.38945222628056808</v>
      </c>
      <c r="K34" s="23">
        <f t="shared" si="2"/>
        <v>0.51307249573100588</v>
      </c>
      <c r="L34" s="23">
        <f t="shared" si="2"/>
        <v>0.64818178222305978</v>
      </c>
      <c r="M34" s="23">
        <f t="shared" si="2"/>
        <v>0.785200235855811</v>
      </c>
      <c r="N34" s="23">
        <f t="shared" si="2"/>
        <v>0.3188844550871987</v>
      </c>
      <c r="O34" s="23">
        <f t="shared" si="2"/>
        <v>0.30723438905286549</v>
      </c>
      <c r="P34" s="23">
        <f t="shared" si="2"/>
        <v>0.42030920948467082</v>
      </c>
      <c r="Q34" s="23">
        <f t="shared" si="2"/>
        <v>0.3358033613954598</v>
      </c>
    </row>
    <row r="35" spans="1:17" ht="11.45" customHeight="1" x14ac:dyDescent="0.25">
      <c r="A35" s="39" t="s">
        <v>39</v>
      </c>
      <c r="B35" s="22">
        <f t="shared" ref="B35:Q35" si="3">IF(B21=0,0,B21/B$19)</f>
        <v>1.9558437799010306E-3</v>
      </c>
      <c r="C35" s="22">
        <f t="shared" si="3"/>
        <v>3.2560007237491417E-2</v>
      </c>
      <c r="D35" s="22">
        <f t="shared" si="3"/>
        <v>3.9687060780773858E-2</v>
      </c>
      <c r="E35" s="22">
        <f t="shared" si="3"/>
        <v>4.6134226112633341E-2</v>
      </c>
      <c r="F35" s="22">
        <f t="shared" si="3"/>
        <v>6.4100474826239859E-2</v>
      </c>
      <c r="G35" s="22">
        <f t="shared" si="3"/>
        <v>8.4614276545945249E-2</v>
      </c>
      <c r="H35" s="22">
        <f t="shared" si="3"/>
        <v>9.3083827961628646E-2</v>
      </c>
      <c r="I35" s="22">
        <f t="shared" si="3"/>
        <v>0.40668157650865944</v>
      </c>
      <c r="J35" s="22">
        <f t="shared" si="3"/>
        <v>0.61054777371943181</v>
      </c>
      <c r="K35" s="22">
        <f t="shared" si="3"/>
        <v>0.48692750426899417</v>
      </c>
      <c r="L35" s="22">
        <f t="shared" si="3"/>
        <v>0.35181821777694028</v>
      </c>
      <c r="M35" s="22">
        <f t="shared" si="3"/>
        <v>0.21479976414418905</v>
      </c>
      <c r="N35" s="22">
        <f t="shared" si="3"/>
        <v>0.68111554491280124</v>
      </c>
      <c r="O35" s="22">
        <f t="shared" si="3"/>
        <v>0.69276561094713451</v>
      </c>
      <c r="P35" s="22">
        <f t="shared" si="3"/>
        <v>0.57969079051532912</v>
      </c>
      <c r="Q35" s="22">
        <f t="shared" si="3"/>
        <v>0.66419663860454026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334.76819999999998</v>
      </c>
      <c r="C4" s="33">
        <v>319.63329108000005</v>
      </c>
      <c r="D4" s="33">
        <v>375.45296472000007</v>
      </c>
      <c r="E4" s="33">
        <v>356.7141039600001</v>
      </c>
      <c r="F4" s="33">
        <v>477.7172294400001</v>
      </c>
      <c r="G4" s="33">
        <v>381.40499999999986</v>
      </c>
      <c r="H4" s="33">
        <v>675.44932644000016</v>
      </c>
      <c r="I4" s="33">
        <v>785.98461456000007</v>
      </c>
      <c r="J4" s="33">
        <v>800.50820508000015</v>
      </c>
      <c r="K4" s="33">
        <v>712.77255504000016</v>
      </c>
      <c r="L4" s="33">
        <v>700.48080000000107</v>
      </c>
      <c r="M4" s="33">
        <v>598.43549999999914</v>
      </c>
      <c r="N4" s="33">
        <v>1275.7758000000013</v>
      </c>
      <c r="O4" s="33">
        <v>1339.0092000000013</v>
      </c>
      <c r="P4" s="33">
        <v>1026.6974999999986</v>
      </c>
      <c r="Q4" s="33">
        <v>923.07720000000108</v>
      </c>
    </row>
    <row r="5" spans="1:17" ht="11.45" customHeight="1" x14ac:dyDescent="0.25">
      <c r="A5" s="38" t="s">
        <v>21</v>
      </c>
      <c r="B5" s="37">
        <f t="shared" ref="B5:Q5" si="0">B4</f>
        <v>334.76819999999998</v>
      </c>
      <c r="C5" s="37">
        <f t="shared" si="0"/>
        <v>319.63329108000005</v>
      </c>
      <c r="D5" s="37">
        <f t="shared" si="0"/>
        <v>375.45296472000007</v>
      </c>
      <c r="E5" s="37">
        <f t="shared" si="0"/>
        <v>356.7141039600001</v>
      </c>
      <c r="F5" s="37">
        <f t="shared" si="0"/>
        <v>477.7172294400001</v>
      </c>
      <c r="G5" s="37">
        <f t="shared" si="0"/>
        <v>381.40499999999986</v>
      </c>
      <c r="H5" s="37">
        <f t="shared" si="0"/>
        <v>675.44932644000016</v>
      </c>
      <c r="I5" s="37">
        <f t="shared" si="0"/>
        <v>785.98461456000007</v>
      </c>
      <c r="J5" s="37">
        <f t="shared" si="0"/>
        <v>800.50820508000015</v>
      </c>
      <c r="K5" s="37">
        <f t="shared" si="0"/>
        <v>712.77255504000016</v>
      </c>
      <c r="L5" s="37">
        <f t="shared" si="0"/>
        <v>700.48080000000107</v>
      </c>
      <c r="M5" s="37">
        <f t="shared" si="0"/>
        <v>598.43549999999914</v>
      </c>
      <c r="N5" s="37">
        <f t="shared" si="0"/>
        <v>1275.7758000000013</v>
      </c>
      <c r="O5" s="37">
        <f t="shared" si="0"/>
        <v>1339.0092000000013</v>
      </c>
      <c r="P5" s="37">
        <f t="shared" si="0"/>
        <v>1026.6974999999986</v>
      </c>
      <c r="Q5" s="37">
        <f t="shared" si="0"/>
        <v>923.07720000000108</v>
      </c>
    </row>
    <row r="7" spans="1:17" ht="11.45" customHeight="1" x14ac:dyDescent="0.25">
      <c r="A7" s="17" t="s">
        <v>25</v>
      </c>
      <c r="B7" s="28">
        <f t="shared" ref="B7:Q7" si="1">SUM(B8:B9)</f>
        <v>334.76820000000004</v>
      </c>
      <c r="C7" s="28">
        <f t="shared" si="1"/>
        <v>319.63329108000011</v>
      </c>
      <c r="D7" s="28">
        <f t="shared" si="1"/>
        <v>375.45296472000001</v>
      </c>
      <c r="E7" s="28">
        <f t="shared" si="1"/>
        <v>356.7141039600001</v>
      </c>
      <c r="F7" s="28">
        <f t="shared" si="1"/>
        <v>477.71722944000015</v>
      </c>
      <c r="G7" s="28">
        <f t="shared" si="1"/>
        <v>381.40499999999986</v>
      </c>
      <c r="H7" s="28">
        <f t="shared" si="1"/>
        <v>675.44932644000016</v>
      </c>
      <c r="I7" s="28">
        <f t="shared" si="1"/>
        <v>785.98461456000007</v>
      </c>
      <c r="J7" s="28">
        <f t="shared" si="1"/>
        <v>800.50820508000027</v>
      </c>
      <c r="K7" s="28">
        <f t="shared" si="1"/>
        <v>712.77255504000004</v>
      </c>
      <c r="L7" s="28">
        <f t="shared" si="1"/>
        <v>700.48080000000107</v>
      </c>
      <c r="M7" s="28">
        <f t="shared" si="1"/>
        <v>598.43549999999914</v>
      </c>
      <c r="N7" s="28">
        <f t="shared" si="1"/>
        <v>1275.7758000000013</v>
      </c>
      <c r="O7" s="28">
        <f t="shared" si="1"/>
        <v>1339.0092000000013</v>
      </c>
      <c r="P7" s="28">
        <f t="shared" si="1"/>
        <v>1026.6974999999986</v>
      </c>
      <c r="Q7" s="28">
        <f t="shared" si="1"/>
        <v>923.07720000000108</v>
      </c>
    </row>
    <row r="8" spans="1:17" ht="11.45" customHeight="1" x14ac:dyDescent="0.25">
      <c r="A8" s="40" t="s">
        <v>40</v>
      </c>
      <c r="B8" s="27">
        <v>334.11344569832136</v>
      </c>
      <c r="C8" s="27">
        <v>309.2260288090921</v>
      </c>
      <c r="D8" s="27">
        <v>360.55234008883565</v>
      </c>
      <c r="E8" s="27">
        <v>340.25737483034408</v>
      </c>
      <c r="F8" s="27">
        <v>447.09532820022037</v>
      </c>
      <c r="G8" s="27">
        <v>349.13269185399361</v>
      </c>
      <c r="H8" s="27">
        <v>612.57591754086127</v>
      </c>
      <c r="I8" s="27">
        <v>466.33915239918821</v>
      </c>
      <c r="J8" s="27">
        <v>311.75970262426767</v>
      </c>
      <c r="K8" s="27">
        <v>365.70399370293859</v>
      </c>
      <c r="L8" s="27">
        <v>454.03889335703536</v>
      </c>
      <c r="M8" s="27">
        <v>469.89169574448943</v>
      </c>
      <c r="N8" s="27">
        <v>406.8250707964354</v>
      </c>
      <c r="O8" s="27">
        <v>411.38967349816659</v>
      </c>
      <c r="P8" s="27">
        <v>431.53041460488726</v>
      </c>
      <c r="Q8" s="27">
        <v>309.97242658750952</v>
      </c>
    </row>
    <row r="9" spans="1:17" ht="11.45" customHeight="1" x14ac:dyDescent="0.25">
      <c r="A9" s="39" t="s">
        <v>39</v>
      </c>
      <c r="B9" s="26">
        <v>0.65475430167866411</v>
      </c>
      <c r="C9" s="26">
        <v>10.407262270908005</v>
      </c>
      <c r="D9" s="26">
        <v>14.900624631164387</v>
      </c>
      <c r="E9" s="26">
        <v>16.45672912965604</v>
      </c>
      <c r="F9" s="26">
        <v>30.621901239779781</v>
      </c>
      <c r="G9" s="26">
        <v>32.272308146006239</v>
      </c>
      <c r="H9" s="26">
        <v>62.87340889913893</v>
      </c>
      <c r="I9" s="26">
        <v>319.64546216081186</v>
      </c>
      <c r="J9" s="26">
        <v>488.74850245573259</v>
      </c>
      <c r="K9" s="26">
        <v>347.06856133706151</v>
      </c>
      <c r="L9" s="26">
        <v>246.44190664296573</v>
      </c>
      <c r="M9" s="26">
        <v>128.54380425550966</v>
      </c>
      <c r="N9" s="26">
        <v>868.95072920356586</v>
      </c>
      <c r="O9" s="26">
        <v>927.6195265018348</v>
      </c>
      <c r="P9" s="26">
        <v>595.16708539511137</v>
      </c>
      <c r="Q9" s="26">
        <v>613.10477341249157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3.1840243065879146</v>
      </c>
      <c r="C14" s="33">
        <f>IF(C4=0,0,C4/MBunk_ene!C4)</f>
        <v>3.1772692950298218</v>
      </c>
      <c r="D14" s="33">
        <f>IF(D4=0,0,D4/MBunk_ene!D4)</f>
        <v>3.1818047857627123</v>
      </c>
      <c r="E14" s="33">
        <f>IF(E4=0,0,E4/MBunk_ene!E4)</f>
        <v>3.1849473567857154</v>
      </c>
      <c r="F14" s="33">
        <f>IF(F4=0,0,F4/MBunk_ene!F4)</f>
        <v>3.1932969882352942</v>
      </c>
      <c r="G14" s="33">
        <f>IF(G4=0,0,G4/MBunk_ene!G4)</f>
        <v>3.187358191616767</v>
      </c>
      <c r="H14" s="33">
        <f>IF(H4=0,0,H4/MBunk_ene!H4)</f>
        <v>3.2103104868821299</v>
      </c>
      <c r="I14" s="33">
        <f>IF(I4=0,0,I4/MBunk_ene!I4)</f>
        <v>3.2225691453874541</v>
      </c>
      <c r="J14" s="33">
        <f>IF(J4=0,0,J4/MBunk_ene!J4)</f>
        <v>3.2291577453812028</v>
      </c>
      <c r="K14" s="33">
        <f>IF(K4=0,0,K4/MBunk_ene!K4)</f>
        <v>3.231063259474162</v>
      </c>
      <c r="L14" s="33">
        <f>IF(L4=0,0,L4/MBunk_ene!L4)</f>
        <v>3.2270829813380284</v>
      </c>
      <c r="M14" s="33">
        <f>IF(M4=0,0,M4/MBunk_ene!M4)</f>
        <v>3.2225463040514475</v>
      </c>
      <c r="N14" s="33">
        <f>IF(N4=0,0,N4/MBunk_ene!N4)</f>
        <v>3.2103727127298964</v>
      </c>
      <c r="O14" s="33">
        <f>IF(O4=0,0,O4/MBunk_ene!O4)</f>
        <v>3.2271262483076222</v>
      </c>
      <c r="P14" s="33">
        <f>IF(P4=0,0,P4/MBunk_ene!P4)</f>
        <v>3.2187024283040064</v>
      </c>
      <c r="Q14" s="33">
        <f>IF(Q4=0,0,Q4/MBunk_ene!Q4)</f>
        <v>3.1961128191862391</v>
      </c>
    </row>
    <row r="15" spans="1:17" ht="11.45" customHeight="1" x14ac:dyDescent="0.25">
      <c r="A15" s="38" t="s">
        <v>21</v>
      </c>
      <c r="B15" s="37">
        <f t="shared" ref="B15:Q15" si="2">B14</f>
        <v>3.1840243065879146</v>
      </c>
      <c r="C15" s="37">
        <f t="shared" si="2"/>
        <v>3.1772692950298218</v>
      </c>
      <c r="D15" s="37">
        <f t="shared" si="2"/>
        <v>3.1818047857627123</v>
      </c>
      <c r="E15" s="37">
        <f t="shared" si="2"/>
        <v>3.1849473567857154</v>
      </c>
      <c r="F15" s="37">
        <f t="shared" si="2"/>
        <v>3.1932969882352942</v>
      </c>
      <c r="G15" s="37">
        <f t="shared" si="2"/>
        <v>3.187358191616767</v>
      </c>
      <c r="H15" s="37">
        <f t="shared" si="2"/>
        <v>3.2103104868821299</v>
      </c>
      <c r="I15" s="37">
        <f t="shared" si="2"/>
        <v>3.2225691453874541</v>
      </c>
      <c r="J15" s="37">
        <f t="shared" si="2"/>
        <v>3.2291577453812028</v>
      </c>
      <c r="K15" s="37">
        <f t="shared" si="2"/>
        <v>3.231063259474162</v>
      </c>
      <c r="L15" s="37">
        <f t="shared" si="2"/>
        <v>3.2270829813380284</v>
      </c>
      <c r="M15" s="37">
        <f t="shared" si="2"/>
        <v>3.2225463040514475</v>
      </c>
      <c r="N15" s="37">
        <f t="shared" si="2"/>
        <v>3.2103727127298964</v>
      </c>
      <c r="O15" s="37">
        <f t="shared" si="2"/>
        <v>3.2271262483076222</v>
      </c>
      <c r="P15" s="37">
        <f t="shared" si="2"/>
        <v>3.2187024283040064</v>
      </c>
      <c r="Q15" s="37">
        <f t="shared" si="2"/>
        <v>3.1961128191862391</v>
      </c>
    </row>
    <row r="17" spans="1:17" ht="11.45" customHeight="1" x14ac:dyDescent="0.25">
      <c r="A17" s="17" t="s">
        <v>30</v>
      </c>
      <c r="B17" s="25">
        <f>IF(B7=0,"",B7/MBunk_act!B7*100)</f>
        <v>26207.340782297302</v>
      </c>
      <c r="C17" s="25">
        <f>IF(C7=0,"",C7/MBunk_act!C7*100)</f>
        <v>26297.400581294773</v>
      </c>
      <c r="D17" s="25">
        <f>IF(D7=0,"",D7/MBunk_act!D7*100)</f>
        <v>26169.164487067075</v>
      </c>
      <c r="E17" s="25">
        <f>IF(E7=0,"",E7/MBunk_act!E7*100)</f>
        <v>26021.277662070042</v>
      </c>
      <c r="F17" s="25">
        <f>IF(F7=0,"",F7/MBunk_act!F7*100)</f>
        <v>26071.344042346049</v>
      </c>
      <c r="G17" s="25">
        <f>IF(G7=0,"",G7/MBunk_act!G7*100)</f>
        <v>26041.439008614168</v>
      </c>
      <c r="H17" s="25">
        <f>IF(H7=0,"",H7/MBunk_act!H7*100)</f>
        <v>26084.282496393</v>
      </c>
      <c r="I17" s="25">
        <f>IF(I7=0,"",I7/MBunk_act!I7*100)</f>
        <v>31035.944113475216</v>
      </c>
      <c r="J17" s="25">
        <f>IF(J7=0,"",J7/MBunk_act!J7*100)</f>
        <v>35311.327146346368</v>
      </c>
      <c r="K17" s="25">
        <f>IF(K7=0,"",K7/MBunk_act!K7*100)</f>
        <v>32115.333459928832</v>
      </c>
      <c r="L17" s="25">
        <f>IF(L7=0,"",L7/MBunk_act!L7*100)</f>
        <v>29150.153045825817</v>
      </c>
      <c r="M17" s="25">
        <f>IF(M7=0,"",M7/MBunk_act!M7*100)</f>
        <v>26607.291591658985</v>
      </c>
      <c r="N17" s="25">
        <f>IF(N7=0,"",N7/MBunk_act!N7*100)</f>
        <v>35507.373645461448</v>
      </c>
      <c r="O17" s="25">
        <f>IF(O7=0,"",O7/MBunk_act!O7*100)</f>
        <v>35644.337752225903</v>
      </c>
      <c r="P17" s="25">
        <f>IF(P7=0,"",P7/MBunk_act!P7*100)</f>
        <v>32396.290806057401</v>
      </c>
      <c r="Q17" s="25">
        <f>IF(Q7=0,"",Q7/MBunk_act!Q7*100)</f>
        <v>33850.961173655654</v>
      </c>
    </row>
    <row r="18" spans="1:17" ht="11.45" customHeight="1" x14ac:dyDescent="0.25">
      <c r="A18" s="40" t="s">
        <v>40</v>
      </c>
      <c r="B18" s="30">
        <f>IF(B8=0,"",B8/MBunk_act!B8*100)</f>
        <v>26181.584859545688</v>
      </c>
      <c r="C18" s="30">
        <f>IF(C8=0,"",C8/MBunk_act!C8*100)</f>
        <v>25867.366111053285</v>
      </c>
      <c r="D18" s="30">
        <f>IF(D8=0,"",D8/MBunk_act!D8*100)</f>
        <v>25647.813146574321</v>
      </c>
      <c r="E18" s="30">
        <f>IF(E8=0,"",E8/MBunk_act!E8*100)</f>
        <v>25418.95515364215</v>
      </c>
      <c r="F18" s="30">
        <f>IF(F8=0,"",F8/MBunk_act!F8*100)</f>
        <v>25233.260667970655</v>
      </c>
      <c r="G18" s="30">
        <f>IF(G8=0,"",G8/MBunk_act!G8*100)</f>
        <v>24936.96298734544</v>
      </c>
      <c r="H18" s="30">
        <f>IF(H8=0,"",H8/MBunk_act!H8*100)</f>
        <v>24867.856501493858</v>
      </c>
      <c r="I18" s="30">
        <f>IF(I8=0,"",I8/MBunk_act!I8*100)</f>
        <v>24715.658507451855</v>
      </c>
      <c r="J18" s="30">
        <f>IF(J8=0,"",J8/MBunk_act!J8*100)</f>
        <v>24520.980308236169</v>
      </c>
      <c r="K18" s="30">
        <f>IF(K8=0,"",K8/MBunk_act!K8*100)</f>
        <v>24292.52480040427</v>
      </c>
      <c r="L18" s="30">
        <f>IF(L8=0,"",L8/MBunk_act!L8*100)</f>
        <v>24022.375599572075</v>
      </c>
      <c r="M18" s="30">
        <f>IF(M8=0,"",M8/MBunk_act!M8*100)</f>
        <v>23751.09367939084</v>
      </c>
      <c r="N18" s="30">
        <f>IF(N8=0,"",N8/MBunk_act!N8*100)</f>
        <v>23427.099809807783</v>
      </c>
      <c r="O18" s="30">
        <f>IF(O8=0,"",O8/MBunk_act!O8*100)</f>
        <v>23316.193693386675</v>
      </c>
      <c r="P18" s="30">
        <f>IF(P8=0,"",P8/MBunk_act!P8*100)</f>
        <v>23025.080252179596</v>
      </c>
      <c r="Q18" s="30">
        <f>IF(Q8=0,"",Q8/MBunk_act!Q8*100)</f>
        <v>22637.113697674304</v>
      </c>
    </row>
    <row r="19" spans="1:17" ht="11.45" customHeight="1" x14ac:dyDescent="0.25">
      <c r="A19" s="39" t="s">
        <v>39</v>
      </c>
      <c r="B19" s="29">
        <f>IF(B9=0,"",B9/MBunk_act!B9*100)</f>
        <v>52624.334280451207</v>
      </c>
      <c r="C19" s="29">
        <f>IF(C9=0,"",C9/MBunk_act!C9*100)</f>
        <v>51966.90158664569</v>
      </c>
      <c r="D19" s="29">
        <f>IF(D9=0,"",D9/MBunk_act!D9*100)</f>
        <v>51500.196512539333</v>
      </c>
      <c r="E19" s="29">
        <f>IF(E9=0,"",E9/MBunk_act!E9*100)</f>
        <v>51015.267871758348</v>
      </c>
      <c r="F19" s="29">
        <f>IF(F9=0,"",F9/MBunk_act!F9*100)</f>
        <v>50617.393984113362</v>
      </c>
      <c r="G19" s="29">
        <f>IF(G9=0,"",G9/MBunk_act!G9*100)</f>
        <v>49998.145930440041</v>
      </c>
      <c r="H19" s="29">
        <f>IF(H9=0,"",H9/MBunk_act!H9*100)</f>
        <v>49834.788914018711</v>
      </c>
      <c r="I19" s="29">
        <f>IF(I9=0,"",I9/MBunk_act!I9*100)</f>
        <v>49505.150795308713</v>
      </c>
      <c r="J19" s="29">
        <f>IF(J9=0,"",J9/MBunk_act!J9*100)</f>
        <v>49090.783275907015</v>
      </c>
      <c r="K19" s="29">
        <f>IF(K9=0,"",K9/MBunk_act!K9*100)</f>
        <v>48609.227480659698</v>
      </c>
      <c r="L19" s="29">
        <f>IF(L9=0,"",L9/MBunk_act!L9*100)</f>
        <v>48044.75119914415</v>
      </c>
      <c r="M19" s="29">
        <f>IF(M9=0,"",M9/MBunk_act!M9*100)</f>
        <v>47478.560112718471</v>
      </c>
      <c r="N19" s="29">
        <f>IF(N9=0,"",N9/MBunk_act!N9*100)</f>
        <v>46807.60132807363</v>
      </c>
      <c r="O19" s="29">
        <f>IF(O9=0,"",O9/MBunk_act!O9*100)</f>
        <v>46562.838150082564</v>
      </c>
      <c r="P19" s="29">
        <f>IF(P9=0,"",P9/MBunk_act!P9*100)</f>
        <v>45958.608765011733</v>
      </c>
      <c r="Q19" s="29">
        <f>IF(Q9=0,"",Q9/MBunk_act!Q9*100)</f>
        <v>45161.743973834309</v>
      </c>
    </row>
    <row r="21" spans="1:17" ht="11.45" customHeight="1" x14ac:dyDescent="0.25">
      <c r="A21" s="17" t="s">
        <v>38</v>
      </c>
      <c r="B21" s="25">
        <f>IF(B7=0,"",B7/MBunk_act!B3*1000)</f>
        <v>22.563219099425591</v>
      </c>
      <c r="C21" s="25">
        <f>IF(C7=0,"",C7/MBunk_act!C3*1000)</f>
        <v>21.329822056562122</v>
      </c>
      <c r="D21" s="25">
        <f>IF(D7=0,"",D7/MBunk_act!D3*1000)</f>
        <v>20.855188398531009</v>
      </c>
      <c r="E21" s="25">
        <f>IF(E7=0,"",E7/MBunk_act!E3*1000)</f>
        <v>20.400064043321873</v>
      </c>
      <c r="F21" s="25">
        <f>IF(F7=0,"",F7/MBunk_act!F3*1000)</f>
        <v>19.707748543042079</v>
      </c>
      <c r="G21" s="25">
        <f>IF(G7=0,"",G7/MBunk_act!G3*1000)</f>
        <v>18.903404395194034</v>
      </c>
      <c r="H21" s="25">
        <f>IF(H7=0,"",H7/MBunk_act!H3*1000)</f>
        <v>18.565648836658532</v>
      </c>
      <c r="I21" s="25">
        <f>IF(I7=0,"",I7/MBunk_act!I3*1000)</f>
        <v>13.386747498667981</v>
      </c>
      <c r="J21" s="25">
        <f>IF(J7=0,"",J7/MBunk_act!J3*1000)</f>
        <v>11.225003815104593</v>
      </c>
      <c r="K21" s="25">
        <f>IF(K7=0,"",K7/MBunk_act!K3*1000)</f>
        <v>12.15926516474037</v>
      </c>
      <c r="L21" s="25">
        <f>IF(L7=0,"",L7/MBunk_act!L3*1000)</f>
        <v>13.42368386286571</v>
      </c>
      <c r="M21" s="25">
        <f>IF(M7=0,"",M7/MBunk_act!M3*1000)</f>
        <v>15.08153309463095</v>
      </c>
      <c r="N21" s="25">
        <f>IF(N7=0,"",N7/MBunk_act!N3*1000)</f>
        <v>9.9464706065701041</v>
      </c>
      <c r="O21" s="25">
        <f>IF(O7=0,"",O7/MBunk_act!O3*1000)</f>
        <v>9.7584046420032884</v>
      </c>
      <c r="P21" s="25">
        <f>IF(P7=0,"",P7/MBunk_act!P3*1000)</f>
        <v>10.398803776455148</v>
      </c>
      <c r="Q21" s="25">
        <f>IF(Q7=0,"",Q7/MBunk_act!Q3*1000)</f>
        <v>9.5484919283405745</v>
      </c>
    </row>
    <row r="22" spans="1:17" ht="11.45" customHeight="1" x14ac:dyDescent="0.25">
      <c r="A22" s="40" t="s">
        <v>40</v>
      </c>
      <c r="B22" s="30">
        <f>IF(B8=0,"",B8/MBunk_act!B4*1000)</f>
        <v>22.620856360939015</v>
      </c>
      <c r="C22" s="30">
        <f>IF(C8=0,"",C8/MBunk_act!C4*1000)</f>
        <v>22.239276330405847</v>
      </c>
      <c r="D22" s="30">
        <f>IF(D8=0,"",D8/MBunk_act!D4*1000)</f>
        <v>21.941894058224758</v>
      </c>
      <c r="E22" s="30">
        <f>IF(E8=0,"",E8/MBunk_act!E4*1000)</f>
        <v>21.638980683921474</v>
      </c>
      <c r="F22" s="30">
        <f>IF(F8=0,"",F8/MBunk_act!F4*1000)</f>
        <v>21.375083010206261</v>
      </c>
      <c r="G22" s="30">
        <f>IF(G8=0,"",G8/MBunk_act!G4*1000)</f>
        <v>21.020029833419397</v>
      </c>
      <c r="H22" s="30">
        <f>IF(H8=0,"",H8/MBunk_act!H4*1000)</f>
        <v>20.858518146308128</v>
      </c>
      <c r="I22" s="30">
        <f>IF(I8=0,"",I8/MBunk_act!I4*1000)</f>
        <v>20.62873593008829</v>
      </c>
      <c r="J22" s="30">
        <f>IF(J8=0,"",J8/MBunk_act!J4*1000)</f>
        <v>20.365430293576576</v>
      </c>
      <c r="K22" s="30">
        <f>IF(K8=0,"",K8/MBunk_act!K4*1000)</f>
        <v>20.07630330934921</v>
      </c>
      <c r="L22" s="30">
        <f>IF(L8=0,"",L8/MBunk_act!L4*1000)</f>
        <v>19.75524309175335</v>
      </c>
      <c r="M22" s="30">
        <f>IF(M8=0,"",M8/MBunk_act!M4*1000)</f>
        <v>19.435931922628296</v>
      </c>
      <c r="N22" s="30">
        <f>IF(N8=0,"",N8/MBunk_act!N4*1000)</f>
        <v>19.076364670582411</v>
      </c>
      <c r="O22" s="30">
        <f>IF(O8=0,"",O8/MBunk_act!O4*1000)</f>
        <v>18.892527981449874</v>
      </c>
      <c r="P22" s="30">
        <f>IF(P8=0,"",P8/MBunk_act!P4*1000)</f>
        <v>18.564741388318286</v>
      </c>
      <c r="Q22" s="30">
        <f>IF(Q8=0,"",Q8/MBunk_act!Q4*1000)</f>
        <v>18.162019385066245</v>
      </c>
    </row>
    <row r="23" spans="1:17" ht="11.45" customHeight="1" x14ac:dyDescent="0.25">
      <c r="A23" s="39" t="s">
        <v>39</v>
      </c>
      <c r="B23" s="29">
        <f>IF(B9=0,"",B9/MBunk_act!B5*1000)</f>
        <v>9.8092457636979802</v>
      </c>
      <c r="C23" s="29">
        <f>IF(C9=0,"",C9/MBunk_act!C5*1000)</f>
        <v>9.6294308870436183</v>
      </c>
      <c r="D23" s="29">
        <f>IF(D9=0,"",D9/MBunk_act!D5*1000)</f>
        <v>9.4865320638593342</v>
      </c>
      <c r="E23" s="29">
        <f>IF(E9=0,"",E9/MBunk_act!E5*1000)</f>
        <v>9.3416493205320261</v>
      </c>
      <c r="F23" s="29">
        <f>IF(F9=0,"",F9/MBunk_act!F5*1000)</f>
        <v>9.2139948812963368</v>
      </c>
      <c r="G23" s="29">
        <f>IF(G9=0,"",G9/MBunk_act!G5*1000)</f>
        <v>9.0474643499743035</v>
      </c>
      <c r="H23" s="29">
        <f>IF(H9=0,"",H9/MBunk_act!H5*1000)</f>
        <v>8.964589341486926</v>
      </c>
      <c r="I23" s="29">
        <f>IF(I9=0,"",I9/MBunk_act!I5*1000)</f>
        <v>8.8526431966685202</v>
      </c>
      <c r="J23" s="29">
        <f>IF(J9=0,"",J9/MBunk_act!J5*1000)</f>
        <v>8.7266454240980273</v>
      </c>
      <c r="K23" s="29">
        <f>IF(K9=0,"",K9/MBunk_act!K5*1000)</f>
        <v>8.5899549037933163</v>
      </c>
      <c r="L23" s="29">
        <f>IF(L9=0,"",L9/MBunk_act!L5*1000)</f>
        <v>8.4400089941403866</v>
      </c>
      <c r="M23" s="29">
        <f>IF(M9=0,"",M9/MBunk_act!M5*1000)</f>
        <v>8.2912363686619202</v>
      </c>
      <c r="N23" s="29">
        <f>IF(N9=0,"",N9/MBunk_act!N5*1000)</f>
        <v>8.1257403139193034</v>
      </c>
      <c r="O23" s="29">
        <f>IF(O9=0,"",O9/MBunk_act!O5*1000)</f>
        <v>8.0354609105408485</v>
      </c>
      <c r="P23" s="29">
        <f>IF(P9=0,"",P9/MBunk_act!P5*1000)</f>
        <v>7.8842977711042188</v>
      </c>
      <c r="Q23" s="29">
        <f>IF(Q9=0,"",Q9/MBunk_act!Q5*1000)</f>
        <v>7.7017895081227712</v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1</v>
      </c>
      <c r="O25" s="24">
        <f t="shared" si="3"/>
        <v>1</v>
      </c>
      <c r="P25" s="24">
        <f t="shared" si="3"/>
        <v>1</v>
      </c>
      <c r="Q25" s="24">
        <f t="shared" si="3"/>
        <v>1</v>
      </c>
    </row>
    <row r="26" spans="1:17" ht="11.45" customHeight="1" x14ac:dyDescent="0.25">
      <c r="A26" s="40" t="s">
        <v>40</v>
      </c>
      <c r="B26" s="23">
        <f t="shared" ref="B26:Q26" si="4">IF(B8=0,0,B8/B$7)</f>
        <v>0.9980441562200989</v>
      </c>
      <c r="C26" s="23">
        <f t="shared" si="4"/>
        <v>0.96743999276250858</v>
      </c>
      <c r="D26" s="23">
        <f t="shared" si="4"/>
        <v>0.96031293921922622</v>
      </c>
      <c r="E26" s="23">
        <f t="shared" si="4"/>
        <v>0.95386577388736671</v>
      </c>
      <c r="F26" s="23">
        <f t="shared" si="4"/>
        <v>0.93589952517376007</v>
      </c>
      <c r="G26" s="23">
        <f t="shared" si="4"/>
        <v>0.91538572345405467</v>
      </c>
      <c r="H26" s="23">
        <f t="shared" si="4"/>
        <v>0.90691617203837138</v>
      </c>
      <c r="I26" s="23">
        <f t="shared" si="4"/>
        <v>0.59331842349134056</v>
      </c>
      <c r="J26" s="23">
        <f t="shared" si="4"/>
        <v>0.38945222628056808</v>
      </c>
      <c r="K26" s="23">
        <f t="shared" si="4"/>
        <v>0.51307249573100588</v>
      </c>
      <c r="L26" s="23">
        <f t="shared" si="4"/>
        <v>0.64818178222305978</v>
      </c>
      <c r="M26" s="23">
        <f t="shared" si="4"/>
        <v>0.78520023585581089</v>
      </c>
      <c r="N26" s="23">
        <f t="shared" si="4"/>
        <v>0.3188844550871987</v>
      </c>
      <c r="O26" s="23">
        <f t="shared" si="4"/>
        <v>0.30723438905286549</v>
      </c>
      <c r="P26" s="23">
        <f t="shared" si="4"/>
        <v>0.42030920948467082</v>
      </c>
      <c r="Q26" s="23">
        <f t="shared" si="4"/>
        <v>0.33580336139545985</v>
      </c>
    </row>
    <row r="27" spans="1:17" ht="11.45" customHeight="1" x14ac:dyDescent="0.25">
      <c r="A27" s="39" t="s">
        <v>39</v>
      </c>
      <c r="B27" s="22">
        <f t="shared" ref="B27:Q27" si="5">IF(B9=0,0,B9/B$7)</f>
        <v>1.9558437799010301E-3</v>
      </c>
      <c r="C27" s="22">
        <f t="shared" si="5"/>
        <v>3.2560007237491417E-2</v>
      </c>
      <c r="D27" s="22">
        <f t="shared" si="5"/>
        <v>3.9687060780773865E-2</v>
      </c>
      <c r="E27" s="22">
        <f t="shared" si="5"/>
        <v>4.6134226112633341E-2</v>
      </c>
      <c r="F27" s="22">
        <f t="shared" si="5"/>
        <v>6.4100474826239859E-2</v>
      </c>
      <c r="G27" s="22">
        <f t="shared" si="5"/>
        <v>8.4614276545945263E-2</v>
      </c>
      <c r="H27" s="22">
        <f t="shared" si="5"/>
        <v>9.308382796162866E-2</v>
      </c>
      <c r="I27" s="22">
        <f t="shared" si="5"/>
        <v>0.40668157650865944</v>
      </c>
      <c r="J27" s="22">
        <f t="shared" si="5"/>
        <v>0.61054777371943192</v>
      </c>
      <c r="K27" s="22">
        <f t="shared" si="5"/>
        <v>0.48692750426899417</v>
      </c>
      <c r="L27" s="22">
        <f t="shared" si="5"/>
        <v>0.35181821777694028</v>
      </c>
      <c r="M27" s="22">
        <f t="shared" si="5"/>
        <v>0.21479976414418905</v>
      </c>
      <c r="N27" s="22">
        <f t="shared" si="5"/>
        <v>0.68111554491280124</v>
      </c>
      <c r="O27" s="22">
        <f t="shared" si="5"/>
        <v>0.69276561094713451</v>
      </c>
      <c r="P27" s="22">
        <f t="shared" si="5"/>
        <v>0.57969079051532912</v>
      </c>
      <c r="Q27" s="22">
        <f t="shared" si="5"/>
        <v>0.66419663860454015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2018-07-16T15:38:19Z</dcterms:created>
  <dcterms:modified xsi:type="dcterms:W3CDTF">2018-07-16T15:38:19Z</dcterms:modified>
</cp:coreProperties>
</file>