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0" windowWidth="27795" windowHeight="1195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5" i="4"/>
  <c r="B4" i="4"/>
  <c r="B6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<sst xmlns="http://schemas.openxmlformats.org/spreadsheetml/2006/main" count="86" uniqueCount="58">
  <si>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</si>
  <si>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</si>
  <si>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</si>
  <si>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</si>
  <si>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</si>
  <si>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</si>
  <si>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</si>
  <si>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</si>
  <si>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</si>
  <si>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</si>
  <si>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</si>
  <si>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</si>
  <si>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</si>
  <si>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</si>
  <si>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</si>
  <si>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</si>
  <si>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</si>
  <si>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</si>
  <si>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</si>
  <si>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</si>
  <si>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</si>
  <si>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</si>
  <si>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</si>
  <si>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</si>
  <si>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</si>
  <si>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</si>
  <si>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</si>
  <si>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</si>
  <si>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</si>
  <si>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</si>
  <si>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</si>
  <si>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</si>
  <si>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</si>
  <si>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</si>
  <si>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</si>
  <si>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</si>
  <si>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</si>
  <si>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</si>
  <si>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</si>
  <si>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</si>
  <si>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</si>
  <si>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</si>
  <si>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</si>
  <si>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</si>
  <si>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</si>
  <si>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</si>
  <si>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</si>
  <si>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</si>
  <si>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</si>
  <si>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</si>
  <si>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</si>
  <si>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</si>
  <si>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</si>
  <si>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UK</t>
  </si>
  <si>
    <t>United Kingdom</t>
  </si>
  <si>
    <t>UK - Maritime bunkers</t>
  </si>
  <si>
    <t>UK - Maritime bunkers / energy consumption</t>
  </si>
  <si>
    <t>UK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</si>
</sst>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43297.741759259261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501410.69992461579</v>
      </c>
      <c r="C3" s="25">
        <f t="shared" si="0"/>
        <v>570565.8483431926</v>
      </c>
      <c r="D3" s="25">
        <f t="shared" si="0"/>
        <v>483578.90034111182</v>
      </c>
      <c r="E3" s="25">
        <f t="shared" si="0"/>
        <v>427796.11200110824</v>
      </c>
      <c r="F3" s="25">
        <f t="shared" si="0"/>
        <v>533854.89453143207</v>
      </c>
      <c r="G3" s="25">
        <f t="shared" si="0"/>
        <v>528891.10368220159</v>
      </c>
      <c r="H3" s="25">
        <f t="shared" si="0"/>
        <v>644849.90712341701</v>
      </c>
      <c r="I3" s="25">
        <f t="shared" si="0"/>
        <v>702039.98911766196</v>
      </c>
      <c r="J3" s="25">
        <f t="shared" si="0"/>
        <v>1132322.6814366526</v>
      </c>
      <c r="K3" s="25">
        <f t="shared" si="0"/>
        <v>1128456.6381186636</v>
      </c>
      <c r="L3" s="25">
        <f t="shared" si="0"/>
        <v>944784.63058057555</v>
      </c>
      <c r="M3" s="25">
        <f t="shared" si="0"/>
        <v>1086521.1199622985</v>
      </c>
      <c r="N3" s="25">
        <f t="shared" si="0"/>
        <v>938244.74288007827</v>
      </c>
      <c r="O3" s="25">
        <f t="shared" si="0"/>
        <v>976689.96016355534</v>
      </c>
      <c r="P3" s="25">
        <f t="shared" si="0"/>
        <v>1039560.5908657282</v>
      </c>
      <c r="Q3" s="25">
        <f t="shared" si="0"/>
        <v>904480.4206648746</v>
      </c>
    </row>
    <row r="4" spans="1:17" ht="11.45" customHeight="1" x14ac:dyDescent="0.25">
      <c r="A4" s="40" t="s">
        <v>40</v>
      </c>
      <c r="B4" s="30">
        <v>146748.94834333126</v>
      </c>
      <c r="C4" s="30">
        <v>141172.37819589861</v>
      </c>
      <c r="D4" s="30">
        <v>135317.81021375116</v>
      </c>
      <c r="E4" s="30">
        <v>142894.31644536849</v>
      </c>
      <c r="F4" s="30">
        <v>156464.55594716885</v>
      </c>
      <c r="G4" s="30">
        <v>157098.65393370323</v>
      </c>
      <c r="H4" s="30">
        <v>159978.98391930922</v>
      </c>
      <c r="I4" s="30">
        <v>131141.22173356192</v>
      </c>
      <c r="J4" s="30">
        <v>123104.37062920599</v>
      </c>
      <c r="K4" s="30">
        <v>96025.650782785451</v>
      </c>
      <c r="L4" s="30">
        <v>103484.65522583846</v>
      </c>
      <c r="M4" s="30">
        <v>104498.82708917685</v>
      </c>
      <c r="N4" s="30">
        <v>99710.708653878712</v>
      </c>
      <c r="O4" s="30">
        <v>103966.192717586</v>
      </c>
      <c r="P4" s="30">
        <v>109069.7129190155</v>
      </c>
      <c r="Q4" s="30">
        <v>100591.62798774872</v>
      </c>
    </row>
    <row r="5" spans="1:17" ht="11.45" customHeight="1" x14ac:dyDescent="0.25">
      <c r="A5" s="39" t="s">
        <v>39</v>
      </c>
      <c r="B5" s="29">
        <v>354661.75158128451</v>
      </c>
      <c r="C5" s="29">
        <v>429393.47014729393</v>
      </c>
      <c r="D5" s="29">
        <v>348261.09012736066</v>
      </c>
      <c r="E5" s="29">
        <v>284901.79555573972</v>
      </c>
      <c r="F5" s="29">
        <v>377390.33858426323</v>
      </c>
      <c r="G5" s="29">
        <v>371792.44974849833</v>
      </c>
      <c r="H5" s="29">
        <v>484870.92320410779</v>
      </c>
      <c r="I5" s="29">
        <v>570898.76738410001</v>
      </c>
      <c r="J5" s="29">
        <v>1009218.3108074465</v>
      </c>
      <c r="K5" s="29">
        <v>1032430.9873358782</v>
      </c>
      <c r="L5" s="29">
        <v>841299.97535473714</v>
      </c>
      <c r="M5" s="29">
        <v>982022.2928731218</v>
      </c>
      <c r="N5" s="29">
        <v>838534.0342261995</v>
      </c>
      <c r="O5" s="29">
        <v>872723.76744596928</v>
      </c>
      <c r="P5" s="29">
        <v>930490.87794671278</v>
      </c>
      <c r="Q5" s="29">
        <v>803888.79267712589</v>
      </c>
    </row>
    <row r="7" spans="1:17" ht="11.45" customHeight="1" x14ac:dyDescent="0.25">
      <c r="A7" s="17" t="s">
        <v>27</v>
      </c>
      <c r="B7" s="16">
        <f t="shared" ref="B7:Q7" si="1">SUM(B8:B9)</f>
        <v>18.879781652847882</v>
      </c>
      <c r="C7" s="16">
        <f t="shared" si="1"/>
        <v>19.665434559497726</v>
      </c>
      <c r="D7" s="16">
        <f t="shared" si="1"/>
        <v>17.608760566250254</v>
      </c>
      <c r="E7" s="16">
        <f t="shared" si="1"/>
        <v>17.012526539047439</v>
      </c>
      <c r="F7" s="16">
        <f t="shared" si="1"/>
        <v>19.695866311044512</v>
      </c>
      <c r="G7" s="16">
        <f t="shared" si="1"/>
        <v>19.545470244073336</v>
      </c>
      <c r="H7" s="16">
        <f t="shared" si="1"/>
        <v>21.668799489616081</v>
      </c>
      <c r="I7" s="16">
        <f t="shared" si="1"/>
        <v>20.701781243150819</v>
      </c>
      <c r="J7" s="16">
        <f t="shared" si="1"/>
        <v>27.557555131521767</v>
      </c>
      <c r="K7" s="16">
        <f t="shared" si="1"/>
        <v>25.614673123135471</v>
      </c>
      <c r="L7" s="16">
        <f t="shared" si="1"/>
        <v>22.787423881293382</v>
      </c>
      <c r="M7" s="16">
        <f t="shared" si="1"/>
        <v>25.145786471262667</v>
      </c>
      <c r="N7" s="16">
        <f t="shared" si="1"/>
        <v>22.187280990283561</v>
      </c>
      <c r="O7" s="16">
        <f t="shared" si="1"/>
        <v>22.978633506826483</v>
      </c>
      <c r="P7" s="16">
        <f t="shared" si="1"/>
        <v>24.223085292045958</v>
      </c>
      <c r="Q7" s="16">
        <f t="shared" si="1"/>
        <v>21.310651668275597</v>
      </c>
    </row>
    <row r="8" spans="1:17" ht="11.45" customHeight="1" x14ac:dyDescent="0.25">
      <c r="A8" s="40" t="s">
        <v>40</v>
      </c>
      <c r="B8" s="35">
        <v>12.413666865804032</v>
      </c>
      <c r="C8" s="35">
        <v>11.88311092871057</v>
      </c>
      <c r="D8" s="35">
        <v>11.334195857435192</v>
      </c>
      <c r="E8" s="35">
        <v>11.909843060651774</v>
      </c>
      <c r="F8" s="35">
        <v>12.976643894491509</v>
      </c>
      <c r="G8" s="35">
        <v>12.965050430299735</v>
      </c>
      <c r="H8" s="35">
        <v>13.137720317146981</v>
      </c>
      <c r="I8" s="35">
        <v>10.716467096832663</v>
      </c>
      <c r="J8" s="35">
        <v>10.010164472798341</v>
      </c>
      <c r="K8" s="35">
        <v>7.7698087996466256</v>
      </c>
      <c r="L8" s="35">
        <v>8.3320978442704074</v>
      </c>
      <c r="M8" s="35">
        <v>8.3723071289806388</v>
      </c>
      <c r="N8" s="35">
        <v>7.9493362942284973</v>
      </c>
      <c r="O8" s="35">
        <v>8.2477699510621054</v>
      </c>
      <c r="P8" s="35">
        <v>8.6100148466638213</v>
      </c>
      <c r="Q8" s="35">
        <v>7.9016338037875116</v>
      </c>
    </row>
    <row r="9" spans="1:17" ht="11.45" customHeight="1" x14ac:dyDescent="0.25">
      <c r="A9" s="39" t="s">
        <v>39</v>
      </c>
      <c r="B9" s="34">
        <v>6.4661147870438516</v>
      </c>
      <c r="C9" s="34">
        <v>7.7823236307871548</v>
      </c>
      <c r="D9" s="34">
        <v>6.2745647088150616</v>
      </c>
      <c r="E9" s="34">
        <v>5.1026834783956643</v>
      </c>
      <c r="F9" s="34">
        <v>6.7192224165530012</v>
      </c>
      <c r="G9" s="34">
        <v>6.5804198137736014</v>
      </c>
      <c r="H9" s="34">
        <v>8.5310791724691004</v>
      </c>
      <c r="I9" s="34">
        <v>9.9853141463181583</v>
      </c>
      <c r="J9" s="34">
        <v>17.547390658723426</v>
      </c>
      <c r="K9" s="34">
        <v>17.844864323488846</v>
      </c>
      <c r="L9" s="34">
        <v>14.455326037022974</v>
      </c>
      <c r="M9" s="34">
        <v>16.773479342282027</v>
      </c>
      <c r="N9" s="34">
        <v>14.237944696055063</v>
      </c>
      <c r="O9" s="34">
        <v>14.730863555764378</v>
      </c>
      <c r="P9" s="34">
        <v>15.613070445382139</v>
      </c>
      <c r="Q9" s="34">
        <v>13.409017864488087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26558.077267222077</v>
      </c>
      <c r="C13" s="25">
        <f t="shared" si="2"/>
        <v>29013.640487676334</v>
      </c>
      <c r="D13" s="25">
        <f t="shared" si="2"/>
        <v>27462.404211910347</v>
      </c>
      <c r="E13" s="25">
        <f t="shared" si="2"/>
        <v>25145.948252849063</v>
      </c>
      <c r="F13" s="25">
        <f t="shared" si="2"/>
        <v>27104.920702679196</v>
      </c>
      <c r="G13" s="25">
        <f t="shared" si="2"/>
        <v>27059.523105747445</v>
      </c>
      <c r="H13" s="25">
        <f t="shared" si="2"/>
        <v>29759.373952970305</v>
      </c>
      <c r="I13" s="25">
        <f t="shared" si="2"/>
        <v>33912.057173820816</v>
      </c>
      <c r="J13" s="25">
        <f t="shared" si="2"/>
        <v>41089.373713760368</v>
      </c>
      <c r="K13" s="25">
        <f t="shared" si="2"/>
        <v>44055.086422298649</v>
      </c>
      <c r="L13" s="25">
        <f t="shared" si="2"/>
        <v>41460.791509485491</v>
      </c>
      <c r="M13" s="25">
        <f t="shared" si="2"/>
        <v>43208.874027623133</v>
      </c>
      <c r="N13" s="25">
        <f t="shared" si="2"/>
        <v>42287.504417101052</v>
      </c>
      <c r="O13" s="25">
        <f t="shared" si="2"/>
        <v>42504.266403544003</v>
      </c>
      <c r="P13" s="25">
        <f t="shared" si="2"/>
        <v>42916.109914664121</v>
      </c>
      <c r="Q13" s="25">
        <f t="shared" si="2"/>
        <v>42442.644868122086</v>
      </c>
    </row>
    <row r="14" spans="1:17" ht="11.45" customHeight="1" x14ac:dyDescent="0.25">
      <c r="A14" s="40" t="s">
        <v>40</v>
      </c>
      <c r="B14" s="30">
        <f t="shared" ref="B14:Q14" si="3">IF(B4=0,"",B4/B8)</f>
        <v>11821.563276164681</v>
      </c>
      <c r="C14" s="30">
        <f t="shared" si="3"/>
        <v>11880.085866640744</v>
      </c>
      <c r="D14" s="30">
        <f t="shared" si="3"/>
        <v>11938.89817291124</v>
      </c>
      <c r="E14" s="30">
        <f t="shared" si="3"/>
        <v>11998.001629212778</v>
      </c>
      <c r="F14" s="30">
        <f t="shared" si="3"/>
        <v>12057.397676882149</v>
      </c>
      <c r="G14" s="30">
        <f t="shared" si="3"/>
        <v>12117.087764391466</v>
      </c>
      <c r="H14" s="30">
        <f t="shared" si="3"/>
        <v>12177.073347383501</v>
      </c>
      <c r="I14" s="30">
        <f t="shared" si="3"/>
        <v>12237.355888707179</v>
      </c>
      <c r="J14" s="30">
        <f t="shared" si="3"/>
        <v>12297.936858453253</v>
      </c>
      <c r="K14" s="30">
        <f t="shared" si="3"/>
        <v>12358.817733990152</v>
      </c>
      <c r="L14" s="30">
        <f t="shared" si="3"/>
        <v>12420</v>
      </c>
      <c r="M14" s="30">
        <f t="shared" si="3"/>
        <v>12481.48514851485</v>
      </c>
      <c r="N14" s="30">
        <f t="shared" si="3"/>
        <v>12543.274678953041</v>
      </c>
      <c r="O14" s="30">
        <f t="shared" si="3"/>
        <v>12605.370098155778</v>
      </c>
      <c r="P14" s="30">
        <f t="shared" si="3"/>
        <v>12667.772920423877</v>
      </c>
      <c r="Q14" s="30">
        <f t="shared" si="3"/>
        <v>12730.484667554685</v>
      </c>
    </row>
    <row r="15" spans="1:17" ht="11.45" customHeight="1" x14ac:dyDescent="0.25">
      <c r="A15" s="39" t="s">
        <v>39</v>
      </c>
      <c r="B15" s="29">
        <f t="shared" ref="B15:Q15" si="4">IF(B5=0,"",B5/B9)</f>
        <v>54849.281718895545</v>
      </c>
      <c r="C15" s="29">
        <f t="shared" si="4"/>
        <v>55175.483636866215</v>
      </c>
      <c r="D15" s="29">
        <f t="shared" si="4"/>
        <v>55503.625556382067</v>
      </c>
      <c r="E15" s="29">
        <f t="shared" si="4"/>
        <v>55833.719015100607</v>
      </c>
      <c r="F15" s="29">
        <f t="shared" si="4"/>
        <v>56165.775619296524</v>
      </c>
      <c r="G15" s="29">
        <f t="shared" si="4"/>
        <v>56499.807044269808</v>
      </c>
      <c r="H15" s="29">
        <f t="shared" si="4"/>
        <v>56835.825034756352</v>
      </c>
      <c r="I15" s="29">
        <f t="shared" si="4"/>
        <v>57173.841405340769</v>
      </c>
      <c r="J15" s="29">
        <f t="shared" si="4"/>
        <v>57513.86804087185</v>
      </c>
      <c r="K15" s="29">
        <f t="shared" si="4"/>
        <v>57855.916896880495</v>
      </c>
      <c r="L15" s="29">
        <f t="shared" si="4"/>
        <v>58200</v>
      </c>
      <c r="M15" s="29">
        <f t="shared" si="4"/>
        <v>58546.129448388972</v>
      </c>
      <c r="N15" s="29">
        <f t="shared" si="4"/>
        <v>58894.317412156677</v>
      </c>
      <c r="O15" s="29">
        <f t="shared" si="4"/>
        <v>59244.576133790957</v>
      </c>
      <c r="P15" s="29">
        <f t="shared" si="4"/>
        <v>59596.917928588678</v>
      </c>
      <c r="Q15" s="29">
        <f t="shared" si="4"/>
        <v>59951.355185088774</v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1</v>
      </c>
      <c r="O17" s="19">
        <f t="shared" si="5"/>
        <v>1</v>
      </c>
      <c r="P17" s="19">
        <f t="shared" si="5"/>
        <v>1</v>
      </c>
      <c r="Q17" s="19">
        <f t="shared" si="5"/>
        <v>1</v>
      </c>
    </row>
    <row r="18" spans="1:17" ht="11.45" customHeight="1" x14ac:dyDescent="0.25">
      <c r="A18" s="40" t="s">
        <v>40</v>
      </c>
      <c r="B18" s="36">
        <f t="shared" ref="B18:Q18" si="6">IF(B4=0,0,B4/B$3)</f>
        <v>0.29267215152248272</v>
      </c>
      <c r="C18" s="36">
        <f t="shared" si="6"/>
        <v>0.24742521587268942</v>
      </c>
      <c r="D18" s="36">
        <f t="shared" si="6"/>
        <v>0.27982571224323333</v>
      </c>
      <c r="E18" s="36">
        <f t="shared" si="6"/>
        <v>0.33402434579629448</v>
      </c>
      <c r="F18" s="36">
        <f t="shared" si="6"/>
        <v>0.29308442715412175</v>
      </c>
      <c r="G18" s="36">
        <f t="shared" si="6"/>
        <v>0.29703402617280583</v>
      </c>
      <c r="H18" s="36">
        <f t="shared" si="6"/>
        <v>0.24808716284530849</v>
      </c>
      <c r="I18" s="36">
        <f t="shared" si="6"/>
        <v>0.18680021617911374</v>
      </c>
      <c r="J18" s="36">
        <f t="shared" si="6"/>
        <v>0.10871845335908607</v>
      </c>
      <c r="K18" s="36">
        <f t="shared" si="6"/>
        <v>8.509467492067499E-2</v>
      </c>
      <c r="L18" s="36">
        <f t="shared" si="6"/>
        <v>0.10953253458647666</v>
      </c>
      <c r="M18" s="36">
        <f t="shared" si="6"/>
        <v>9.6177446686726967E-2</v>
      </c>
      <c r="N18" s="36">
        <f t="shared" si="6"/>
        <v>0.10627366623744913</v>
      </c>
      <c r="O18" s="36">
        <f t="shared" si="6"/>
        <v>0.10644748790104891</v>
      </c>
      <c r="P18" s="36">
        <f t="shared" si="6"/>
        <v>0.10491905318206042</v>
      </c>
      <c r="Q18" s="36">
        <f t="shared" si="6"/>
        <v>0.11121482089552012</v>
      </c>
    </row>
    <row r="19" spans="1:17" ht="11.45" customHeight="1" x14ac:dyDescent="0.25">
      <c r="A19" s="39" t="s">
        <v>39</v>
      </c>
      <c r="B19" s="18">
        <f t="shared" ref="B19:Q19" si="7">IF(B5=0,0,B5/B$3)</f>
        <v>0.70732784847751728</v>
      </c>
      <c r="C19" s="18">
        <f t="shared" si="7"/>
        <v>0.75257478412731049</v>
      </c>
      <c r="D19" s="18">
        <f t="shared" si="7"/>
        <v>0.72017428775676673</v>
      </c>
      <c r="E19" s="18">
        <f t="shared" si="7"/>
        <v>0.66597565420370552</v>
      </c>
      <c r="F19" s="18">
        <f t="shared" si="7"/>
        <v>0.70691557284587825</v>
      </c>
      <c r="G19" s="18">
        <f t="shared" si="7"/>
        <v>0.70296597382719406</v>
      </c>
      <c r="H19" s="18">
        <f t="shared" si="7"/>
        <v>0.75191283715469148</v>
      </c>
      <c r="I19" s="18">
        <f t="shared" si="7"/>
        <v>0.8131997838208862</v>
      </c>
      <c r="J19" s="18">
        <f t="shared" si="7"/>
        <v>0.89128154664091386</v>
      </c>
      <c r="K19" s="18">
        <f t="shared" si="7"/>
        <v>0.91490532507932509</v>
      </c>
      <c r="L19" s="18">
        <f t="shared" si="7"/>
        <v>0.8904674654135234</v>
      </c>
      <c r="M19" s="18">
        <f t="shared" si="7"/>
        <v>0.9038225533132731</v>
      </c>
      <c r="N19" s="18">
        <f t="shared" si="7"/>
        <v>0.89372633376255084</v>
      </c>
      <c r="O19" s="18">
        <f t="shared" si="7"/>
        <v>0.89355251209895104</v>
      </c>
      <c r="P19" s="18">
        <f t="shared" si="7"/>
        <v>0.89508094681793959</v>
      </c>
      <c r="Q19" s="18">
        <f t="shared" si="7"/>
        <v>0.88878517910447985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1</v>
      </c>
      <c r="O21" s="19">
        <f t="shared" si="8"/>
        <v>1</v>
      </c>
      <c r="P21" s="19">
        <f t="shared" si="8"/>
        <v>1</v>
      </c>
      <c r="Q21" s="19">
        <f t="shared" si="8"/>
        <v>1</v>
      </c>
    </row>
    <row r="22" spans="1:17" ht="11.45" customHeight="1" x14ac:dyDescent="0.25">
      <c r="A22" s="40" t="s">
        <v>40</v>
      </c>
      <c r="B22" s="36">
        <f t="shared" ref="B22:Q22" si="9">IF(B8=0,0,B8/B$7)</f>
        <v>0.65751114573570923</v>
      </c>
      <c r="C22" s="36">
        <f t="shared" si="9"/>
        <v>0.60426383626348279</v>
      </c>
      <c r="D22" s="36">
        <f t="shared" si="9"/>
        <v>0.64366800915896516</v>
      </c>
      <c r="E22" s="36">
        <f t="shared" si="9"/>
        <v>0.70006315836252186</v>
      </c>
      <c r="F22" s="36">
        <f t="shared" si="9"/>
        <v>0.65885113604852308</v>
      </c>
      <c r="G22" s="36">
        <f t="shared" si="9"/>
        <v>0.6633276287753197</v>
      </c>
      <c r="H22" s="36">
        <f t="shared" si="9"/>
        <v>0.60629663971198389</v>
      </c>
      <c r="I22" s="36">
        <f t="shared" si="9"/>
        <v>0.51765917970842257</v>
      </c>
      <c r="J22" s="36">
        <f t="shared" si="9"/>
        <v>0.36324573878283539</v>
      </c>
      <c r="K22" s="36">
        <f t="shared" si="9"/>
        <v>0.30333429446065596</v>
      </c>
      <c r="L22" s="36">
        <f t="shared" si="9"/>
        <v>0.36564457165824615</v>
      </c>
      <c r="M22" s="36">
        <f t="shared" si="9"/>
        <v>0.33295069687117379</v>
      </c>
      <c r="N22" s="36">
        <f t="shared" si="9"/>
        <v>0.35828348222162676</v>
      </c>
      <c r="O22" s="36">
        <f t="shared" si="9"/>
        <v>0.35893213356711839</v>
      </c>
      <c r="P22" s="36">
        <f t="shared" si="9"/>
        <v>0.3554466634971169</v>
      </c>
      <c r="Q22" s="36">
        <f t="shared" si="9"/>
        <v>0.37078330249048136</v>
      </c>
    </row>
    <row r="23" spans="1:17" ht="11.45" customHeight="1" x14ac:dyDescent="0.25">
      <c r="A23" s="39" t="s">
        <v>39</v>
      </c>
      <c r="B23" s="18">
        <f t="shared" ref="B23:Q23" si="10">IF(B9=0,0,B9/B$7)</f>
        <v>0.34248885426429093</v>
      </c>
      <c r="C23" s="18">
        <f t="shared" si="10"/>
        <v>0.39573616373651715</v>
      </c>
      <c r="D23" s="18">
        <f t="shared" si="10"/>
        <v>0.3563319908410349</v>
      </c>
      <c r="E23" s="18">
        <f t="shared" si="10"/>
        <v>0.29993684163747808</v>
      </c>
      <c r="F23" s="18">
        <f t="shared" si="10"/>
        <v>0.34114886395147692</v>
      </c>
      <c r="G23" s="18">
        <f t="shared" si="10"/>
        <v>0.33667237122468036</v>
      </c>
      <c r="H23" s="18">
        <f t="shared" si="10"/>
        <v>0.39370336028801617</v>
      </c>
      <c r="I23" s="18">
        <f t="shared" si="10"/>
        <v>0.48234082029157749</v>
      </c>
      <c r="J23" s="18">
        <f t="shared" si="10"/>
        <v>0.63675426121716461</v>
      </c>
      <c r="K23" s="18">
        <f t="shared" si="10"/>
        <v>0.69666570553934404</v>
      </c>
      <c r="L23" s="18">
        <f t="shared" si="10"/>
        <v>0.63435542834175385</v>
      </c>
      <c r="M23" s="18">
        <f t="shared" si="10"/>
        <v>0.66704930312882615</v>
      </c>
      <c r="N23" s="18">
        <f t="shared" si="10"/>
        <v>0.64171651777837324</v>
      </c>
      <c r="O23" s="18">
        <f t="shared" si="10"/>
        <v>0.64106786643288161</v>
      </c>
      <c r="P23" s="18">
        <f t="shared" si="10"/>
        <v>0.64455333650288316</v>
      </c>
      <c r="Q23" s="18">
        <f t="shared" si="10"/>
        <v>0.6292166975095187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2065.2765835482901</v>
      </c>
      <c r="C4" s="33">
        <v>2214.4</v>
      </c>
      <c r="D4" s="33">
        <v>1906.9</v>
      </c>
      <c r="E4" s="33">
        <v>1747.4</v>
      </c>
      <c r="F4" s="33">
        <v>2066.3000000000002</v>
      </c>
      <c r="G4" s="33">
        <v>2022.9053214865801</v>
      </c>
      <c r="H4" s="33">
        <v>2314.9</v>
      </c>
      <c r="I4" s="33">
        <v>2328.6000000000004</v>
      </c>
      <c r="J4" s="33">
        <v>3388.1000000000004</v>
      </c>
      <c r="K4" s="33">
        <v>3231</v>
      </c>
      <c r="L4" s="33">
        <v>2740.278972007261</v>
      </c>
      <c r="M4" s="33">
        <v>3052.61775102704</v>
      </c>
      <c r="N4" s="33">
        <v>2625.27467278112</v>
      </c>
      <c r="O4" s="33">
        <v>2689.8824878188598</v>
      </c>
      <c r="P4" s="33">
        <v>2812.3387790197798</v>
      </c>
      <c r="Q4" s="33">
        <v>2425.9816566351401</v>
      </c>
    </row>
    <row r="5" spans="1:17" ht="11.45" customHeight="1" x14ac:dyDescent="0.25">
      <c r="A5" s="31" t="s">
        <v>29</v>
      </c>
      <c r="B5" s="15">
        <v>2065.2765835482901</v>
      </c>
      <c r="C5" s="15">
        <v>2214.4</v>
      </c>
      <c r="D5" s="15">
        <v>1906.9</v>
      </c>
      <c r="E5" s="15">
        <v>1747.4</v>
      </c>
      <c r="F5" s="15">
        <v>2066.3000000000002</v>
      </c>
      <c r="G5" s="15">
        <v>2022.9053214865801</v>
      </c>
      <c r="H5" s="15">
        <v>2314.9</v>
      </c>
      <c r="I5" s="15">
        <v>2328.6000000000004</v>
      </c>
      <c r="J5" s="15">
        <v>3388.1000000000004</v>
      </c>
      <c r="K5" s="15">
        <v>3231</v>
      </c>
      <c r="L5" s="15">
        <v>2740.278972007261</v>
      </c>
      <c r="M5" s="15">
        <v>3052.61775102704</v>
      </c>
      <c r="N5" s="15">
        <v>2625.27467278112</v>
      </c>
      <c r="O5" s="15">
        <v>2689.8824878188598</v>
      </c>
      <c r="P5" s="15">
        <v>2812.3387790197798</v>
      </c>
      <c r="Q5" s="15">
        <v>2425.9816566351401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1169.1267794019273</v>
      </c>
      <c r="C9" s="15">
        <v>1410.9</v>
      </c>
      <c r="D9" s="15">
        <v>1172.2</v>
      </c>
      <c r="E9" s="15">
        <v>919.1</v>
      </c>
      <c r="F9" s="15">
        <v>1099.4532100000001</v>
      </c>
      <c r="G9" s="15">
        <v>909.88344320244778</v>
      </c>
      <c r="H9" s="15">
        <v>1060.5</v>
      </c>
      <c r="I9" s="15">
        <v>923.2</v>
      </c>
      <c r="J9" s="15">
        <v>1050.3</v>
      </c>
      <c r="K9" s="15">
        <v>1072.8</v>
      </c>
      <c r="L9" s="15">
        <v>977.59625489634095</v>
      </c>
      <c r="M9" s="15">
        <v>1009.05225948218</v>
      </c>
      <c r="N9" s="15">
        <v>1153.9839495557501</v>
      </c>
      <c r="O9" s="15">
        <v>1369.54237126206</v>
      </c>
      <c r="P9" s="15">
        <v>1715.558421706316</v>
      </c>
      <c r="Q9" s="15">
        <v>1629.1917454858126</v>
      </c>
    </row>
    <row r="10" spans="1:17" ht="11.45" customHeight="1" x14ac:dyDescent="0.25">
      <c r="A10" s="14" t="s">
        <v>36</v>
      </c>
      <c r="B10" s="15">
        <v>896.14980414636284</v>
      </c>
      <c r="C10" s="15">
        <v>803.5</v>
      </c>
      <c r="D10" s="15">
        <v>734.7</v>
      </c>
      <c r="E10" s="15">
        <v>828.3</v>
      </c>
      <c r="F10" s="15">
        <v>966.84679000000006</v>
      </c>
      <c r="G10" s="15">
        <v>1113.0218782841323</v>
      </c>
      <c r="H10" s="15">
        <v>1254.4000000000001</v>
      </c>
      <c r="I10" s="15">
        <v>1405.4</v>
      </c>
      <c r="J10" s="15">
        <v>2337.8000000000002</v>
      </c>
      <c r="K10" s="15">
        <v>2158.1999999999998</v>
      </c>
      <c r="L10" s="15">
        <v>1762.6827171109201</v>
      </c>
      <c r="M10" s="15">
        <v>2043.5654915448599</v>
      </c>
      <c r="N10" s="15">
        <v>1471.2907232253699</v>
      </c>
      <c r="O10" s="15">
        <v>1320.3401165568</v>
      </c>
      <c r="P10" s="15">
        <v>1096.7803573134638</v>
      </c>
      <c r="Q10" s="15">
        <v>796.78991114932739</v>
      </c>
    </row>
    <row r="11" spans="1:17" ht="11.45" customHeight="1" x14ac:dyDescent="0.25">
      <c r="A11" s="14" t="s">
        <v>35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2065.2765835482901</v>
      </c>
      <c r="C19" s="28">
        <f t="shared" si="0"/>
        <v>2214.4</v>
      </c>
      <c r="D19" s="28">
        <f t="shared" si="0"/>
        <v>1906.9</v>
      </c>
      <c r="E19" s="28">
        <f t="shared" si="0"/>
        <v>1747.4</v>
      </c>
      <c r="F19" s="28">
        <f t="shared" si="0"/>
        <v>2066.3000000000002</v>
      </c>
      <c r="G19" s="28">
        <f t="shared" si="0"/>
        <v>2022.9053214865801</v>
      </c>
      <c r="H19" s="28">
        <f t="shared" si="0"/>
        <v>2314.9</v>
      </c>
      <c r="I19" s="28">
        <f t="shared" si="0"/>
        <v>2328.6</v>
      </c>
      <c r="J19" s="28">
        <f t="shared" si="0"/>
        <v>3388.1000000000004</v>
      </c>
      <c r="K19" s="28">
        <f t="shared" si="0"/>
        <v>3231</v>
      </c>
      <c r="L19" s="28">
        <f t="shared" si="0"/>
        <v>2740.278972007261</v>
      </c>
      <c r="M19" s="28">
        <f t="shared" si="0"/>
        <v>3052.61775102704</v>
      </c>
      <c r="N19" s="28">
        <f t="shared" si="0"/>
        <v>2625.27467278112</v>
      </c>
      <c r="O19" s="28">
        <f t="shared" si="0"/>
        <v>2689.8824878188598</v>
      </c>
      <c r="P19" s="28">
        <f t="shared" si="0"/>
        <v>2812.3387790197794</v>
      </c>
      <c r="Q19" s="28">
        <f t="shared" si="0"/>
        <v>2425.9816566351401</v>
      </c>
    </row>
    <row r="20" spans="1:17" ht="11.45" customHeight="1" x14ac:dyDescent="0.25">
      <c r="A20" s="40" t="s">
        <v>40</v>
      </c>
      <c r="B20" s="27">
        <v>1008.9435343381692</v>
      </c>
      <c r="C20" s="27">
        <v>956.25903742957053</v>
      </c>
      <c r="D20" s="27">
        <v>903.05612094735739</v>
      </c>
      <c r="E20" s="27">
        <v>939.52576076251205</v>
      </c>
      <c r="F20" s="27">
        <v>1013.5464733930638</v>
      </c>
      <c r="G20" s="27">
        <v>1002.6148126516126</v>
      </c>
      <c r="H20" s="27">
        <v>1005.9086542128211</v>
      </c>
      <c r="I20" s="27">
        <v>812.39790262934264</v>
      </c>
      <c r="J20" s="27">
        <v>751.34084354833305</v>
      </c>
      <c r="K20" s="27">
        <v>577.41058740440792</v>
      </c>
      <c r="L20" s="27">
        <v>613.06623612484873</v>
      </c>
      <c r="M20" s="27">
        <v>609.92553399625126</v>
      </c>
      <c r="N20" s="27">
        <v>573.37817738849014</v>
      </c>
      <c r="O20" s="27">
        <v>589.01377959063529</v>
      </c>
      <c r="P20" s="27">
        <v>608.79551243788876</v>
      </c>
      <c r="Q20" s="27">
        <v>553.17566561241119</v>
      </c>
    </row>
    <row r="21" spans="1:17" ht="11.45" customHeight="1" x14ac:dyDescent="0.25">
      <c r="A21" s="39" t="s">
        <v>39</v>
      </c>
      <c r="B21" s="26">
        <v>1056.3330492101209</v>
      </c>
      <c r="C21" s="26">
        <v>1258.1409625704296</v>
      </c>
      <c r="D21" s="26">
        <v>1003.8438790526427</v>
      </c>
      <c r="E21" s="26">
        <v>807.87423923748815</v>
      </c>
      <c r="F21" s="26">
        <v>1052.7535266069362</v>
      </c>
      <c r="G21" s="26">
        <v>1020.2905088349675</v>
      </c>
      <c r="H21" s="26">
        <v>1308.9913457871789</v>
      </c>
      <c r="I21" s="26">
        <v>1516.2020973706574</v>
      </c>
      <c r="J21" s="26">
        <v>2636.7591564516674</v>
      </c>
      <c r="K21" s="26">
        <v>2653.589412595592</v>
      </c>
      <c r="L21" s="26">
        <v>2127.2127358824123</v>
      </c>
      <c r="M21" s="26">
        <v>2442.6922170307889</v>
      </c>
      <c r="N21" s="26">
        <v>2051.8964953926297</v>
      </c>
      <c r="O21" s="26">
        <v>2100.8687082282245</v>
      </c>
      <c r="P21" s="26">
        <v>2203.5432665818907</v>
      </c>
      <c r="Q21" s="26">
        <v>1872.8059910227289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10939.091465799645</v>
      </c>
      <c r="C25" s="25">
        <f>IF(C19=0,"",C19/MBunk_act!C7*100)</f>
        <v>11260.366473470689</v>
      </c>
      <c r="D25" s="25">
        <f>IF(D19=0,"",D19/MBunk_act!D7*100)</f>
        <v>10829.268720109982</v>
      </c>
      <c r="E25" s="25">
        <f>IF(E19=0,"",E19/MBunk_act!E7*100)</f>
        <v>10271.255101288678</v>
      </c>
      <c r="F25" s="25">
        <f>IF(F19=0,"",F19/MBunk_act!F7*100)</f>
        <v>10491.033841153343</v>
      </c>
      <c r="G25" s="25">
        <f>IF(G19=0,"",G19/MBunk_act!G7*100)</f>
        <v>10349.739843685646</v>
      </c>
      <c r="H25" s="25">
        <f>IF(H19=0,"",H19/MBunk_act!H7*100)</f>
        <v>10683.102223126503</v>
      </c>
      <c r="I25" s="25">
        <f>IF(I19=0,"",I19/MBunk_act!I7*100)</f>
        <v>11248.307441034412</v>
      </c>
      <c r="J25" s="25">
        <f>IF(J19=0,"",J19/MBunk_act!J7*100)</f>
        <v>12294.632030417368</v>
      </c>
      <c r="K25" s="25">
        <f>IF(K19=0,"",K19/MBunk_act!K7*100)</f>
        <v>12613.863875864663</v>
      </c>
      <c r="L25" s="25">
        <f>IF(L19=0,"",L19/MBunk_act!L7*100)</f>
        <v>12025.400441411048</v>
      </c>
      <c r="M25" s="25">
        <f>IF(M19=0,"",M19/MBunk_act!M7*100)</f>
        <v>12139.678965760962</v>
      </c>
      <c r="N25" s="25">
        <f>IF(N19=0,"",N19/MBunk_act!N7*100)</f>
        <v>11832.340672707043</v>
      </c>
      <c r="O25" s="25">
        <f>IF(O19=0,"",O19/MBunk_act!O7*100)</f>
        <v>11706.015882187905</v>
      </c>
      <c r="P25" s="25">
        <f>IF(P19=0,"",P19/MBunk_act!P7*100)</f>
        <v>11610.159255572849</v>
      </c>
      <c r="Q25" s="25">
        <f>IF(Q19=0,"",Q19/MBunk_act!Q7*100)</f>
        <v>11383.892404597895</v>
      </c>
    </row>
    <row r="26" spans="1:17" ht="11.45" customHeight="1" x14ac:dyDescent="0.25">
      <c r="A26" s="40" t="s">
        <v>40</v>
      </c>
      <c r="B26" s="30">
        <f>IF(B20=0,"",B20/MBunk_act!B8*100)</f>
        <v>8127.6833448584739</v>
      </c>
      <c r="C26" s="30">
        <f>IF(C20=0,"",C20/MBunk_act!C8*100)</f>
        <v>8047.2112325331436</v>
      </c>
      <c r="D26" s="30">
        <f>IF(D20=0,"",D20/MBunk_act!D8*100)</f>
        <v>7967.535873795191</v>
      </c>
      <c r="E26" s="30">
        <f>IF(E20=0,"",E20/MBunk_act!E8*100)</f>
        <v>7888.6493799952377</v>
      </c>
      <c r="F26" s="30">
        <f>IF(F20=0,"",F20/MBunk_act!F8*100)</f>
        <v>7810.5439405893449</v>
      </c>
      <c r="G26" s="30">
        <f>IF(G20=0,"",G20/MBunk_act!G8*100)</f>
        <v>7733.211822365688</v>
      </c>
      <c r="H26" s="30">
        <f>IF(H20=0,"",H20/MBunk_act!H8*100)</f>
        <v>7656.6453686789</v>
      </c>
      <c r="I26" s="30">
        <f>IF(I20=0,"",I20/MBunk_act!I8*100)</f>
        <v>7580.8369986919788</v>
      </c>
      <c r="J26" s="30">
        <f>IF(J20=0,"",J20/MBunk_act!J8*100)</f>
        <v>7505.7792066257207</v>
      </c>
      <c r="K26" s="30">
        <f>IF(K20=0,"",K20/MBunk_act!K8*100)</f>
        <v>7431.4645610155667</v>
      </c>
      <c r="L26" s="30">
        <f>IF(L20=0,"",L20/MBunk_act!L8*100)</f>
        <v>7357.8857039758077</v>
      </c>
      <c r="M26" s="30">
        <f>IF(M20=0,"",M20/MBunk_act!M8*100)</f>
        <v>7285.0353504710965</v>
      </c>
      <c r="N26" s="30">
        <f>IF(N20=0,"",N20/MBunk_act!N8*100)</f>
        <v>7212.9062875951449</v>
      </c>
      <c r="O26" s="30">
        <f>IF(O20=0,"",O20/MBunk_act!O8*100)</f>
        <v>7141.4913738565801</v>
      </c>
      <c r="P26" s="30">
        <f>IF(P20=0,"",P20/MBunk_act!P8*100)</f>
        <v>7070.7835384718619</v>
      </c>
      <c r="Q26" s="30">
        <f>IF(Q20=0,"",Q20/MBunk_act!Q8*100)</f>
        <v>7000.7757806652098</v>
      </c>
    </row>
    <row r="27" spans="1:17" ht="11.45" customHeight="1" x14ac:dyDescent="0.25">
      <c r="A27" s="39" t="s">
        <v>39</v>
      </c>
      <c r="B27" s="29">
        <f>IF(B21=0,"",B21/MBunk_act!B9*100)</f>
        <v>16336.441340736705</v>
      </c>
      <c r="C27" s="29">
        <f>IF(C21=0,"",C21/MBunk_act!C9*100)</f>
        <v>16166.649220204341</v>
      </c>
      <c r="D27" s="29">
        <f>IF(D21=0,"",D21/MBunk_act!D9*100)</f>
        <v>15998.621826982744</v>
      </c>
      <c r="E27" s="29">
        <f>IF(E21=0,"",E21/MBunk_act!E9*100)</f>
        <v>15832.340819452358</v>
      </c>
      <c r="F27" s="29">
        <f>IF(F21=0,"",F21/MBunk_act!F9*100)</f>
        <v>15667.788046626452</v>
      </c>
      <c r="G27" s="29">
        <f>IF(G21=0,"",G21/MBunk_act!G9*100)</f>
        <v>15504.945546169836</v>
      </c>
      <c r="H27" s="29">
        <f>IF(H21=0,"",H21/MBunk_act!H9*100)</f>
        <v>15343.795542438098</v>
      </c>
      <c r="I27" s="29">
        <f>IF(I21=0,"",I21/MBunk_act!I9*100)</f>
        <v>15184.320444537241</v>
      </c>
      <c r="J27" s="29">
        <f>IF(J21=0,"",J21/MBunk_act!J9*100)</f>
        <v>15026.502844403487</v>
      </c>
      <c r="K27" s="29">
        <f>IF(K21=0,"",K21/MBunk_act!K9*100)</f>
        <v>14870.325514903041</v>
      </c>
      <c r="L27" s="29">
        <f>IF(L21=0,"",L21/MBunk_act!L9*100)</f>
        <v>14715.771407951615</v>
      </c>
      <c r="M27" s="29">
        <f>IF(M21=0,"",M21/MBunk_act!M9*100)</f>
        <v>14562.82365265346</v>
      </c>
      <c r="N27" s="29">
        <f>IF(N21=0,"",N21/MBunk_act!N9*100)</f>
        <v>14411.465553459782</v>
      </c>
      <c r="O27" s="29">
        <f>IF(O21=0,"",O21/MBunk_act!O9*100)</f>
        <v>14261.680588346277</v>
      </c>
      <c r="P27" s="29">
        <f>IF(P21=0,"",P21/MBunk_act!P9*100)</f>
        <v>14113.452407009607</v>
      </c>
      <c r="Q27" s="29">
        <f>IF(Q21=0,"",Q21/MBunk_act!Q9*100)</f>
        <v>13966.764829082629</v>
      </c>
    </row>
    <row r="29" spans="1:17" ht="11.45" customHeight="1" x14ac:dyDescent="0.25">
      <c r="A29" s="17" t="s">
        <v>34</v>
      </c>
      <c r="B29" s="25">
        <f>IF(B19=0,"",B19/MBunk_act!B3*1000)</f>
        <v>4.1189320129362859</v>
      </c>
      <c r="C29" s="25">
        <f>IF(C19=0,"",C19/MBunk_act!C3*1000)</f>
        <v>3.8810594893300538</v>
      </c>
      <c r="D29" s="25">
        <f>IF(D19=0,"",D19/MBunk_act!D3*1000)</f>
        <v>3.9433068702023424</v>
      </c>
      <c r="E29" s="25">
        <f>IF(E19=0,"",E19/MBunk_act!E3*1000)</f>
        <v>4.0846561036428337</v>
      </c>
      <c r="F29" s="25">
        <f>IF(F19=0,"",F19/MBunk_act!F3*1000)</f>
        <v>3.8705274057918024</v>
      </c>
      <c r="G29" s="25">
        <f>IF(G19=0,"",G19/MBunk_act!G3*1000)</f>
        <v>3.8248049691191195</v>
      </c>
      <c r="H29" s="25">
        <f>IF(H19=0,"",H19/MBunk_act!H3*1000)</f>
        <v>3.5898276086080823</v>
      </c>
      <c r="I29" s="25">
        <f>IF(I19=0,"",I19/MBunk_act!I3*1000)</f>
        <v>3.3169050710724206</v>
      </c>
      <c r="J29" s="25">
        <f>IF(J19=0,"",J19/MBunk_act!J3*1000)</f>
        <v>2.9921682710632398</v>
      </c>
      <c r="K29" s="25">
        <f>IF(K19=0,"",K19/MBunk_act!K3*1000)</f>
        <v>2.8632026175030063</v>
      </c>
      <c r="L29" s="25">
        <f>IF(L19=0,"",L19/MBunk_act!L3*1000)</f>
        <v>2.9004271273161417</v>
      </c>
      <c r="M29" s="25">
        <f>IF(M19=0,"",M19/MBunk_act!M3*1000)</f>
        <v>2.8095337448506874</v>
      </c>
      <c r="N29" s="25">
        <f>IF(N19=0,"",N19/MBunk_act!N3*1000)</f>
        <v>2.7980702185684074</v>
      </c>
      <c r="O29" s="25">
        <f>IF(O19=0,"",O19/MBunk_act!O3*1000)</f>
        <v>2.7540802071605355</v>
      </c>
      <c r="P29" s="25">
        <f>IF(P19=0,"",P19/MBunk_act!P3*1000)</f>
        <v>2.705314922218927</v>
      </c>
      <c r="Q29" s="25">
        <f>IF(Q19=0,"",Q19/MBunk_act!Q3*1000)</f>
        <v>2.6821826113735279</v>
      </c>
    </row>
    <row r="30" spans="1:17" ht="11.45" customHeight="1" x14ac:dyDescent="0.25">
      <c r="A30" s="40" t="s">
        <v>40</v>
      </c>
      <c r="B30" s="30">
        <f>IF(B20=0,"",B20/MBunk_act!B4*1000)</f>
        <v>6.8753033376270789</v>
      </c>
      <c r="C30" s="30">
        <f>IF(C20=0,"",C20/MBunk_act!C4*1000)</f>
        <v>6.7736978695833301</v>
      </c>
      <c r="D30" s="30">
        <f>IF(D20=0,"",D20/MBunk_act!D4*1000)</f>
        <v>6.6735939601806216</v>
      </c>
      <c r="E30" s="30">
        <f>IF(E20=0,"",E20/MBunk_act!E4*1000)</f>
        <v>6.5749694188971652</v>
      </c>
      <c r="F30" s="30">
        <f>IF(F20=0,"",F20/MBunk_act!F4*1000)</f>
        <v>6.4778023831499167</v>
      </c>
      <c r="G30" s="30">
        <f>IF(G20=0,"",G20/MBunk_act!G4*1000)</f>
        <v>6.3820713134481943</v>
      </c>
      <c r="H30" s="30">
        <f>IF(H20=0,"",H20/MBunk_act!H4*1000)</f>
        <v>6.2877549886189108</v>
      </c>
      <c r="I30" s="30">
        <f>IF(I20=0,"",I20/MBunk_act!I4*1000)</f>
        <v>6.1948325011023755</v>
      </c>
      <c r="J30" s="30">
        <f>IF(J20=0,"",J20/MBunk_act!J4*1000)</f>
        <v>6.1032832523176124</v>
      </c>
      <c r="K30" s="30">
        <f>IF(K20=0,"",K20/MBunk_act!K4*1000)</f>
        <v>6.0130869480961691</v>
      </c>
      <c r="L30" s="30">
        <f>IF(L20=0,"",L20/MBunk_act!L4*1000)</f>
        <v>5.9242235941834194</v>
      </c>
      <c r="M30" s="30">
        <f>IF(M20=0,"",M20/MBunk_act!M4*1000)</f>
        <v>5.8366734918063257</v>
      </c>
      <c r="N30" s="30">
        <f>IF(N20=0,"",N20/MBunk_act!N4*1000)</f>
        <v>5.7504172333067256</v>
      </c>
      <c r="O30" s="30">
        <f>IF(O20=0,"",O20/MBunk_act!O4*1000)</f>
        <v>5.6654356978391389</v>
      </c>
      <c r="P30" s="30">
        <f>IF(P20=0,"",P20/MBunk_act!P4*1000)</f>
        <v>5.581710047132157</v>
      </c>
      <c r="Q30" s="30">
        <f>IF(Q20=0,"",Q20/MBunk_act!Q4*1000)</f>
        <v>5.4992217213124706</v>
      </c>
    </row>
    <row r="31" spans="1:17" ht="11.45" customHeight="1" x14ac:dyDescent="0.25">
      <c r="A31" s="39" t="s">
        <v>39</v>
      </c>
      <c r="B31" s="29">
        <f>IF(B21=0,"",B21/MBunk_act!B5*1000)</f>
        <v>2.9784239335095632</v>
      </c>
      <c r="C31" s="29">
        <f>IF(C21=0,"",C21/MBunk_act!C5*1000)</f>
        <v>2.9300421409269499</v>
      </c>
      <c r="D31" s="29">
        <f>IF(D21=0,"",D21/MBunk_act!D5*1000)</f>
        <v>2.8824462666372876</v>
      </c>
      <c r="E31" s="29">
        <f>IF(E21=0,"",E21/MBunk_act!E5*1000)</f>
        <v>2.8356235441114701</v>
      </c>
      <c r="F31" s="29">
        <f>IF(F21=0,"",F21/MBunk_act!F5*1000)</f>
        <v>2.7895614142010658</v>
      </c>
      <c r="G31" s="29">
        <f>IF(G21=0,"",G21/MBunk_act!G5*1000)</f>
        <v>2.7442475217696063</v>
      </c>
      <c r="H31" s="29">
        <f>IF(H21=0,"",H21/MBunk_act!H5*1000)</f>
        <v>2.699669712378598</v>
      </c>
      <c r="I31" s="29">
        <f>IF(I21=0,"",I21/MBunk_act!I5*1000)</f>
        <v>2.6558160290273642</v>
      </c>
      <c r="J31" s="29">
        <f>IF(J21=0,"",J21/MBunk_act!J5*1000)</f>
        <v>2.6126747089458497</v>
      </c>
      <c r="K31" s="29">
        <f>IF(K21=0,"",K21/MBunk_act!K5*1000)</f>
        <v>2.5702341804395168</v>
      </c>
      <c r="L31" s="29">
        <f>IF(L21=0,"",L21/MBunk_act!L5*1000)</f>
        <v>2.528483059785501</v>
      </c>
      <c r="M31" s="29">
        <f>IF(M21=0,"",M21/MBunk_act!M5*1000)</f>
        <v>2.4874101481791788</v>
      </c>
      <c r="N31" s="29">
        <f>IF(N21=0,"",N21/MBunk_act!N5*1000)</f>
        <v>2.4470044287303412</v>
      </c>
      <c r="O31" s="29">
        <f>IF(O21=0,"",O21/MBunk_act!O5*1000)</f>
        <v>2.4072550635081567</v>
      </c>
      <c r="P31" s="29">
        <f>IF(P21=0,"",P21/MBunk_act!P5*1000)</f>
        <v>2.3681513906341412</v>
      </c>
      <c r="Q31" s="29">
        <f>IF(Q21=0,"",Q21/MBunk_act!Q5*1000)</f>
        <v>2.3296829214223456</v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1</v>
      </c>
      <c r="O33" s="24">
        <f t="shared" si="1"/>
        <v>1</v>
      </c>
      <c r="P33" s="24">
        <f t="shared" si="1"/>
        <v>1</v>
      </c>
      <c r="Q33" s="24">
        <f t="shared" si="1"/>
        <v>1</v>
      </c>
    </row>
    <row r="34" spans="1:17" ht="11.45" customHeight="1" x14ac:dyDescent="0.25">
      <c r="A34" s="40" t="s">
        <v>40</v>
      </c>
      <c r="B34" s="23">
        <f t="shared" ref="B34:Q34" si="2">IF(B20=0,0,B20/B$19)</f>
        <v>0.48852707786224614</v>
      </c>
      <c r="C34" s="23">
        <f t="shared" si="2"/>
        <v>0.43183663178719767</v>
      </c>
      <c r="D34" s="23">
        <f t="shared" si="2"/>
        <v>0.47357287794187286</v>
      </c>
      <c r="E34" s="23">
        <f t="shared" si="2"/>
        <v>0.53767068831550413</v>
      </c>
      <c r="F34" s="23">
        <f t="shared" si="2"/>
        <v>0.49051273938588963</v>
      </c>
      <c r="G34" s="23">
        <f t="shared" si="2"/>
        <v>0.49563111135365312</v>
      </c>
      <c r="H34" s="23">
        <f t="shared" si="2"/>
        <v>0.43453654767498429</v>
      </c>
      <c r="I34" s="23">
        <f t="shared" si="2"/>
        <v>0.34887825415672191</v>
      </c>
      <c r="J34" s="23">
        <f t="shared" si="2"/>
        <v>0.22175875669204953</v>
      </c>
      <c r="K34" s="23">
        <f t="shared" si="2"/>
        <v>0.17870955970424263</v>
      </c>
      <c r="L34" s="23">
        <f t="shared" si="2"/>
        <v>0.22372402313322728</v>
      </c>
      <c r="M34" s="23">
        <f t="shared" si="2"/>
        <v>0.19980409725097237</v>
      </c>
      <c r="N34" s="23">
        <f t="shared" si="2"/>
        <v>0.21840692836192804</v>
      </c>
      <c r="O34" s="23">
        <f t="shared" si="2"/>
        <v>0.21897379616321003</v>
      </c>
      <c r="P34" s="23">
        <f t="shared" si="2"/>
        <v>0.21647303553168659</v>
      </c>
      <c r="Q34" s="23">
        <f t="shared" si="2"/>
        <v>0.22802137192565222</v>
      </c>
    </row>
    <row r="35" spans="1:17" ht="11.45" customHeight="1" x14ac:dyDescent="0.25">
      <c r="A35" s="39" t="s">
        <v>39</v>
      </c>
      <c r="B35" s="22">
        <f t="shared" ref="B35:Q35" si="3">IF(B21=0,0,B21/B$19)</f>
        <v>0.51147292213775386</v>
      </c>
      <c r="C35" s="22">
        <f t="shared" si="3"/>
        <v>0.56816336821280233</v>
      </c>
      <c r="D35" s="22">
        <f t="shared" si="3"/>
        <v>0.52642712205812714</v>
      </c>
      <c r="E35" s="22">
        <f t="shared" si="3"/>
        <v>0.46232931168449587</v>
      </c>
      <c r="F35" s="22">
        <f t="shared" si="3"/>
        <v>0.50948726061411032</v>
      </c>
      <c r="G35" s="22">
        <f t="shared" si="3"/>
        <v>0.50436888864634688</v>
      </c>
      <c r="H35" s="22">
        <f t="shared" si="3"/>
        <v>0.56546345232501571</v>
      </c>
      <c r="I35" s="22">
        <f t="shared" si="3"/>
        <v>0.65112174584327809</v>
      </c>
      <c r="J35" s="22">
        <f t="shared" si="3"/>
        <v>0.77824124330795053</v>
      </c>
      <c r="K35" s="22">
        <f t="shared" si="3"/>
        <v>0.82129044029575737</v>
      </c>
      <c r="L35" s="22">
        <f t="shared" si="3"/>
        <v>0.77627597686677274</v>
      </c>
      <c r="M35" s="22">
        <f t="shared" si="3"/>
        <v>0.80019590274902774</v>
      </c>
      <c r="N35" s="22">
        <f t="shared" si="3"/>
        <v>0.7815930716380719</v>
      </c>
      <c r="O35" s="22">
        <f t="shared" si="3"/>
        <v>0.78102620383679</v>
      </c>
      <c r="P35" s="22">
        <f t="shared" si="3"/>
        <v>0.78352696446831349</v>
      </c>
      <c r="Q35" s="22">
        <f t="shared" si="3"/>
        <v>0.77197862807434781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6531.168899999986</v>
      </c>
      <c r="C4" s="33">
        <v>6981.0112861200005</v>
      </c>
      <c r="D4" s="33">
        <v>6017.5117944000012</v>
      </c>
      <c r="E4" s="33">
        <v>5535.6081836400008</v>
      </c>
      <c r="F4" s="33">
        <v>6544.1117730722772</v>
      </c>
      <c r="G4" s="33">
        <v>6429.6795000000111</v>
      </c>
      <c r="H4" s="33">
        <v>7355.1027034800009</v>
      </c>
      <c r="I4" s="33">
        <v>7418.4686654400011</v>
      </c>
      <c r="J4" s="33">
        <v>10834.305870600001</v>
      </c>
      <c r="K4" s="33">
        <v>10322.101550880001</v>
      </c>
      <c r="L4" s="33">
        <v>8745.0330000000013</v>
      </c>
      <c r="M4" s="33">
        <v>9752.8467000000092</v>
      </c>
      <c r="N4" s="33">
        <v>8347.9814999999962</v>
      </c>
      <c r="O4" s="33">
        <v>8527.5660000000025</v>
      </c>
      <c r="P4" s="33">
        <v>8876.5887000000112</v>
      </c>
      <c r="Q4" s="33">
        <v>7636.4991000000045</v>
      </c>
    </row>
    <row r="5" spans="1:17" ht="11.45" customHeight="1" x14ac:dyDescent="0.25">
      <c r="A5" s="38" t="s">
        <v>21</v>
      </c>
      <c r="B5" s="37">
        <f t="shared" ref="B5:Q5" si="0">B4</f>
        <v>6531.168899999986</v>
      </c>
      <c r="C5" s="37">
        <f t="shared" si="0"/>
        <v>6981.0112861200005</v>
      </c>
      <c r="D5" s="37">
        <f t="shared" si="0"/>
        <v>6017.5117944000012</v>
      </c>
      <c r="E5" s="37">
        <f t="shared" si="0"/>
        <v>5535.6081836400008</v>
      </c>
      <c r="F5" s="37">
        <f t="shared" si="0"/>
        <v>6544.1117730722772</v>
      </c>
      <c r="G5" s="37">
        <f t="shared" si="0"/>
        <v>6429.6795000000111</v>
      </c>
      <c r="H5" s="37">
        <f t="shared" si="0"/>
        <v>7355.1027034800009</v>
      </c>
      <c r="I5" s="37">
        <f t="shared" si="0"/>
        <v>7418.4686654400011</v>
      </c>
      <c r="J5" s="37">
        <f t="shared" si="0"/>
        <v>10834.305870600001</v>
      </c>
      <c r="K5" s="37">
        <f t="shared" si="0"/>
        <v>10322.101550880001</v>
      </c>
      <c r="L5" s="37">
        <f t="shared" si="0"/>
        <v>8745.0330000000013</v>
      </c>
      <c r="M5" s="37">
        <f t="shared" si="0"/>
        <v>9752.8467000000092</v>
      </c>
      <c r="N5" s="37">
        <f t="shared" si="0"/>
        <v>8347.9814999999962</v>
      </c>
      <c r="O5" s="37">
        <f t="shared" si="0"/>
        <v>8527.5660000000025</v>
      </c>
      <c r="P5" s="37">
        <f t="shared" si="0"/>
        <v>8876.5887000000112</v>
      </c>
      <c r="Q5" s="37">
        <f t="shared" si="0"/>
        <v>7636.4991000000045</v>
      </c>
    </row>
    <row r="7" spans="1:17" ht="11.45" customHeight="1" x14ac:dyDescent="0.25">
      <c r="A7" s="17" t="s">
        <v>25</v>
      </c>
      <c r="B7" s="28">
        <f t="shared" ref="B7:Q7" si="1">SUM(B8:B9)</f>
        <v>6531.168899999986</v>
      </c>
      <c r="C7" s="28">
        <f t="shared" si="1"/>
        <v>6981.0112861200005</v>
      </c>
      <c r="D7" s="28">
        <f t="shared" si="1"/>
        <v>6017.5117944000012</v>
      </c>
      <c r="E7" s="28">
        <f t="shared" si="1"/>
        <v>5535.6081836400008</v>
      </c>
      <c r="F7" s="28">
        <f t="shared" si="1"/>
        <v>6544.1117730722763</v>
      </c>
      <c r="G7" s="28">
        <f t="shared" si="1"/>
        <v>6429.6795000000111</v>
      </c>
      <c r="H7" s="28">
        <f t="shared" si="1"/>
        <v>7355.1027034800009</v>
      </c>
      <c r="I7" s="28">
        <f t="shared" si="1"/>
        <v>7418.4686654399993</v>
      </c>
      <c r="J7" s="28">
        <f t="shared" si="1"/>
        <v>10834.305870600001</v>
      </c>
      <c r="K7" s="28">
        <f t="shared" si="1"/>
        <v>10322.101550880001</v>
      </c>
      <c r="L7" s="28">
        <f t="shared" si="1"/>
        <v>8745.0330000000013</v>
      </c>
      <c r="M7" s="28">
        <f t="shared" si="1"/>
        <v>9752.8467000000092</v>
      </c>
      <c r="N7" s="28">
        <f t="shared" si="1"/>
        <v>8347.9814999999962</v>
      </c>
      <c r="O7" s="28">
        <f t="shared" si="1"/>
        <v>8527.5660000000025</v>
      </c>
      <c r="P7" s="28">
        <f t="shared" si="1"/>
        <v>8876.5887000000093</v>
      </c>
      <c r="Q7" s="28">
        <f t="shared" si="1"/>
        <v>7636.4991000000045</v>
      </c>
    </row>
    <row r="8" spans="1:17" ht="11.45" customHeight="1" x14ac:dyDescent="0.25">
      <c r="A8" s="40" t="s">
        <v>40</v>
      </c>
      <c r="B8" s="27">
        <v>3190.6528577417735</v>
      </c>
      <c r="C8" s="27">
        <v>3014.6564002664736</v>
      </c>
      <c r="D8" s="27">
        <v>2849.730378523172</v>
      </c>
      <c r="E8" s="27">
        <v>2976.334262342657</v>
      </c>
      <c r="F8" s="27">
        <v>3209.9701926571338</v>
      </c>
      <c r="G8" s="27">
        <v>3186.7491962328063</v>
      </c>
      <c r="H8" s="27">
        <v>3196.060936565143</v>
      </c>
      <c r="I8" s="27">
        <v>2588.1423965150539</v>
      </c>
      <c r="J8" s="27">
        <v>2402.6021994856292</v>
      </c>
      <c r="K8" s="27">
        <v>1844.6582233802449</v>
      </c>
      <c r="L8" s="27">
        <v>1956.4739651928362</v>
      </c>
      <c r="M8" s="27">
        <v>1948.6587305206267</v>
      </c>
      <c r="N8" s="27">
        <v>1823.2569974371997</v>
      </c>
      <c r="O8" s="27">
        <v>1867.3134990523208</v>
      </c>
      <c r="P8" s="27">
        <v>1921.5421010552698</v>
      </c>
      <c r="Q8" s="27">
        <v>1741.2850014910096</v>
      </c>
    </row>
    <row r="9" spans="1:17" ht="11.45" customHeight="1" x14ac:dyDescent="0.25">
      <c r="A9" s="39" t="s">
        <v>39</v>
      </c>
      <c r="B9" s="26">
        <v>3340.5160422582121</v>
      </c>
      <c r="C9" s="26">
        <v>3966.3548858535269</v>
      </c>
      <c r="D9" s="26">
        <v>3167.7814158768292</v>
      </c>
      <c r="E9" s="26">
        <v>2559.2739212973438</v>
      </c>
      <c r="F9" s="26">
        <v>3334.1415804151425</v>
      </c>
      <c r="G9" s="26">
        <v>3242.9303037672048</v>
      </c>
      <c r="H9" s="26">
        <v>4159.0417669148583</v>
      </c>
      <c r="I9" s="26">
        <v>4830.3262689249459</v>
      </c>
      <c r="J9" s="26">
        <v>8431.7036711143719</v>
      </c>
      <c r="K9" s="26">
        <v>8477.4433274997555</v>
      </c>
      <c r="L9" s="26">
        <v>6788.5590348071646</v>
      </c>
      <c r="M9" s="26">
        <v>7804.1879694793824</v>
      </c>
      <c r="N9" s="26">
        <v>6524.7245025627963</v>
      </c>
      <c r="O9" s="26">
        <v>6660.2525009476813</v>
      </c>
      <c r="P9" s="26">
        <v>6955.0465989447403</v>
      </c>
      <c r="Q9" s="26">
        <v>5895.2140985089954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3.1623700922318982</v>
      </c>
      <c r="C14" s="33">
        <f>IF(C4=0,0,C4/MBunk_ene!C4)</f>
        <v>3.1525520620122833</v>
      </c>
      <c r="D14" s="33">
        <f>IF(D4=0,0,D4/MBunk_ene!D4)</f>
        <v>3.1556514732812424</v>
      </c>
      <c r="E14" s="33">
        <f>IF(E4=0,0,E4/MBunk_ene!E4)</f>
        <v>3.1679112874213118</v>
      </c>
      <c r="F14" s="33">
        <f>IF(F4=0,0,F4/MBunk_ene!F4)</f>
        <v>3.1670675957374419</v>
      </c>
      <c r="G14" s="33">
        <f>IF(G4=0,0,G4/MBunk_ene!G4)</f>
        <v>3.1784381758781515</v>
      </c>
      <c r="H14" s="33">
        <f>IF(H4=0,0,H4/MBunk_ene!H4)</f>
        <v>3.1772874437254313</v>
      </c>
      <c r="I14" s="33">
        <f>IF(I4=0,0,I4/MBunk_ene!I4)</f>
        <v>3.1858063494975521</v>
      </c>
      <c r="J14" s="33">
        <f>IF(J4=0,0,J4/MBunk_ene!J4)</f>
        <v>3.1977526845724742</v>
      </c>
      <c r="K14" s="33">
        <f>IF(K4=0,0,K4/MBunk_ene!K4)</f>
        <v>3.1947080008913651</v>
      </c>
      <c r="L14" s="33">
        <f>IF(L4=0,0,L4/MBunk_ene!L4)</f>
        <v>3.1912929629913713</v>
      </c>
      <c r="M14" s="33">
        <f>IF(M4=0,0,M4/MBunk_ene!M4)</f>
        <v>3.1949125293262499</v>
      </c>
      <c r="N14" s="33">
        <f>IF(N4=0,0,N4/MBunk_ene!N4)</f>
        <v>3.1798506977391625</v>
      </c>
      <c r="O14" s="33">
        <f>IF(O4=0,0,O4/MBunk_ene!O4)</f>
        <v>3.1702373760255731</v>
      </c>
      <c r="P14" s="33">
        <f>IF(P4=0,0,P4/MBunk_ene!P4)</f>
        <v>3.1563013553772072</v>
      </c>
      <c r="Q14" s="33">
        <f>IF(Q4=0,0,Q4/MBunk_ene!Q4)</f>
        <v>3.1477975437752908</v>
      </c>
    </row>
    <row r="15" spans="1:17" ht="11.45" customHeight="1" x14ac:dyDescent="0.25">
      <c r="A15" s="38" t="s">
        <v>21</v>
      </c>
      <c r="B15" s="37">
        <f t="shared" ref="B15:Q15" si="2">B14</f>
        <v>3.1623700922318982</v>
      </c>
      <c r="C15" s="37">
        <f t="shared" si="2"/>
        <v>3.1525520620122833</v>
      </c>
      <c r="D15" s="37">
        <f t="shared" si="2"/>
        <v>3.1556514732812424</v>
      </c>
      <c r="E15" s="37">
        <f t="shared" si="2"/>
        <v>3.1679112874213118</v>
      </c>
      <c r="F15" s="37">
        <f t="shared" si="2"/>
        <v>3.1670675957374419</v>
      </c>
      <c r="G15" s="37">
        <f t="shared" si="2"/>
        <v>3.1784381758781515</v>
      </c>
      <c r="H15" s="37">
        <f t="shared" si="2"/>
        <v>3.1772874437254313</v>
      </c>
      <c r="I15" s="37">
        <f t="shared" si="2"/>
        <v>3.1858063494975521</v>
      </c>
      <c r="J15" s="37">
        <f t="shared" si="2"/>
        <v>3.1977526845724742</v>
      </c>
      <c r="K15" s="37">
        <f t="shared" si="2"/>
        <v>3.1947080008913651</v>
      </c>
      <c r="L15" s="37">
        <f t="shared" si="2"/>
        <v>3.1912929629913713</v>
      </c>
      <c r="M15" s="37">
        <f t="shared" si="2"/>
        <v>3.1949125293262499</v>
      </c>
      <c r="N15" s="37">
        <f t="shared" si="2"/>
        <v>3.1798506977391625</v>
      </c>
      <c r="O15" s="37">
        <f t="shared" si="2"/>
        <v>3.1702373760255731</v>
      </c>
      <c r="P15" s="37">
        <f t="shared" si="2"/>
        <v>3.1563013553772072</v>
      </c>
      <c r="Q15" s="37">
        <f t="shared" si="2"/>
        <v>3.1477975437752908</v>
      </c>
    </row>
    <row r="17" spans="1:17" ht="11.45" customHeight="1" x14ac:dyDescent="0.25">
      <c r="A17" s="17" t="s">
        <v>30</v>
      </c>
      <c r="B17" s="25">
        <f>IF(B7=0,"",B7/MBunk_act!B7*100)</f>
        <v>34593.455687633999</v>
      </c>
      <c r="C17" s="25">
        <f>IF(C7=0,"",C7/MBunk_act!C7*100)</f>
        <v>35498.891544954</v>
      </c>
      <c r="D17" s="25">
        <f>IF(D7=0,"",D7/MBunk_act!D7*100)</f>
        <v>34173.397791173542</v>
      </c>
      <c r="E17" s="25">
        <f>IF(E7=0,"",E7/MBunk_act!E7*100)</f>
        <v>32538.424971356129</v>
      </c>
      <c r="F17" s="25">
        <f>IF(F7=0,"",F7/MBunk_act!F7*100)</f>
        <v>33225.813324101655</v>
      </c>
      <c r="G17" s="25">
        <f>IF(G7=0,"",G7/MBunk_act!G7*100)</f>
        <v>32896.008229577623</v>
      </c>
      <c r="H17" s="25">
        <f>IF(H7=0,"",H7/MBunk_act!H7*100)</f>
        <v>33943.286553575083</v>
      </c>
      <c r="I17" s="25">
        <f>IF(I7=0,"",I7/MBunk_act!I7*100)</f>
        <v>35834.929266747989</v>
      </c>
      <c r="J17" s="25">
        <f>IF(J7=0,"",J7/MBunk_act!J7*100)</f>
        <v>39315.192581097872</v>
      </c>
      <c r="K17" s="25">
        <f>IF(K7=0,"",K7/MBunk_act!K7*100)</f>
        <v>40297.611846379405</v>
      </c>
      <c r="L17" s="25">
        <f>IF(L7=0,"",L7/MBunk_act!L7*100)</f>
        <v>38376.575805828412</v>
      </c>
      <c r="M17" s="25">
        <f>IF(M7=0,"",M7/MBunk_act!M7*100)</f>
        <v>38785.21242970803</v>
      </c>
      <c r="N17" s="25">
        <f>IF(N7=0,"",N7/MBunk_act!N7*100)</f>
        <v>37625.076743994963</v>
      </c>
      <c r="O17" s="25">
        <f>IF(O7=0,"",O7/MBunk_act!O7*100)</f>
        <v>37110.849074061072</v>
      </c>
      <c r="P17" s="25">
        <f>IF(P7=0,"",P7/MBunk_act!P7*100)</f>
        <v>36645.161394509807</v>
      </c>
      <c r="Q17" s="25">
        <f>IF(Q7=0,"",Q7/MBunk_act!Q7*100)</f>
        <v>35834.188549795435</v>
      </c>
    </row>
    <row r="18" spans="1:17" ht="11.45" customHeight="1" x14ac:dyDescent="0.25">
      <c r="A18" s="40" t="s">
        <v>40</v>
      </c>
      <c r="B18" s="30">
        <f>IF(B8=0,"",B8/MBunk_act!B8*100)</f>
        <v>25702.742728911755</v>
      </c>
      <c r="C18" s="30">
        <f>IF(C8=0,"",C8/MBunk_act!C8*100)</f>
        <v>25369.252364570766</v>
      </c>
      <c r="D18" s="30">
        <f>IF(D8=0,"",D8/MBunk_act!D8*100)</f>
        <v>25142.766318562943</v>
      </c>
      <c r="E18" s="30">
        <f>IF(E8=0,"",E8/MBunk_act!E8*100)</f>
        <v>24990.541413396048</v>
      </c>
      <c r="F18" s="30">
        <f>IF(F8=0,"",F8/MBunk_act!F8*100)</f>
        <v>24736.520619323943</v>
      </c>
      <c r="G18" s="30">
        <f>IF(G8=0,"",G8/MBunk_act!G8*100)</f>
        <v>24579.535678359356</v>
      </c>
      <c r="H18" s="30">
        <f>IF(H8=0,"",H8/MBunk_act!H8*100)</f>
        <v>24327.36319096194</v>
      </c>
      <c r="I18" s="30">
        <f>IF(I8=0,"",I8/MBunk_act!I8*100)</f>
        <v>24151.078644938872</v>
      </c>
      <c r="J18" s="30">
        <f>IF(J8=0,"",J8/MBunk_act!J8*100)</f>
        <v>24001.62560779565</v>
      </c>
      <c r="K18" s="30">
        <f>IF(K8=0,"",K8/MBunk_act!K8*100)</f>
        <v>23741.359291417062</v>
      </c>
      <c r="L18" s="30">
        <f>IF(L8=0,"",L8/MBunk_act!L8*100)</f>
        <v>23481.168869592806</v>
      </c>
      <c r="M18" s="30">
        <f>IF(M8=0,"",M8/MBunk_act!M8*100)</f>
        <v>23275.050717804756</v>
      </c>
      <c r="N18" s="30">
        <f>IF(N8=0,"",N8/MBunk_act!N8*100)</f>
        <v>22935.965091336613</v>
      </c>
      <c r="O18" s="30">
        <f>IF(O8=0,"",O8/MBunk_act!O8*100)</f>
        <v>22640.222873964347</v>
      </c>
      <c r="P18" s="30">
        <f>IF(P8=0,"",P8/MBunk_act!P8*100)</f>
        <v>22317.523666057583</v>
      </c>
      <c r="Q18" s="30">
        <f>IF(Q8=0,"",Q8/MBunk_act!Q8*100)</f>
        <v>22037.024806899488</v>
      </c>
    </row>
    <row r="19" spans="1:17" ht="11.45" customHeight="1" x14ac:dyDescent="0.25">
      <c r="A19" s="39" t="s">
        <v>39</v>
      </c>
      <c r="B19" s="29">
        <f>IF(B9=0,"",B9/MBunk_act!B9*100)</f>
        <v>51661.873509446523</v>
      </c>
      <c r="C19" s="29">
        <f>IF(C9=0,"",C9/MBunk_act!C9*100)</f>
        <v>50966.203334984464</v>
      </c>
      <c r="D19" s="29">
        <f>IF(D9=0,"",D9/MBunk_act!D9*100)</f>
        <v>50486.074538787543</v>
      </c>
      <c r="E19" s="29">
        <f>IF(E9=0,"",E9/MBunk_act!E9*100)</f>
        <v>50155.451188244304</v>
      </c>
      <c r="F19" s="29">
        <f>IF(F9=0,"",F9/MBunk_act!F9*100)</f>
        <v>49620.943819353073</v>
      </c>
      <c r="G19" s="29">
        <f>IF(G9=0,"",G9/MBunk_act!G9*100)</f>
        <v>49281.510838858121</v>
      </c>
      <c r="H19" s="29">
        <f>IF(H9=0,"",H9/MBunk_act!H9*100)</f>
        <v>48751.648916078826</v>
      </c>
      <c r="I19" s="29">
        <f>IF(I9=0,"",I9/MBunk_act!I9*100)</f>
        <v>48374.304485012231</v>
      </c>
      <c r="J19" s="29">
        <f>IF(J9=0,"",J9/MBunk_act!J9*100)</f>
        <v>48051.039810427174</v>
      </c>
      <c r="K19" s="29">
        <f>IF(K9=0,"",K9/MBunk_act!K9*100)</f>
        <v>47506.347898319756</v>
      </c>
      <c r="L19" s="29">
        <f>IF(L9=0,"",L9/MBunk_act!L9*100)</f>
        <v>46962.337739185612</v>
      </c>
      <c r="M19" s="29">
        <f>IF(M9=0,"",M9/MBunk_act!M9*100)</f>
        <v>46526.9477502312</v>
      </c>
      <c r="N19" s="29">
        <f>IF(N9=0,"",N9/MBunk_act!N9*100)</f>
        <v>45826.308795612997</v>
      </c>
      <c r="O19" s="29">
        <f>IF(O9=0,"",O9/MBunk_act!O9*100)</f>
        <v>45212.912846113752</v>
      </c>
      <c r="P19" s="29">
        <f>IF(P9=0,"",P9/MBunk_act!P9*100)</f>
        <v>44546.308961296127</v>
      </c>
      <c r="Q19" s="29">
        <f>IF(Q9=0,"",Q9/MBunk_act!Q9*100)</f>
        <v>43964.54802347342</v>
      </c>
    </row>
    <row r="21" spans="1:17" ht="11.45" customHeight="1" x14ac:dyDescent="0.25">
      <c r="A21" s="17" t="s">
        <v>38</v>
      </c>
      <c r="B21" s="25">
        <f>IF(B7=0,"",B7/MBunk_act!B3*1000)</f>
        <v>13.025587409646244</v>
      </c>
      <c r="C21" s="25">
        <f>IF(C7=0,"",C7/MBunk_act!C3*1000)</f>
        <v>12.235242095879801</v>
      </c>
      <c r="D21" s="25">
        <f>IF(D7=0,"",D7/MBunk_act!D3*1000)</f>
        <v>12.443702134554067</v>
      </c>
      <c r="E21" s="25">
        <f>IF(E7=0,"",E7/MBunk_act!E3*1000)</f>
        <v>12.93982817596449</v>
      </c>
      <c r="F21" s="25">
        <f>IF(F7=0,"",F7/MBunk_act!F3*1000)</f>
        <v>12.258221925296922</v>
      </c>
      <c r="G21" s="25">
        <f>IF(G7=0,"",G7/MBunk_act!G3*1000)</f>
        <v>12.156906129136663</v>
      </c>
      <c r="H21" s="25">
        <f>IF(H7=0,"",H7/MBunk_act!H3*1000)</f>
        <v>11.405914185969351</v>
      </c>
      <c r="I21" s="25">
        <f>IF(I7=0,"",I7/MBunk_act!I3*1000)</f>
        <v>10.567017236103148</v>
      </c>
      <c r="J21" s="25">
        <f>IF(J7=0,"",J7/MBunk_act!J3*1000)</f>
        <v>9.5682141214850525</v>
      </c>
      <c r="K21" s="25">
        <f>IF(K7=0,"",K7/MBunk_act!K3*1000)</f>
        <v>9.1470963103099532</v>
      </c>
      <c r="L21" s="25">
        <f>IF(L7=0,"",L7/MBunk_act!L3*1000)</f>
        <v>9.2561126810732812</v>
      </c>
      <c r="M21" s="25">
        <f>IF(M7=0,"",M7/MBunk_act!M3*1000)</f>
        <v>8.9762145629883623</v>
      </c>
      <c r="N21" s="25">
        <f>IF(N7=0,"",N7/MBunk_act!N3*1000)</f>
        <v>8.8974455368379211</v>
      </c>
      <c r="O21" s="25">
        <f>IF(O7=0,"",O7/MBunk_act!O3*1000)</f>
        <v>8.7310880093125842</v>
      </c>
      <c r="P21" s="25">
        <f>IF(P7=0,"",P7/MBunk_act!P3*1000)</f>
        <v>8.5387891557217817</v>
      </c>
      <c r="Q21" s="25">
        <f>IF(Q7=0,"",Q7/MBunk_act!Q3*1000)</f>
        <v>8.4429678360383846</v>
      </c>
    </row>
    <row r="22" spans="1:17" ht="11.45" customHeight="1" x14ac:dyDescent="0.25">
      <c r="A22" s="40" t="s">
        <v>40</v>
      </c>
      <c r="B22" s="30">
        <f>IF(B8=0,"",B8/MBunk_act!B4*1000)</f>
        <v>21.742253649934021</v>
      </c>
      <c r="C22" s="30">
        <f>IF(C8=0,"",C8/MBunk_act!C4*1000)</f>
        <v>21.354435186203133</v>
      </c>
      <c r="D22" s="30">
        <f>IF(D8=0,"",D8/MBunk_act!D4*1000)</f>
        <v>21.059536612524777</v>
      </c>
      <c r="E22" s="30">
        <f>IF(E8=0,"",E8/MBunk_act!E4*1000)</f>
        <v>20.828919836574272</v>
      </c>
      <c r="F22" s="30">
        <f>IF(F8=0,"",F8/MBunk_act!F4*1000)</f>
        <v>20.515638019264877</v>
      </c>
      <c r="G22" s="30">
        <f>IF(G8=0,"",G8/MBunk_act!G4*1000)</f>
        <v>20.285019103840554</v>
      </c>
      <c r="H22" s="30">
        <f>IF(H8=0,"",H8/MBunk_act!H4*1000)</f>
        <v>19.978004974560807</v>
      </c>
      <c r="I22" s="30">
        <f>IF(I8=0,"",I8/MBunk_act!I4*1000)</f>
        <v>19.73553671608575</v>
      </c>
      <c r="J22" s="30">
        <f>IF(J8=0,"",J8/MBunk_act!J4*1000)</f>
        <v>19.516790404804862</v>
      </c>
      <c r="K22" s="30">
        <f>IF(K8=0,"",K8/MBunk_act!K4*1000)</f>
        <v>19.210056983138273</v>
      </c>
      <c r="L22" s="30">
        <f>IF(L8=0,"",L8/MBunk_act!L4*1000)</f>
        <v>18.905933067305</v>
      </c>
      <c r="M22" s="30">
        <f>IF(M8=0,"",M8/MBunk_act!M4*1000)</f>
        <v>18.647661268558423</v>
      </c>
      <c r="N22" s="30">
        <f>IF(N8=0,"",N8/MBunk_act!N4*1000)</f>
        <v>18.285468251621694</v>
      </c>
      <c r="O22" s="30">
        <f>IF(O8=0,"",O8/MBunk_act!O4*1000)</f>
        <v>17.960776000759164</v>
      </c>
      <c r="P22" s="30">
        <f>IF(P8=0,"",P8/MBunk_act!P4*1000)</f>
        <v>17.6175589870858</v>
      </c>
      <c r="Q22" s="30">
        <f>IF(Q8=0,"",Q8/MBunk_act!Q4*1000)</f>
        <v>17.310436627023119</v>
      </c>
    </row>
    <row r="23" spans="1:17" ht="11.45" customHeight="1" x14ac:dyDescent="0.25">
      <c r="A23" s="39" t="s">
        <v>39</v>
      </c>
      <c r="B23" s="29">
        <f>IF(B9=0,"",B9/MBunk_act!B5*1000)</f>
        <v>9.4188787693183293</v>
      </c>
      <c r="C23" s="29">
        <f>IF(C9=0,"",C9/MBunk_act!C5*1000)</f>
        <v>9.2371103931621423</v>
      </c>
      <c r="D23" s="29">
        <f>IF(D9=0,"",D9/MBunk_act!D5*1000)</f>
        <v>9.0959958079679737</v>
      </c>
      <c r="E23" s="29">
        <f>IF(E9=0,"",E9/MBunk_act!E5*1000)</f>
        <v>8.9830038322683503</v>
      </c>
      <c r="F23" s="29">
        <f>IF(F9=0,"",F9/MBunk_act!F5*1000)</f>
        <v>8.8347295612357062</v>
      </c>
      <c r="G23" s="29">
        <f>IF(G9=0,"",G9/MBunk_act!G5*1000)</f>
        <v>8.722421087251524</v>
      </c>
      <c r="H23" s="29">
        <f>IF(H9=0,"",H9/MBunk_act!H5*1000)</f>
        <v>8.5776266793463662</v>
      </c>
      <c r="I23" s="29">
        <f>IF(I9=0,"",I9/MBunk_act!I5*1000)</f>
        <v>8.4609155683727515</v>
      </c>
      <c r="J23" s="29">
        <f>IF(J9=0,"",J9/MBunk_act!J5*1000)</f>
        <v>8.3546875644462002</v>
      </c>
      <c r="K23" s="29">
        <f>IF(K9=0,"",K9/MBunk_act!K5*1000)</f>
        <v>8.2111477004145836</v>
      </c>
      <c r="L23" s="29">
        <f>IF(L9=0,"",L9/MBunk_act!L5*1000)</f>
        <v>8.0691301957363599</v>
      </c>
      <c r="M23" s="29">
        <f>IF(M9=0,"",M9/MBunk_act!M5*1000)</f>
        <v>7.9470578479909229</v>
      </c>
      <c r="N23" s="29">
        <f>IF(N9=0,"",N9/MBunk_act!N5*1000)</f>
        <v>7.7811087400689969</v>
      </c>
      <c r="O23" s="29">
        <f>IF(O9=0,"",O9/MBunk_act!O5*1000)</f>
        <v>7.6315699759603719</v>
      </c>
      <c r="P23" s="29">
        <f>IF(P9=0,"",P9/MBunk_act!P5*1000)</f>
        <v>7.4745994439969579</v>
      </c>
      <c r="Q23" s="29">
        <f>IF(Q9=0,"",Q9/MBunk_act!Q5*1000)</f>
        <v>7.3333701778285034</v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1</v>
      </c>
      <c r="O25" s="24">
        <f t="shared" si="3"/>
        <v>1</v>
      </c>
      <c r="P25" s="24">
        <f t="shared" si="3"/>
        <v>1</v>
      </c>
      <c r="Q25" s="24">
        <f t="shared" si="3"/>
        <v>1</v>
      </c>
    </row>
    <row r="26" spans="1:17" ht="11.45" customHeight="1" x14ac:dyDescent="0.25">
      <c r="A26" s="40" t="s">
        <v>40</v>
      </c>
      <c r="B26" s="23">
        <f t="shared" ref="B26:Q26" si="4">IF(B8=0,0,B8/B$7)</f>
        <v>0.48852707786224608</v>
      </c>
      <c r="C26" s="23">
        <f t="shared" si="4"/>
        <v>0.43183663178719761</v>
      </c>
      <c r="D26" s="23">
        <f t="shared" si="4"/>
        <v>0.47357287794187286</v>
      </c>
      <c r="E26" s="23">
        <f t="shared" si="4"/>
        <v>0.53767068831550413</v>
      </c>
      <c r="F26" s="23">
        <f t="shared" si="4"/>
        <v>0.49051273938588968</v>
      </c>
      <c r="G26" s="23">
        <f t="shared" si="4"/>
        <v>0.49563111135365312</v>
      </c>
      <c r="H26" s="23">
        <f t="shared" si="4"/>
        <v>0.43453654767498429</v>
      </c>
      <c r="I26" s="23">
        <f t="shared" si="4"/>
        <v>0.34887825415672191</v>
      </c>
      <c r="J26" s="23">
        <f t="shared" si="4"/>
        <v>0.2217587566920495</v>
      </c>
      <c r="K26" s="23">
        <f t="shared" si="4"/>
        <v>0.17870955970424263</v>
      </c>
      <c r="L26" s="23">
        <f t="shared" si="4"/>
        <v>0.22372402313322728</v>
      </c>
      <c r="M26" s="23">
        <f t="shared" si="4"/>
        <v>0.19980409725097237</v>
      </c>
      <c r="N26" s="23">
        <f t="shared" si="4"/>
        <v>0.21840692836192804</v>
      </c>
      <c r="O26" s="23">
        <f t="shared" si="4"/>
        <v>0.21897379616321003</v>
      </c>
      <c r="P26" s="23">
        <f t="shared" si="4"/>
        <v>0.21647303553168659</v>
      </c>
      <c r="Q26" s="23">
        <f t="shared" si="4"/>
        <v>0.22802137192565222</v>
      </c>
    </row>
    <row r="27" spans="1:17" ht="11.45" customHeight="1" x14ac:dyDescent="0.25">
      <c r="A27" s="39" t="s">
        <v>39</v>
      </c>
      <c r="B27" s="22">
        <f t="shared" ref="B27:Q27" si="5">IF(B9=0,0,B9/B$7)</f>
        <v>0.51147292213775386</v>
      </c>
      <c r="C27" s="22">
        <f t="shared" si="5"/>
        <v>0.56816336821280233</v>
      </c>
      <c r="D27" s="22">
        <f t="shared" si="5"/>
        <v>0.52642712205812714</v>
      </c>
      <c r="E27" s="22">
        <f t="shared" si="5"/>
        <v>0.46232931168449581</v>
      </c>
      <c r="F27" s="22">
        <f t="shared" si="5"/>
        <v>0.50948726061411032</v>
      </c>
      <c r="G27" s="22">
        <f t="shared" si="5"/>
        <v>0.50436888864634688</v>
      </c>
      <c r="H27" s="22">
        <f t="shared" si="5"/>
        <v>0.56546345232501583</v>
      </c>
      <c r="I27" s="22">
        <f t="shared" si="5"/>
        <v>0.65112174584327809</v>
      </c>
      <c r="J27" s="22">
        <f t="shared" si="5"/>
        <v>0.77824124330795053</v>
      </c>
      <c r="K27" s="22">
        <f t="shared" si="5"/>
        <v>0.82129044029575726</v>
      </c>
      <c r="L27" s="22">
        <f t="shared" si="5"/>
        <v>0.77627597686677263</v>
      </c>
      <c r="M27" s="22">
        <f t="shared" si="5"/>
        <v>0.80019590274902763</v>
      </c>
      <c r="N27" s="22">
        <f t="shared" si="5"/>
        <v>0.7815930716380719</v>
      </c>
      <c r="O27" s="22">
        <f t="shared" si="5"/>
        <v>0.78102620383678989</v>
      </c>
      <c r="P27" s="22">
        <f t="shared" si="5"/>
        <v>0.78352696446831349</v>
      </c>
      <c r="Q27" s="22">
        <f t="shared" si="5"/>
        <v>0.77197862807434781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2018-07-16T15:48:08Z</dcterms:created>
  <dcterms:modified xsi:type="dcterms:W3CDTF">2018-07-16T15:48:08Z</dcterms:modified>
</cp:coreProperties>
</file>