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1.xml" ContentType="application/vnd.openxmlformats-officedocument.themeOverride+xml"/>
  <Override PartName="/xl/drawings/drawing6.xml" ContentType="application/vnd.openxmlformats-officedocument.drawingml.chartshapes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2.xml" ContentType="application/vnd.openxmlformats-officedocument.themeOverride+xml"/>
  <Override PartName="/xl/drawings/drawing7.xml" ContentType="application/vnd.openxmlformats-officedocument.drawingml.chartshapes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theme/themeOverride3.xml" ContentType="application/vnd.openxmlformats-officedocument.themeOverrid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18585" windowHeight="6480" tabRatio="431"/>
  </bookViews>
  <sheets>
    <sheet name="Bb" sheetId="3" r:id="rId1"/>
    <sheet name="C4d" sheetId="6" r:id="rId2"/>
    <sheet name="iC3b" sheetId="7" r:id="rId3"/>
    <sheet name="summury graphs" sheetId="8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" i="7" l="1"/>
  <c r="M9" i="7"/>
  <c r="L9" i="7"/>
  <c r="I9" i="7"/>
  <c r="H9" i="7"/>
  <c r="E9" i="7"/>
  <c r="D9" i="7"/>
  <c r="O9" i="7" s="1"/>
  <c r="N8" i="7"/>
  <c r="M8" i="7"/>
  <c r="L8" i="7"/>
  <c r="I8" i="7"/>
  <c r="H8" i="7"/>
  <c r="E8" i="7"/>
  <c r="D8" i="7"/>
  <c r="O8" i="7" s="1"/>
  <c r="N7" i="7"/>
  <c r="M7" i="7"/>
  <c r="L7" i="7"/>
  <c r="I7" i="7"/>
  <c r="H7" i="7"/>
  <c r="E7" i="7"/>
  <c r="D7" i="7"/>
  <c r="O7" i="7" s="1"/>
  <c r="N6" i="7"/>
  <c r="M6" i="7"/>
  <c r="L6" i="7"/>
  <c r="I6" i="7"/>
  <c r="H6" i="7"/>
  <c r="E6" i="7"/>
  <c r="D6" i="7"/>
  <c r="O6" i="7" s="1"/>
  <c r="N5" i="7"/>
  <c r="M5" i="7"/>
  <c r="L5" i="7"/>
  <c r="I5" i="7"/>
  <c r="H5" i="7"/>
  <c r="E5" i="7"/>
  <c r="D5" i="7"/>
  <c r="O5" i="7" s="1"/>
  <c r="N9" i="6"/>
  <c r="M9" i="6"/>
  <c r="L9" i="6"/>
  <c r="I9" i="6"/>
  <c r="H9" i="6"/>
  <c r="E9" i="6"/>
  <c r="D9" i="6"/>
  <c r="O9" i="6" s="1"/>
  <c r="O8" i="6"/>
  <c r="N8" i="6"/>
  <c r="M8" i="6"/>
  <c r="L8" i="6"/>
  <c r="I8" i="6"/>
  <c r="H8" i="6"/>
  <c r="E8" i="6"/>
  <c r="D8" i="6"/>
  <c r="O7" i="6"/>
  <c r="N7" i="6"/>
  <c r="M7" i="6"/>
  <c r="L7" i="6"/>
  <c r="I7" i="6"/>
  <c r="H7" i="6"/>
  <c r="E7" i="6"/>
  <c r="D7" i="6"/>
  <c r="O6" i="6"/>
  <c r="N6" i="6"/>
  <c r="M6" i="6"/>
  <c r="L6" i="6"/>
  <c r="I6" i="6"/>
  <c r="H6" i="6"/>
  <c r="E6" i="6"/>
  <c r="D6" i="6"/>
  <c r="O5" i="6"/>
  <c r="N5" i="6"/>
  <c r="M5" i="6"/>
  <c r="L5" i="6"/>
  <c r="I5" i="6"/>
  <c r="H5" i="6"/>
  <c r="E5" i="6"/>
  <c r="D5" i="6"/>
  <c r="O9" i="3" l="1"/>
  <c r="I9" i="3"/>
  <c r="H9" i="3"/>
  <c r="D9" i="3"/>
  <c r="N9" i="3"/>
  <c r="O5" i="3"/>
  <c r="L5" i="3"/>
  <c r="D5" i="3"/>
  <c r="M9" i="3"/>
  <c r="L9" i="3"/>
  <c r="M8" i="3"/>
  <c r="L8" i="3"/>
  <c r="M7" i="3"/>
  <c r="L7" i="3"/>
  <c r="M6" i="3"/>
  <c r="L6" i="3"/>
  <c r="M5" i="3"/>
  <c r="I8" i="3"/>
  <c r="H8" i="3"/>
  <c r="I7" i="3"/>
  <c r="H7" i="3"/>
  <c r="I6" i="3"/>
  <c r="H6" i="3"/>
  <c r="I5" i="3"/>
  <c r="H5" i="3"/>
  <c r="E5" i="3"/>
  <c r="E9" i="3"/>
  <c r="E6" i="3"/>
  <c r="E7" i="3"/>
  <c r="E8" i="3"/>
  <c r="D6" i="3"/>
  <c r="D7" i="3"/>
  <c r="O7" i="3" s="1"/>
  <c r="D8" i="3"/>
  <c r="N8" i="3" s="1"/>
  <c r="N6" i="3" l="1"/>
  <c r="O6" i="3"/>
  <c r="N7" i="3"/>
  <c r="O8" i="3"/>
  <c r="N5" i="3"/>
</calcChain>
</file>

<file path=xl/sharedStrings.xml><?xml version="1.0" encoding="utf-8"?>
<sst xmlns="http://schemas.openxmlformats.org/spreadsheetml/2006/main" count="72" uniqueCount="17">
  <si>
    <t>HAGG</t>
  </si>
  <si>
    <t>F10103</t>
  </si>
  <si>
    <t>F10102</t>
  </si>
  <si>
    <t>F20104A</t>
  </si>
  <si>
    <t>treatment</t>
  </si>
  <si>
    <t>PBS</t>
  </si>
  <si>
    <t>ug/mL AVE</t>
  </si>
  <si>
    <t>ST.Dev.</t>
  </si>
  <si>
    <t>ug/mL 1</t>
  </si>
  <si>
    <t>ug/mL 2</t>
  </si>
  <si>
    <t>Donor AVE</t>
  </si>
  <si>
    <t>Donor ST.Dev.</t>
  </si>
  <si>
    <t>ug/mL</t>
  </si>
  <si>
    <t>B (gg)</t>
  </si>
  <si>
    <t>A</t>
  </si>
  <si>
    <t>B</t>
  </si>
  <si>
    <t>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</si>
</sst>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7" formatCode="0.00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  <xf numFmtId="0" fontId="1" fillId="0" borderId="0" xfId="0" applyFont="1" applyAlignment="1">
      <alignment horizontal="center"/>
    </xf>
    <xf numFmtId="167" fontId="2" fillId="0" borderId="0" xfId="0" applyNumberFormat="1" applyFont="1"/>
    <xf numFmtId="167" fontId="3" fillId="0" borderId="0" xfId="0" applyNumberFormat="1" applyFont="1"/>
    <xf numFmtId="167" fontId="2" fillId="0" borderId="0" xfId="0" applyNumberFormat="1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4.xml"/><Relationship Id="rId1" Type="http://schemas.microsoft.com/office/2011/relationships/chartStyle" Target="style4.xml"/><Relationship Id="rId4" Type="http://schemas.openxmlformats.org/officeDocument/2006/relationships/chartUserShapes" Target="../drawings/drawing6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5.xml"/><Relationship Id="rId1" Type="http://schemas.microsoft.com/office/2011/relationships/chartStyle" Target="style5.xml"/><Relationship Id="rId4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6.xml"/><Relationship Id="rId1" Type="http://schemas.microsoft.com/office/2011/relationships/chartStyle" Target="style6.xml"/><Relationship Id="rId4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Bb</a:t>
            </a:r>
          </a:p>
        </c:rich>
      </c:tx>
      <c:layout>
        <c:manualLayout>
          <c:xMode val="edge"/>
          <c:yMode val="edge"/>
          <c:x val="0.48948518518518519"/>
          <c:y val="1.6442676557015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077777777777761E-2"/>
          <c:y val="0.12760941177079857"/>
          <c:w val="0.87780493827160488"/>
          <c:h val="0.6871446321134535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bg1">
                  <a:lumMod val="8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Bb!$O$5:$O$9</c:f>
                <c:numCache>
                  <c:formatCode>General</c:formatCode>
                  <c:ptCount val="5"/>
                  <c:pt idx="0">
                    <c:v>0.81810521820160031</c:v>
                  </c:pt>
                  <c:pt idx="1">
                    <c:v>0.99334036538728754</c:v>
                  </c:pt>
                  <c:pt idx="2">
                    <c:v>0.62056270840645977</c:v>
                  </c:pt>
                  <c:pt idx="3">
                    <c:v>0.96334173310004667</c:v>
                  </c:pt>
                  <c:pt idx="4">
                    <c:v>1.2413549512847573</c:v>
                  </c:pt>
                </c:numCache>
              </c:numRef>
            </c:plus>
            <c:minus>
              <c:numRef>
                <c:f>Bb!$O$5:$O$9</c:f>
                <c:numCache>
                  <c:formatCode>General</c:formatCode>
                  <c:ptCount val="5"/>
                  <c:pt idx="0">
                    <c:v>0.81810521820160031</c:v>
                  </c:pt>
                  <c:pt idx="1">
                    <c:v>0.99334036538728754</c:v>
                  </c:pt>
                  <c:pt idx="2">
                    <c:v>0.62056270840645977</c:v>
                  </c:pt>
                  <c:pt idx="3">
                    <c:v>0.96334173310004667</c:v>
                  </c:pt>
                  <c:pt idx="4">
                    <c:v>1.2413549512847573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Bb!$A$5:$A$9</c:f>
              <c:strCache>
                <c:ptCount val="5"/>
                <c:pt idx="0">
                  <c:v>PBS</c:v>
                </c:pt>
                <c:pt idx="1">
                  <c:v>HAGG</c:v>
                </c:pt>
                <c:pt idx="2">
                  <c:v>F10102</c:v>
                </c:pt>
                <c:pt idx="3">
                  <c:v>F10103</c:v>
                </c:pt>
                <c:pt idx="4">
                  <c:v>F20104A</c:v>
                </c:pt>
              </c:strCache>
            </c:strRef>
          </c:cat>
          <c:val>
            <c:numRef>
              <c:f>Bb!$N$5:$N$9</c:f>
              <c:numCache>
                <c:formatCode>0.000</c:formatCode>
                <c:ptCount val="5"/>
                <c:pt idx="0">
                  <c:v>2.003479928249726</c:v>
                </c:pt>
                <c:pt idx="1">
                  <c:v>9.7301082381877233</c:v>
                </c:pt>
                <c:pt idx="2">
                  <c:v>2.3121976051127127</c:v>
                </c:pt>
                <c:pt idx="3">
                  <c:v>2.4238875909413413</c:v>
                </c:pt>
                <c:pt idx="4">
                  <c:v>3.4384814738193903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F-47CD-97BD-938B95C74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42289152"/>
        <c:axId val="1742282912"/>
      </c:ba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yVal>
            <c:numRef>
              <c:f>Bb!$D$5:$D$9</c:f>
              <c:numCache>
                <c:formatCode>0.000</c:formatCode>
                <c:ptCount val="5"/>
                <c:pt idx="0">
                  <c:v>1.2818218788125253</c:v>
                </c:pt>
                <c:pt idx="1">
                  <c:v>9.1302092339616117</c:v>
                </c:pt>
                <c:pt idx="2">
                  <c:v>1.7047580317202113</c:v>
                </c:pt>
                <c:pt idx="3">
                  <c:v>1.81862545750305</c:v>
                </c:pt>
                <c:pt idx="4">
                  <c:v>2.0260268401789348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21F-47CD-97BD-938B95C745EE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yVal>
            <c:numRef>
              <c:f>Bb!$H$5:$H$9</c:f>
              <c:numCache>
                <c:formatCode>0.000</c:formatCode>
                <c:ptCount val="5"/>
                <c:pt idx="0">
                  <c:v>1.8363852910525533</c:v>
                </c:pt>
                <c:pt idx="1">
                  <c:v>9.1834078893859292</c:v>
                </c:pt>
                <c:pt idx="2">
                  <c:v>2.2867351496203665</c:v>
                </c:pt>
                <c:pt idx="3">
                  <c:v>1.9182670835194282</c:v>
                </c:pt>
                <c:pt idx="4">
                  <c:v>4.3561113592377554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21F-47CD-97BD-938B95C745EE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yVal>
            <c:numRef>
              <c:f>Bb!$L$5:$L$9</c:f>
              <c:numCache>
                <c:formatCode>0.000</c:formatCode>
                <c:ptCount val="5"/>
                <c:pt idx="0">
                  <c:v>2.8922326148840991</c:v>
                </c:pt>
                <c:pt idx="1">
                  <c:v>10.876707591215631</c:v>
                </c:pt>
                <c:pt idx="2">
                  <c:v>2.9450996339975601</c:v>
                </c:pt>
                <c:pt idx="3">
                  <c:v>3.534770231801545</c:v>
                </c:pt>
                <c:pt idx="4">
                  <c:v>3.9333062220414803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21F-47CD-97BD-938B95C745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289152"/>
        <c:axId val="1742282912"/>
      </c:scatterChart>
      <c:catAx>
        <c:axId val="17422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2912"/>
        <c:crosses val="autoZero"/>
        <c:auto val="1"/>
        <c:lblAlgn val="ctr"/>
        <c:lblOffset val="100"/>
        <c:noMultiLvlLbl val="0"/>
      </c:catAx>
      <c:valAx>
        <c:axId val="174228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156002345842834"/>
          <c:y val="0.12760941177079857"/>
          <c:w val="0.77532265425803459"/>
          <c:h val="0.6871446321134535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bg1">
                  <a:lumMod val="8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'C4d'!$O$5:$O$9</c:f>
                <c:numCache>
                  <c:formatCode>General</c:formatCode>
                  <c:ptCount val="5"/>
                  <c:pt idx="0">
                    <c:v>0.53425704657776274</c:v>
                  </c:pt>
                  <c:pt idx="1">
                    <c:v>0.76755329100340408</c:v>
                  </c:pt>
                  <c:pt idx="2">
                    <c:v>0.33383316226026033</c:v>
                  </c:pt>
                  <c:pt idx="3">
                    <c:v>0.29721805016901154</c:v>
                  </c:pt>
                  <c:pt idx="4">
                    <c:v>0.62593869721813844</c:v>
                  </c:pt>
                </c:numCache>
              </c:numRef>
            </c:plus>
            <c:minus>
              <c:numRef>
                <c:f>'C4d'!$O$5:$O$9</c:f>
                <c:numCache>
                  <c:formatCode>General</c:formatCode>
                  <c:ptCount val="5"/>
                  <c:pt idx="0">
                    <c:v>0.53425704657776274</c:v>
                  </c:pt>
                  <c:pt idx="1">
                    <c:v>0.76755329100340408</c:v>
                  </c:pt>
                  <c:pt idx="2">
                    <c:v>0.33383316226026033</c:v>
                  </c:pt>
                  <c:pt idx="3">
                    <c:v>0.29721805016901154</c:v>
                  </c:pt>
                  <c:pt idx="4">
                    <c:v>0.62593869721813844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'C4d'!$A$5:$A$9</c:f>
              <c:strCache>
                <c:ptCount val="5"/>
                <c:pt idx="0">
                  <c:v>PBS</c:v>
                </c:pt>
                <c:pt idx="1">
                  <c:v>HAGG</c:v>
                </c:pt>
                <c:pt idx="2">
                  <c:v>F10102</c:v>
                </c:pt>
                <c:pt idx="3">
                  <c:v>F10103</c:v>
                </c:pt>
                <c:pt idx="4">
                  <c:v>F20104A</c:v>
                </c:pt>
              </c:strCache>
            </c:strRef>
          </c:cat>
          <c:val>
            <c:numRef>
              <c:f>'C4d'!$N$5:$N$9</c:f>
              <c:numCache>
                <c:formatCode>0.000</c:formatCode>
                <c:ptCount val="5"/>
                <c:pt idx="0">
                  <c:v>0.96506373243655619</c:v>
                </c:pt>
                <c:pt idx="1">
                  <c:v>7.5367531042756832</c:v>
                </c:pt>
                <c:pt idx="2">
                  <c:v>0.99067471424839104</c:v>
                </c:pt>
                <c:pt idx="3">
                  <c:v>1.5290107528118104</c:v>
                </c:pt>
                <c:pt idx="4">
                  <c:v>1.1150191363732593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C4B-4F3F-85D5-9CA6A8F98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42289152"/>
        <c:axId val="1742282912"/>
      </c:ba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yVal>
            <c:numRef>
              <c:f>'C4d'!$D$5:$D$9</c:f>
              <c:numCache>
                <c:formatCode>0.000</c:formatCode>
                <c:ptCount val="5"/>
                <c:pt idx="0">
                  <c:v>0.38777381161370839</c:v>
                </c:pt>
                <c:pt idx="1">
                  <c:v>6.9760755930840377</c:v>
                </c:pt>
                <c:pt idx="2">
                  <c:v>0.64618035323053447</c:v>
                </c:pt>
                <c:pt idx="3">
                  <c:v>1.1990349819059107</c:v>
                </c:pt>
                <c:pt idx="4">
                  <c:v>0.57277844792923227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C4B-4F3F-85D5-9CA6A8F98A2E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yVal>
            <c:numRef>
              <c:f>'C4d'!$H$5:$H$9</c:f>
              <c:numCache>
                <c:formatCode>0.000</c:formatCode>
                <c:ptCount val="5"/>
                <c:pt idx="0">
                  <c:v>1.4420776189086664</c:v>
                </c:pt>
                <c:pt idx="1">
                  <c:v>7.2226437117011955</c:v>
                </c:pt>
                <c:pt idx="2">
                  <c:v>1.0131310183834259</c:v>
                </c:pt>
                <c:pt idx="3">
                  <c:v>1.7757027526505205</c:v>
                </c:pt>
                <c:pt idx="4">
                  <c:v>0.9722789611905458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C4B-4F3F-85D5-9CA6A8F98A2E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yVal>
            <c:numRef>
              <c:f>'C4d'!$L$5:$L$9</c:f>
              <c:numCache>
                <c:formatCode>0.000</c:formatCode>
                <c:ptCount val="5"/>
                <c:pt idx="0">
                  <c:v>1.0653397667872937</c:v>
                </c:pt>
                <c:pt idx="1">
                  <c:v>8.4115400080418183</c:v>
                </c:pt>
                <c:pt idx="2">
                  <c:v>1.312712771131213</c:v>
                </c:pt>
                <c:pt idx="3">
                  <c:v>1.6122945238790001</c:v>
                </c:pt>
                <c:pt idx="4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C4B-4F3F-85D5-9CA6A8F98A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289152"/>
        <c:axId val="1742282912"/>
      </c:scatterChart>
      <c:catAx>
        <c:axId val="17422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2912"/>
        <c:crosses val="autoZero"/>
        <c:auto val="1"/>
        <c:lblAlgn val="ctr"/>
        <c:lblOffset val="100"/>
        <c:noMultiLvlLbl val="0"/>
      </c:catAx>
      <c:valAx>
        <c:axId val="174228291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9152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GB" b="1">
                <a:solidFill>
                  <a:sysClr val="windowText" lastClr="000000"/>
                </a:solidFill>
              </a:rPr>
              <a:t>iC3b</a:t>
            </a:r>
          </a:p>
        </c:rich>
      </c:tx>
      <c:layout>
        <c:manualLayout>
          <c:xMode val="edge"/>
          <c:yMode val="edge"/>
          <c:x val="0.48948518518518519"/>
          <c:y val="1.644267655701573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7.9077777777777761E-2"/>
          <c:y val="0.12760941177079857"/>
          <c:w val="0.87780493827160488"/>
          <c:h val="0.68714463211345356"/>
        </c:manualLayout>
      </c:layout>
      <c:barChart>
        <c:barDir val="col"/>
        <c:grouping val="clustered"/>
        <c:varyColors val="0"/>
        <c:ser>
          <c:idx val="0"/>
          <c:order val="0"/>
          <c:tx>
            <c:v>Ave</c:v>
          </c:tx>
          <c:spPr>
            <a:pattFill prst="narHorz">
              <a:fgClr>
                <a:schemeClr val="bg1">
                  <a:lumMod val="8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iC3b!$O$5:$O$9</c:f>
                <c:numCache>
                  <c:formatCode>General</c:formatCode>
                  <c:ptCount val="5"/>
                  <c:pt idx="0">
                    <c:v>10.396800995355321</c:v>
                  </c:pt>
                  <c:pt idx="1">
                    <c:v>8.8036617804955526</c:v>
                  </c:pt>
                  <c:pt idx="2">
                    <c:v>1.8201519510237623</c:v>
                  </c:pt>
                  <c:pt idx="3">
                    <c:v>7.5015789906109607</c:v>
                  </c:pt>
                  <c:pt idx="4">
                    <c:v>6.3702176669344608</c:v>
                  </c:pt>
                </c:numCache>
              </c:numRef>
            </c:plus>
            <c:minus>
              <c:numRef>
                <c:f>iC3b!$O$5:$O$9</c:f>
                <c:numCache>
                  <c:formatCode>General</c:formatCode>
                  <c:ptCount val="5"/>
                  <c:pt idx="0">
                    <c:v>10.396800995355321</c:v>
                  </c:pt>
                  <c:pt idx="1">
                    <c:v>8.8036617804955526</c:v>
                  </c:pt>
                  <c:pt idx="2">
                    <c:v>1.8201519510237623</c:v>
                  </c:pt>
                  <c:pt idx="3">
                    <c:v>7.5015789906109607</c:v>
                  </c:pt>
                  <c:pt idx="4">
                    <c:v>6.3702176669344608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iC3b!$A$5:$A$9</c:f>
              <c:strCache>
                <c:ptCount val="5"/>
                <c:pt idx="0">
                  <c:v>PBS</c:v>
                </c:pt>
                <c:pt idx="1">
                  <c:v>HAGG</c:v>
                </c:pt>
                <c:pt idx="2">
                  <c:v>F10102</c:v>
                </c:pt>
                <c:pt idx="3">
                  <c:v>F10103</c:v>
                </c:pt>
                <c:pt idx="4">
                  <c:v>F20104A</c:v>
                </c:pt>
              </c:strCache>
            </c:strRef>
          </c:cat>
          <c:val>
            <c:numRef>
              <c:f>iC3b!$N$5:$N$9</c:f>
              <c:numCache>
                <c:formatCode>0.000</c:formatCode>
                <c:ptCount val="5"/>
                <c:pt idx="0">
                  <c:v>23.111503638316076</c:v>
                </c:pt>
                <c:pt idx="1">
                  <c:v>95.61410619294459</c:v>
                </c:pt>
                <c:pt idx="2">
                  <c:v>20.217721475692734</c:v>
                </c:pt>
                <c:pt idx="3">
                  <c:v>23.140765854201671</c:v>
                </c:pt>
                <c:pt idx="4">
                  <c:v>47.279016621310141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273-440B-A092-FCBB06D7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42289152"/>
        <c:axId val="1742282912"/>
      </c:barChart>
      <c:scatterChart>
        <c:scatterStyle val="lineMarker"/>
        <c:varyColors val="0"/>
        <c:ser>
          <c:idx val="1"/>
          <c:order val="1"/>
          <c:tx>
            <c:v>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yVal>
            <c:numRef>
              <c:f>iC3b!$D$5:$D$9</c:f>
              <c:numCache>
                <c:formatCode>0.000</c:formatCode>
                <c:ptCount val="5"/>
                <c:pt idx="0">
                  <c:v>15.782711289437344</c:v>
                </c:pt>
                <c:pt idx="1">
                  <c:v>92.940995646064934</c:v>
                </c:pt>
                <c:pt idx="2">
                  <c:v>20.990015609011778</c:v>
                </c:pt>
                <c:pt idx="3">
                  <c:v>15.951851772604591</c:v>
                </c:pt>
                <c:pt idx="4">
                  <c:v>39.926962331522162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273-440B-A092-FCBB06D70EF6}"/>
            </c:ext>
          </c:extLst>
        </c:ser>
        <c:ser>
          <c:idx val="2"/>
          <c:order val="2"/>
          <c:tx>
            <c:v>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yVal>
            <c:numRef>
              <c:f>iC3b!$H$5:$H$9</c:f>
              <c:numCache>
                <c:formatCode>0.000</c:formatCode>
                <c:ptCount val="5"/>
                <c:pt idx="0">
                  <c:v>18.541212631855132</c:v>
                </c:pt>
                <c:pt idx="1">
                  <c:v>88.456821301389638</c:v>
                </c:pt>
                <c:pt idx="2">
                  <c:v>18.138758868713964</c:v>
                </c:pt>
                <c:pt idx="3">
                  <c:v>22.550330650516827</c:v>
                </c:pt>
                <c:pt idx="4">
                  <c:v>50.754678065219593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273-440B-A092-FCBB06D70EF6}"/>
            </c:ext>
          </c:extLst>
        </c:ser>
        <c:ser>
          <c:idx val="3"/>
          <c:order val="3"/>
          <c:tx>
            <c:v>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yVal>
            <c:numRef>
              <c:f>iC3b!$L$5:$L$9</c:f>
              <c:numCache>
                <c:formatCode>0.000</c:formatCode>
                <c:ptCount val="5"/>
                <c:pt idx="0">
                  <c:v>35.01058699365575</c:v>
                </c:pt>
                <c:pt idx="1">
                  <c:v>105.44450163137921</c:v>
                </c:pt>
                <c:pt idx="2">
                  <c:v>21.524389949352461</c:v>
                </c:pt>
                <c:pt idx="3">
                  <c:v>30.920115139483592</c:v>
                </c:pt>
                <c:pt idx="4">
                  <c:v>51.155409467188676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273-440B-A092-FCBB06D70E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289152"/>
        <c:axId val="1742282912"/>
      </c:scatterChart>
      <c:catAx>
        <c:axId val="17422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2912"/>
        <c:crosses val="autoZero"/>
        <c:auto val="1"/>
        <c:lblAlgn val="ctr"/>
        <c:lblOffset val="100"/>
        <c:noMultiLvlLbl val="0"/>
      </c:catAx>
      <c:valAx>
        <c:axId val="174228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948897124181218"/>
          <c:y val="5.6998981363621005E-2"/>
          <c:w val="0.11699695548342423"/>
          <c:h val="0.34487841536869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156002345842834"/>
          <c:y val="0.12760941177079857"/>
          <c:w val="0.77532265425803459"/>
          <c:h val="0.6871446321134535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bg1">
                  <a:lumMod val="8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'C4d'!$O$5:$O$9</c:f>
                <c:numCache>
                  <c:formatCode>General</c:formatCode>
                  <c:ptCount val="5"/>
                  <c:pt idx="0">
                    <c:v>0.53425704657776274</c:v>
                  </c:pt>
                  <c:pt idx="1">
                    <c:v>0.76755329100340408</c:v>
                  </c:pt>
                  <c:pt idx="2">
                    <c:v>0.33383316226026033</c:v>
                  </c:pt>
                  <c:pt idx="3">
                    <c:v>0.29721805016901154</c:v>
                  </c:pt>
                  <c:pt idx="4">
                    <c:v>0.62593869721813844</c:v>
                  </c:pt>
                </c:numCache>
              </c:numRef>
            </c:plus>
            <c:minus>
              <c:numRef>
                <c:f>'C4d'!$O$5:$O$9</c:f>
                <c:numCache>
                  <c:formatCode>General</c:formatCode>
                  <c:ptCount val="5"/>
                  <c:pt idx="0">
                    <c:v>0.53425704657776274</c:v>
                  </c:pt>
                  <c:pt idx="1">
                    <c:v>0.76755329100340408</c:v>
                  </c:pt>
                  <c:pt idx="2">
                    <c:v>0.33383316226026033</c:v>
                  </c:pt>
                  <c:pt idx="3">
                    <c:v>0.29721805016901154</c:v>
                  </c:pt>
                  <c:pt idx="4">
                    <c:v>0.62593869721813844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'C4d'!$A$5:$A$9</c:f>
              <c:strCache>
                <c:ptCount val="5"/>
                <c:pt idx="0">
                  <c:v>PBS</c:v>
                </c:pt>
                <c:pt idx="1">
                  <c:v>HAGG</c:v>
                </c:pt>
                <c:pt idx="2">
                  <c:v>F10102</c:v>
                </c:pt>
                <c:pt idx="3">
                  <c:v>F10103</c:v>
                </c:pt>
                <c:pt idx="4">
                  <c:v>F20104A</c:v>
                </c:pt>
              </c:strCache>
            </c:strRef>
          </c:cat>
          <c:val>
            <c:numRef>
              <c:f>'C4d'!$N$5:$N$9</c:f>
              <c:numCache>
                <c:formatCode>0.000</c:formatCode>
                <c:ptCount val="5"/>
                <c:pt idx="0">
                  <c:v>0.96506373243655619</c:v>
                </c:pt>
                <c:pt idx="1">
                  <c:v>7.5367531042756832</c:v>
                </c:pt>
                <c:pt idx="2">
                  <c:v>0.99067471424839104</c:v>
                </c:pt>
                <c:pt idx="3">
                  <c:v>1.5290107528118104</c:v>
                </c:pt>
                <c:pt idx="4">
                  <c:v>1.1150191363732593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A5E-4EDF-A236-C579B084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42289152"/>
        <c:axId val="1742282912"/>
      </c:ba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yVal>
            <c:numRef>
              <c:f>'C4d'!$D$5:$D$9</c:f>
              <c:numCache>
                <c:formatCode>0.000</c:formatCode>
                <c:ptCount val="5"/>
                <c:pt idx="0">
                  <c:v>0.38777381161370839</c:v>
                </c:pt>
                <c:pt idx="1">
                  <c:v>6.9760755930840377</c:v>
                </c:pt>
                <c:pt idx="2">
                  <c:v>0.64618035323053447</c:v>
                </c:pt>
                <c:pt idx="3">
                  <c:v>1.1990349819059107</c:v>
                </c:pt>
                <c:pt idx="4">
                  <c:v>0.57277844792923227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CA5E-4EDF-A236-C579B08432A6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yVal>
            <c:numRef>
              <c:f>'C4d'!$H$5:$H$9</c:f>
              <c:numCache>
                <c:formatCode>0.000</c:formatCode>
                <c:ptCount val="5"/>
                <c:pt idx="0">
                  <c:v>1.4420776189086664</c:v>
                </c:pt>
                <c:pt idx="1">
                  <c:v>7.2226437117011955</c:v>
                </c:pt>
                <c:pt idx="2">
                  <c:v>1.0131310183834259</c:v>
                </c:pt>
                <c:pt idx="3">
                  <c:v>1.7757027526505205</c:v>
                </c:pt>
                <c:pt idx="4">
                  <c:v>0.9722789611905458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CA5E-4EDF-A236-C579B08432A6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yVal>
            <c:numRef>
              <c:f>'C4d'!$L$5:$L$9</c:f>
              <c:numCache>
                <c:formatCode>0.000</c:formatCode>
                <c:ptCount val="5"/>
                <c:pt idx="0">
                  <c:v>1.0653397667872937</c:v>
                </c:pt>
                <c:pt idx="1">
                  <c:v>8.4115400080418183</c:v>
                </c:pt>
                <c:pt idx="2">
                  <c:v>1.312712771131213</c:v>
                </c:pt>
                <c:pt idx="3">
                  <c:v>1.6122945238790001</c:v>
                </c:pt>
                <c:pt idx="4">
                  <c:v>1.8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CA5E-4EDF-A236-C579B08432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289152"/>
        <c:axId val="1742282912"/>
      </c:scatterChart>
      <c:catAx>
        <c:axId val="17422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2912"/>
        <c:crosses val="autoZero"/>
        <c:auto val="1"/>
        <c:lblAlgn val="ctr"/>
        <c:lblOffset val="100"/>
        <c:noMultiLvlLbl val="0"/>
      </c:catAx>
      <c:valAx>
        <c:axId val="1742282912"/>
        <c:scaling>
          <c:orientation val="minMax"/>
          <c:max val="1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9152"/>
        <c:crosses val="autoZero"/>
        <c:crossBetween val="between"/>
        <c:majorUnit val="2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</c:dTable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7502484645994934"/>
          <c:y val="0.13277801767204522"/>
          <c:w val="0.82486860358336089"/>
          <c:h val="0.68714463211345356"/>
        </c:manualLayout>
      </c:layout>
      <c:barChart>
        <c:barDir val="col"/>
        <c:grouping val="clustered"/>
        <c:varyColors val="0"/>
        <c:ser>
          <c:idx val="0"/>
          <c:order val="0"/>
          <c:spPr>
            <a:pattFill prst="narHorz">
              <a:fgClr>
                <a:schemeClr val="bg1">
                  <a:lumMod val="8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Bb!$O$5:$O$9</c:f>
                <c:numCache>
                  <c:formatCode>General</c:formatCode>
                  <c:ptCount val="5"/>
                  <c:pt idx="0">
                    <c:v>0.81810521820160031</c:v>
                  </c:pt>
                  <c:pt idx="1">
                    <c:v>0.99334036538728754</c:v>
                  </c:pt>
                  <c:pt idx="2">
                    <c:v>0.62056270840645977</c:v>
                  </c:pt>
                  <c:pt idx="3">
                    <c:v>0.96334173310004667</c:v>
                  </c:pt>
                  <c:pt idx="4">
                    <c:v>1.2413549512847573</c:v>
                  </c:pt>
                </c:numCache>
              </c:numRef>
            </c:plus>
            <c:minus>
              <c:numRef>
                <c:f>Bb!$O$5:$O$9</c:f>
                <c:numCache>
                  <c:formatCode>General</c:formatCode>
                  <c:ptCount val="5"/>
                  <c:pt idx="0">
                    <c:v>0.81810521820160031</c:v>
                  </c:pt>
                  <c:pt idx="1">
                    <c:v>0.99334036538728754</c:v>
                  </c:pt>
                  <c:pt idx="2">
                    <c:v>0.62056270840645977</c:v>
                  </c:pt>
                  <c:pt idx="3">
                    <c:v>0.96334173310004667</c:v>
                  </c:pt>
                  <c:pt idx="4">
                    <c:v>1.2413549512847573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Bb!$A$5:$A$9</c:f>
              <c:strCache>
                <c:ptCount val="5"/>
                <c:pt idx="0">
                  <c:v>PBS</c:v>
                </c:pt>
                <c:pt idx="1">
                  <c:v>HAGG</c:v>
                </c:pt>
                <c:pt idx="2">
                  <c:v>F10102</c:v>
                </c:pt>
                <c:pt idx="3">
                  <c:v>F10103</c:v>
                </c:pt>
                <c:pt idx="4">
                  <c:v>F20104A</c:v>
                </c:pt>
              </c:strCache>
            </c:strRef>
          </c:cat>
          <c:val>
            <c:numRef>
              <c:f>Bb!$N$5:$N$9</c:f>
              <c:numCache>
                <c:formatCode>0.000</c:formatCode>
                <c:ptCount val="5"/>
                <c:pt idx="0">
                  <c:v>2.003479928249726</c:v>
                </c:pt>
                <c:pt idx="1">
                  <c:v>9.7301082381877233</c:v>
                </c:pt>
                <c:pt idx="2">
                  <c:v>2.3121976051127127</c:v>
                </c:pt>
                <c:pt idx="3">
                  <c:v>2.4238875909413413</c:v>
                </c:pt>
                <c:pt idx="4">
                  <c:v>3.4384814738193903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7C-4E12-A1EA-571966806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42289152"/>
        <c:axId val="1742282912"/>
      </c:barChart>
      <c:scatterChart>
        <c:scatterStyle val="lineMarker"/>
        <c:varyColors val="0"/>
        <c:ser>
          <c:idx val="1"/>
          <c:order val="1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yVal>
            <c:numRef>
              <c:f>Bb!$D$5:$D$9</c:f>
              <c:numCache>
                <c:formatCode>0.000</c:formatCode>
                <c:ptCount val="5"/>
                <c:pt idx="0">
                  <c:v>1.2818218788125253</c:v>
                </c:pt>
                <c:pt idx="1">
                  <c:v>9.1302092339616117</c:v>
                </c:pt>
                <c:pt idx="2">
                  <c:v>1.7047580317202113</c:v>
                </c:pt>
                <c:pt idx="3">
                  <c:v>1.81862545750305</c:v>
                </c:pt>
                <c:pt idx="4">
                  <c:v>2.0260268401789348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2F7C-4E12-A1EA-571966806B1F}"/>
            </c:ext>
          </c:extLst>
        </c:ser>
        <c:ser>
          <c:idx val="2"/>
          <c:order val="2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yVal>
            <c:numRef>
              <c:f>Bb!$H$5:$H$9</c:f>
              <c:numCache>
                <c:formatCode>0.000</c:formatCode>
                <c:ptCount val="5"/>
                <c:pt idx="0">
                  <c:v>1.8363852910525533</c:v>
                </c:pt>
                <c:pt idx="1">
                  <c:v>9.1834078893859292</c:v>
                </c:pt>
                <c:pt idx="2">
                  <c:v>2.2867351496203665</c:v>
                </c:pt>
                <c:pt idx="3">
                  <c:v>1.9182670835194282</c:v>
                </c:pt>
                <c:pt idx="4">
                  <c:v>4.3561113592377554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F7C-4E12-A1EA-571966806B1F}"/>
            </c:ext>
          </c:extLst>
        </c:ser>
        <c:ser>
          <c:idx val="3"/>
          <c:order val="3"/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yVal>
            <c:numRef>
              <c:f>Bb!$L$5:$L$9</c:f>
              <c:numCache>
                <c:formatCode>0.000</c:formatCode>
                <c:ptCount val="5"/>
                <c:pt idx="0">
                  <c:v>2.8922326148840991</c:v>
                </c:pt>
                <c:pt idx="1">
                  <c:v>10.876707591215631</c:v>
                </c:pt>
                <c:pt idx="2">
                  <c:v>2.9450996339975601</c:v>
                </c:pt>
                <c:pt idx="3">
                  <c:v>3.534770231801545</c:v>
                </c:pt>
                <c:pt idx="4">
                  <c:v>3.9333062220414803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2F7C-4E12-A1EA-571966806B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289152"/>
        <c:axId val="1742282912"/>
      </c:scatterChart>
      <c:catAx>
        <c:axId val="17422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2912"/>
        <c:crosses val="autoZero"/>
        <c:auto val="1"/>
        <c:lblAlgn val="ctr"/>
        <c:lblOffset val="100"/>
        <c:noMultiLvlLbl val="0"/>
      </c:catAx>
      <c:valAx>
        <c:axId val="174228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915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8038495188101486"/>
          <c:y val="0.12760941177079857"/>
          <c:w val="0.77649786423755851"/>
          <c:h val="0.68714463211345356"/>
        </c:manualLayout>
      </c:layout>
      <c:barChart>
        <c:barDir val="col"/>
        <c:grouping val="clustered"/>
        <c:varyColors val="0"/>
        <c:ser>
          <c:idx val="0"/>
          <c:order val="0"/>
          <c:tx>
            <c:v>Ave</c:v>
          </c:tx>
          <c:spPr>
            <a:pattFill prst="narHorz">
              <a:fgClr>
                <a:schemeClr val="bg1">
                  <a:lumMod val="85000"/>
                </a:schemeClr>
              </a:fgClr>
              <a:bgClr>
                <a:schemeClr val="bg1"/>
              </a:bgClr>
            </a:patt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iC3b!$O$5:$O$9</c:f>
                <c:numCache>
                  <c:formatCode>General</c:formatCode>
                  <c:ptCount val="5"/>
                  <c:pt idx="0">
                    <c:v>10.396800995355321</c:v>
                  </c:pt>
                  <c:pt idx="1">
                    <c:v>8.8036617804955526</c:v>
                  </c:pt>
                  <c:pt idx="2">
                    <c:v>1.8201519510237623</c:v>
                  </c:pt>
                  <c:pt idx="3">
                    <c:v>7.5015789906109607</c:v>
                  </c:pt>
                  <c:pt idx="4">
                    <c:v>6.3702176669344608</c:v>
                  </c:pt>
                </c:numCache>
              </c:numRef>
            </c:plus>
            <c:minus>
              <c:numRef>
                <c:f>iC3b!$O$5:$O$9</c:f>
                <c:numCache>
                  <c:formatCode>General</c:formatCode>
                  <c:ptCount val="5"/>
                  <c:pt idx="0">
                    <c:v>10.396800995355321</c:v>
                  </c:pt>
                  <c:pt idx="1">
                    <c:v>8.8036617804955526</c:v>
                  </c:pt>
                  <c:pt idx="2">
                    <c:v>1.8201519510237623</c:v>
                  </c:pt>
                  <c:pt idx="3">
                    <c:v>7.5015789906109607</c:v>
                  </c:pt>
                  <c:pt idx="4">
                    <c:v>6.3702176669344608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strRef>
              <c:f>iC3b!$A$5:$A$9</c:f>
              <c:strCache>
                <c:ptCount val="5"/>
                <c:pt idx="0">
                  <c:v>PBS</c:v>
                </c:pt>
                <c:pt idx="1">
                  <c:v>HAGG</c:v>
                </c:pt>
                <c:pt idx="2">
                  <c:v>F10102</c:v>
                </c:pt>
                <c:pt idx="3">
                  <c:v>F10103</c:v>
                </c:pt>
                <c:pt idx="4">
                  <c:v>F20104A</c:v>
                </c:pt>
              </c:strCache>
            </c:strRef>
          </c:cat>
          <c:val>
            <c:numRef>
              <c:f>iC3b!$N$5:$N$9</c:f>
              <c:numCache>
                <c:formatCode>0.000</c:formatCode>
                <c:ptCount val="5"/>
                <c:pt idx="0">
                  <c:v>23.111503638316076</c:v>
                </c:pt>
                <c:pt idx="1">
                  <c:v>95.61410619294459</c:v>
                </c:pt>
                <c:pt idx="2">
                  <c:v>20.217721475692734</c:v>
                </c:pt>
                <c:pt idx="3">
                  <c:v>23.140765854201671</c:v>
                </c:pt>
                <c:pt idx="4">
                  <c:v>47.279016621310141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57-41B8-99B2-65D20CFEE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60"/>
        <c:axId val="1742289152"/>
        <c:axId val="1742282912"/>
      </c:barChart>
      <c:scatterChart>
        <c:scatterStyle val="lineMarker"/>
        <c:varyColors val="0"/>
        <c:ser>
          <c:idx val="1"/>
          <c:order val="1"/>
          <c:tx>
            <c:v>A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5"/>
              </a:solidFill>
              <a:ln w="9525">
                <a:noFill/>
              </a:ln>
              <a:effectLst/>
            </c:spPr>
          </c:marker>
          <c:yVal>
            <c:numRef>
              <c:f>iC3b!$D$5:$D$9</c:f>
              <c:numCache>
                <c:formatCode>0.000</c:formatCode>
                <c:ptCount val="5"/>
                <c:pt idx="0">
                  <c:v>15.782711289437344</c:v>
                </c:pt>
                <c:pt idx="1">
                  <c:v>92.940995646064934</c:v>
                </c:pt>
                <c:pt idx="2">
                  <c:v>20.990015609011778</c:v>
                </c:pt>
                <c:pt idx="3">
                  <c:v>15.951851772604591</c:v>
                </c:pt>
                <c:pt idx="4">
                  <c:v>39.926962331522162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BA57-41B8-99B2-65D20CFEE283}"/>
            </c:ext>
          </c:extLst>
        </c:ser>
        <c:ser>
          <c:idx val="2"/>
          <c:order val="2"/>
          <c:tx>
            <c:v>B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rgbClr val="FF0000"/>
              </a:solidFill>
              <a:ln w="9525">
                <a:noFill/>
              </a:ln>
              <a:effectLst/>
            </c:spPr>
          </c:marker>
          <c:yVal>
            <c:numRef>
              <c:f>iC3b!$H$5:$H$9</c:f>
              <c:numCache>
                <c:formatCode>0.000</c:formatCode>
                <c:ptCount val="5"/>
                <c:pt idx="0">
                  <c:v>18.541212631855132</c:v>
                </c:pt>
                <c:pt idx="1">
                  <c:v>88.456821301389638</c:v>
                </c:pt>
                <c:pt idx="2">
                  <c:v>18.138758868713964</c:v>
                </c:pt>
                <c:pt idx="3">
                  <c:v>22.550330650516827</c:v>
                </c:pt>
                <c:pt idx="4">
                  <c:v>50.754678065219593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BA57-41B8-99B2-65D20CFEE283}"/>
            </c:ext>
          </c:extLst>
        </c:ser>
        <c:ser>
          <c:idx val="3"/>
          <c:order val="3"/>
          <c:tx>
            <c:v>C</c:v>
          </c:tx>
          <c:spPr>
            <a:ln w="25400" cap="rnd">
              <a:noFill/>
              <a:round/>
            </a:ln>
            <a:effectLst/>
          </c:spPr>
          <c:marker>
            <c:symbol val="circle"/>
            <c:size val="6"/>
            <c:spPr>
              <a:solidFill>
                <a:schemeClr val="accent6"/>
              </a:solidFill>
              <a:ln w="9525">
                <a:noFill/>
              </a:ln>
              <a:effectLst/>
            </c:spPr>
          </c:marker>
          <c:yVal>
            <c:numRef>
              <c:f>iC3b!$L$5:$L$9</c:f>
              <c:numCache>
                <c:formatCode>0.000</c:formatCode>
                <c:ptCount val="5"/>
                <c:pt idx="0">
                  <c:v>35.01058699365575</c:v>
                </c:pt>
                <c:pt idx="1">
                  <c:v>105.44450163137921</c:v>
                </c:pt>
                <c:pt idx="2">
                  <c:v>21.524389949352461</c:v>
                </c:pt>
                <c:pt idx="3">
                  <c:v>30.920115139483592</c:v>
                </c:pt>
                <c:pt idx="4">
                  <c:v>51.155409467188676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BA57-41B8-99B2-65D20CFEE2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42289152"/>
        <c:axId val="1742282912"/>
      </c:scatterChart>
      <c:catAx>
        <c:axId val="17422891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2912"/>
        <c:crosses val="autoZero"/>
        <c:auto val="1"/>
        <c:lblAlgn val="ctr"/>
        <c:lblOffset val="100"/>
        <c:noMultiLvlLbl val="0"/>
      </c:catAx>
      <c:valAx>
        <c:axId val="174228291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742289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158046420668001"/>
          <c:y val="4.6859674860034131E-2"/>
          <c:w val="0.11699695548342423"/>
          <c:h val="0.3448784153686965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4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.xml"/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6403</xdr:colOff>
      <xdr:row>2</xdr:row>
      <xdr:rowOff>19849</xdr:rowOff>
    </xdr:from>
    <xdr:to>
      <xdr:col>22</xdr:col>
      <xdr:colOff>198403</xdr:colOff>
      <xdr:row>15</xdr:row>
      <xdr:rowOff>29025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112059</xdr:colOff>
      <xdr:row>2</xdr:row>
      <xdr:rowOff>109495</xdr:rowOff>
    </xdr:from>
    <xdr:to>
      <xdr:col>22</xdr:col>
      <xdr:colOff>381000</xdr:colOff>
      <xdr:row>15</xdr:row>
      <xdr:rowOff>78440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0.04329</cdr:x>
      <cdr:y>0.10081</cdr:y>
    </cdr:from>
    <cdr:to>
      <cdr:x>0.14701</cdr:x>
      <cdr:y>0.86253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60318" y="975656"/>
          <a:ext cx="1862740" cy="4044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C4d production (µg/mL)</a:t>
          </a: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6403</xdr:colOff>
      <xdr:row>2</xdr:row>
      <xdr:rowOff>19849</xdr:rowOff>
    </xdr:from>
    <xdr:to>
      <xdr:col>22</xdr:col>
      <xdr:colOff>198403</xdr:colOff>
      <xdr:row>15</xdr:row>
      <xdr:rowOff>29025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66676</xdr:colOff>
      <xdr:row>8</xdr:row>
      <xdr:rowOff>104776</xdr:rowOff>
    </xdr:from>
    <xdr:to>
      <xdr:col>15</xdr:col>
      <xdr:colOff>314325</xdr:colOff>
      <xdr:row>9</xdr:row>
      <xdr:rowOff>38100</xdr:rowOff>
    </xdr:to>
    <xdr:sp macro="" textlink="">
      <xdr:nvSpPr>
        <xdr:cNvPr id="12" name="TextBox 11"/>
        <xdr:cNvSpPr txBox="1"/>
      </xdr:nvSpPr>
      <xdr:spPr>
        <a:xfrm>
          <a:off x="9210676" y="1628776"/>
          <a:ext cx="247649" cy="123824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GB" sz="1100"/>
            <a:t>*</a:t>
          </a:r>
        </a:p>
      </xdr:txBody>
    </xdr:sp>
    <xdr:clientData/>
  </xdr:twoCellAnchor>
  <xdr:twoCellAnchor>
    <xdr:from>
      <xdr:col>0</xdr:col>
      <xdr:colOff>590550</xdr:colOff>
      <xdr:row>2</xdr:row>
      <xdr:rowOff>133350</xdr:rowOff>
    </xdr:from>
    <xdr:to>
      <xdr:col>16</xdr:col>
      <xdr:colOff>352425</xdr:colOff>
      <xdr:row>15</xdr:row>
      <xdr:rowOff>38100</xdr:rowOff>
    </xdr:to>
    <xdr:grpSp>
      <xdr:nvGrpSpPr>
        <xdr:cNvPr id="43" name="Group 42"/>
        <xdr:cNvGrpSpPr/>
      </xdr:nvGrpSpPr>
      <xdr:grpSpPr>
        <a:xfrm>
          <a:off x="590550" y="514350"/>
          <a:ext cx="9515475" cy="2381250"/>
          <a:chOff x="590550" y="514350"/>
          <a:chExt cx="9515475" cy="2381250"/>
        </a:xfrm>
      </xdr:grpSpPr>
      <xdr:grpSp>
        <xdr:nvGrpSpPr>
          <xdr:cNvPr id="23" name="Group 22"/>
          <xdr:cNvGrpSpPr/>
        </xdr:nvGrpSpPr>
        <xdr:grpSpPr>
          <a:xfrm>
            <a:off x="590550" y="514350"/>
            <a:ext cx="9515475" cy="2381250"/>
            <a:chOff x="590550" y="781050"/>
            <a:chExt cx="9105899" cy="2114550"/>
          </a:xfrm>
        </xdr:grpSpPr>
        <xdr:grpSp>
          <xdr:nvGrpSpPr>
            <xdr:cNvPr id="6" name="Group 5"/>
            <xdr:cNvGrpSpPr/>
          </xdr:nvGrpSpPr>
          <xdr:grpSpPr>
            <a:xfrm>
              <a:off x="590550" y="781050"/>
              <a:ext cx="9105899" cy="2114550"/>
              <a:chOff x="609600" y="781050"/>
              <a:chExt cx="9153524" cy="2076450"/>
            </a:xfrm>
          </xdr:grpSpPr>
          <xdr:graphicFrame macro="">
            <xdr:nvGraphicFramePr>
              <xdr:cNvPr id="3" name="Grafico 1"/>
              <xdr:cNvGraphicFramePr>
                <a:graphicFrameLocks/>
              </xdr:cNvGraphicFramePr>
            </xdr:nvGraphicFramePr>
            <xdr:xfrm>
              <a:off x="609600" y="781050"/>
              <a:ext cx="3000375" cy="204539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1"/>
              </a:graphicData>
            </a:graphic>
          </xdr:graphicFrame>
          <xdr:graphicFrame macro="">
            <xdr:nvGraphicFramePr>
              <xdr:cNvPr id="4" name="Grafico 3"/>
              <xdr:cNvGraphicFramePr>
                <a:graphicFrameLocks/>
              </xdr:cNvGraphicFramePr>
            </xdr:nvGraphicFramePr>
            <xdr:xfrm>
              <a:off x="3609975" y="790575"/>
              <a:ext cx="3114674" cy="206692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2"/>
              </a:graphicData>
            </a:graphic>
          </xdr:graphicFrame>
          <xdr:graphicFrame macro="">
            <xdr:nvGraphicFramePr>
              <xdr:cNvPr id="5" name="Grafico 1"/>
              <xdr:cNvGraphicFramePr>
                <a:graphicFrameLocks/>
              </xdr:cNvGraphicFramePr>
            </xdr:nvGraphicFramePr>
            <xdr:xfrm>
              <a:off x="6724650" y="781050"/>
              <a:ext cx="3038474" cy="2047875"/>
            </xdr:xfrm>
            <a:graphic>
              <a:graphicData uri="http://schemas.openxmlformats.org/drawingml/2006/chart">
                <c:chart xmlns:c="http://schemas.openxmlformats.org/drawingml/2006/chart" xmlns:r="http://schemas.openxmlformats.org/officeDocument/2006/relationships" r:id="rId3"/>
              </a:graphicData>
            </a:graphic>
          </xdr:graphicFrame>
        </xdr:grpSp>
        <xdr:sp macro="" textlink="">
          <xdr:nvSpPr>
            <xdr:cNvPr id="11" name="TextBox 10"/>
            <xdr:cNvSpPr txBox="1"/>
          </xdr:nvSpPr>
          <xdr:spPr>
            <a:xfrm>
              <a:off x="1609726" y="1066801"/>
              <a:ext cx="628650" cy="15049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****</a:t>
              </a:r>
            </a:p>
          </xdr:txBody>
        </xdr:sp>
        <xdr:sp macro="" textlink="">
          <xdr:nvSpPr>
            <xdr:cNvPr id="13" name="TextBox 12"/>
            <xdr:cNvSpPr txBox="1"/>
          </xdr:nvSpPr>
          <xdr:spPr>
            <a:xfrm>
              <a:off x="7724366" y="995934"/>
              <a:ext cx="628650" cy="140970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****</a:t>
              </a:r>
            </a:p>
          </xdr:txBody>
        </xdr:sp>
        <xdr:sp macro="" textlink="">
          <xdr:nvSpPr>
            <xdr:cNvPr id="14" name="TextBox 13"/>
            <xdr:cNvSpPr txBox="1"/>
          </xdr:nvSpPr>
          <xdr:spPr>
            <a:xfrm>
              <a:off x="4667251" y="962026"/>
              <a:ext cx="628650" cy="150494"/>
            </a:xfrm>
            <a:prstGeom prst="rect">
              <a:avLst/>
            </a:prstGeom>
            <a:solidFill>
              <a:schemeClr val="lt1"/>
            </a:solidFill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vertOverflow="clip" horzOverflow="clip" wrap="square" rtlCol="0" anchor="t"/>
            <a:lstStyle/>
            <a:p>
              <a:r>
                <a:rPr lang="en-GB" sz="1100"/>
                <a:t>****</a:t>
              </a:r>
            </a:p>
          </xdr:txBody>
        </xdr:sp>
      </xdr:grpSp>
      <xdr:sp macro="" textlink="">
        <xdr:nvSpPr>
          <xdr:cNvPr id="24" name="TextBox 23"/>
          <xdr:cNvSpPr txBox="1"/>
        </xdr:nvSpPr>
        <xdr:spPr>
          <a:xfrm>
            <a:off x="9582150" y="1428750"/>
            <a:ext cx="228600" cy="190500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r>
              <a:rPr lang="en-GB" sz="1100"/>
              <a:t>*</a:t>
            </a:r>
          </a:p>
        </xdr:txBody>
      </xdr:sp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0.03035</cdr:x>
      <cdr:y>0.00683</cdr:y>
    </cdr:from>
    <cdr:to>
      <cdr:x>0.13407</cdr:x>
      <cdr:y>0.67989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441677" y="546705"/>
          <a:ext cx="1376690" cy="3111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GB" sz="800" b="1">
              <a:latin typeface="Arial" panose="020B0604020202020204" pitchFamily="34" charset="0"/>
              <a:cs typeface="Arial" panose="020B0604020202020204" pitchFamily="34" charset="0"/>
            </a:rPr>
            <a:t>C4d  (µg/mL)</a:t>
          </a:r>
        </a:p>
      </cdr:txBody>
    </cdr:sp>
  </cdr:relSizeAnchor>
</c:userShapes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0.02178</cdr:x>
      <cdr:y>0.04608</cdr:y>
    </cdr:from>
    <cdr:to>
      <cdr:x>0.12715</cdr:x>
      <cdr:y>0.67742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420531" y="583616"/>
          <a:ext cx="1304924" cy="3281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Bb</a:t>
          </a:r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 (µg/mL)</a:t>
          </a:r>
        </a:p>
      </cdr:txBody>
    </cdr:sp>
  </cdr:relSizeAnchor>
</c:userShapes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0.01047</cdr:x>
      <cdr:y>0.02283</cdr:y>
    </cdr:from>
    <cdr:to>
      <cdr:x>0.11454</cdr:x>
      <cdr:y>0.70698</cdr:y>
    </cdr:to>
    <cdr:sp macro="" textlink="">
      <cdr:nvSpPr>
        <cdr:cNvPr id="2" name="TextBox 1"/>
        <cdr:cNvSpPr txBox="1"/>
      </cdr:nvSpPr>
      <cdr:spPr>
        <a:xfrm xmlns:a="http://schemas.openxmlformats.org/drawingml/2006/main" rot="16200000">
          <a:off x="-510604" y="589157"/>
          <a:ext cx="1401045" cy="3162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iC3b</a:t>
          </a:r>
          <a:r>
            <a:rPr lang="en-GB" sz="1100" b="1">
              <a:latin typeface="Arial" panose="020B0604020202020204" pitchFamily="34" charset="0"/>
              <a:cs typeface="Arial" panose="020B0604020202020204" pitchFamily="34" charset="0"/>
            </a:rPr>
            <a:t> </a:t>
          </a:r>
          <a:r>
            <a:rPr lang="en-GB" sz="900" b="1">
              <a:latin typeface="Arial" panose="020B0604020202020204" pitchFamily="34" charset="0"/>
              <a:cs typeface="Arial" panose="020B0604020202020204" pitchFamily="34" charset="0"/>
            </a:rPr>
            <a:t> (µg/mL)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5B9BD5"/>
    </a:accent1>
    <a:accent2>
      <a:srgbClr val="ED7D31"/>
    </a:accent2>
    <a:accent3>
      <a:srgbClr val="A5A5A5"/>
    </a:accent3>
    <a:accent4>
      <a:srgbClr val="FFC000"/>
    </a:accent4>
    <a:accent5>
      <a:srgbClr val="4472C4"/>
    </a:accent5>
    <a:accent6>
      <a:srgbClr val="70AD47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"/>
  <sheetViews>
    <sheetView tabSelected="1" zoomScale="85" zoomScaleNormal="85" workbookViewId="0">
      <selection activeCell="B5" sqref="B5:O9"/>
    </sheetView>
  </sheetViews>
  <sheetFormatPr defaultRowHeight="15" x14ac:dyDescent="0.25"/>
  <cols>
    <col min="1" max="1" width="14.42578125" customWidth="1"/>
    <col min="2" max="2" width="11.42578125" customWidth="1"/>
    <col min="3" max="3" width="12.28515625" customWidth="1"/>
    <col min="4" max="4" width="10.7109375" customWidth="1"/>
    <col min="5" max="5" width="9.28515625" bestFit="1" customWidth="1"/>
    <col min="6" max="6" width="9.7109375" customWidth="1"/>
    <col min="7" max="9" width="9.28515625" bestFit="1" customWidth="1"/>
    <col min="10" max="12" width="9.7109375" bestFit="1" customWidth="1"/>
    <col min="13" max="13" width="9.28515625" bestFit="1" customWidth="1"/>
    <col min="14" max="14" width="10.28515625" customWidth="1"/>
    <col min="15" max="15" width="9.28515625" bestFit="1" customWidth="1"/>
  </cols>
  <sheetData>
    <row r="3" spans="1:16" x14ac:dyDescent="0.25">
      <c r="A3" s="2"/>
      <c r="B3" s="4" t="s">
        <v>14</v>
      </c>
      <c r="C3" s="4"/>
      <c r="D3" s="4"/>
      <c r="E3" s="4"/>
      <c r="F3" s="4" t="s">
        <v>15</v>
      </c>
      <c r="G3" s="4"/>
      <c r="H3" s="4"/>
      <c r="I3" s="4"/>
      <c r="J3" s="4" t="s">
        <v>16</v>
      </c>
      <c r="K3" s="4"/>
      <c r="L3" s="4"/>
      <c r="M3" s="4"/>
      <c r="N3" s="1" t="s">
        <v>10</v>
      </c>
      <c r="O3" s="1" t="s">
        <v>11</v>
      </c>
      <c r="P3" s="1"/>
    </row>
    <row r="4" spans="1:16" x14ac:dyDescent="0.25">
      <c r="A4" s="2" t="s">
        <v>4</v>
      </c>
      <c r="B4" s="3" t="s">
        <v>8</v>
      </c>
      <c r="C4" s="3" t="s">
        <v>9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6</v>
      </c>
      <c r="M4" s="3" t="s">
        <v>7</v>
      </c>
      <c r="N4" s="3" t="s">
        <v>12</v>
      </c>
      <c r="O4" s="3"/>
      <c r="P4" s="1"/>
    </row>
    <row r="5" spans="1:16" x14ac:dyDescent="0.25">
      <c r="A5" s="2" t="s">
        <v>5</v>
      </c>
      <c r="B5" s="5">
        <v>1.3306222041480276</v>
      </c>
      <c r="C5" s="5">
        <v>1.233021553477023</v>
      </c>
      <c r="D5" s="6">
        <f>AVERAGE(B5,C5)</f>
        <v>1.2818218788125253</v>
      </c>
      <c r="E5" s="5">
        <f>STDEV(B5,C5)</f>
        <v>6.9014081937686669E-2</v>
      </c>
      <c r="F5" s="5">
        <v>1.8177757927646274</v>
      </c>
      <c r="G5" s="5">
        <v>1.8549947893404792</v>
      </c>
      <c r="H5" s="6">
        <f>AVERAGE(F5,G5)</f>
        <v>1.8363852910525533</v>
      </c>
      <c r="I5" s="5">
        <f>STDEV(F5,G5)</f>
        <v>2.631780486774371E-2</v>
      </c>
      <c r="J5" s="5">
        <v>2.9572997153314358</v>
      </c>
      <c r="K5" s="5">
        <v>2.8271655144367629</v>
      </c>
      <c r="L5" s="6">
        <f>AVERAGE(J5,K5)</f>
        <v>2.8922326148840991</v>
      </c>
      <c r="M5" s="5">
        <f>STDEV(J5,K5)</f>
        <v>9.2018775916915665E-2</v>
      </c>
      <c r="N5" s="5">
        <f>AVERAGE(D5,H5,L5)</f>
        <v>2.003479928249726</v>
      </c>
      <c r="O5" s="5">
        <f>STDEV(D5,H5,L5)</f>
        <v>0.81810521820160031</v>
      </c>
    </row>
    <row r="6" spans="1:16" x14ac:dyDescent="0.25">
      <c r="A6" s="2" t="s">
        <v>0</v>
      </c>
      <c r="B6" s="5">
        <v>9.2685457375064857</v>
      </c>
      <c r="C6" s="5">
        <v>8.9918727304167394</v>
      </c>
      <c r="D6" s="6">
        <f t="shared" ref="D6:D8" si="0">AVERAGE(B6,C6)</f>
        <v>9.1302092339616117</v>
      </c>
      <c r="E6" s="5">
        <f>STDEV(B6,C6)</f>
        <v>0.19563735948443334</v>
      </c>
      <c r="F6" s="5">
        <v>9.1793411956079716</v>
      </c>
      <c r="G6" s="5">
        <v>9.1874745831638869</v>
      </c>
      <c r="H6" s="6">
        <f t="shared" ref="H6:H8" si="1">AVERAGE(F6,G6)</f>
        <v>9.1834078893859292</v>
      </c>
      <c r="I6" s="5">
        <f t="shared" ref="I6:I8" si="2">STDEV(F6,G6)</f>
        <v>5.7511734948059922E-3</v>
      </c>
      <c r="J6" s="5">
        <v>10.755663150613868</v>
      </c>
      <c r="K6" s="5">
        <v>10.997752031817395</v>
      </c>
      <c r="L6" s="6">
        <f t="shared" ref="L6:L9" si="3">AVERAGE(J6,K6)</f>
        <v>10.876707591215631</v>
      </c>
      <c r="M6" s="5">
        <f t="shared" ref="M6:M8" si="4">STDEV(J6,K6)</f>
        <v>0.17118268954887839</v>
      </c>
      <c r="N6" s="5">
        <f>AVERAGE(D6,H6,L6)</f>
        <v>9.7301082381877233</v>
      </c>
      <c r="O6" s="5">
        <f t="shared" ref="O6:O8" si="5">STDEV(D6,H6,L6)</f>
        <v>0.99334036538728754</v>
      </c>
    </row>
    <row r="7" spans="1:16" x14ac:dyDescent="0.25">
      <c r="A7" s="2" t="s">
        <v>2</v>
      </c>
      <c r="B7" s="5">
        <v>1.7454249694997963</v>
      </c>
      <c r="C7" s="5">
        <v>1.6640910939406262</v>
      </c>
      <c r="D7" s="6">
        <f t="shared" si="0"/>
        <v>1.7047580317202113</v>
      </c>
      <c r="E7" s="5">
        <f>STDEV(B7,C7)</f>
        <v>5.7511734948072019E-2</v>
      </c>
      <c r="F7" s="5">
        <v>2.2346285544141735</v>
      </c>
      <c r="G7" s="5">
        <v>2.3388417448265595</v>
      </c>
      <c r="H7" s="6">
        <f t="shared" si="1"/>
        <v>2.2867351496203665</v>
      </c>
      <c r="I7" s="5">
        <f t="shared" si="2"/>
        <v>7.3689853629683014E-2</v>
      </c>
      <c r="J7" s="5">
        <v>3.1037006913379424</v>
      </c>
      <c r="K7" s="5">
        <v>2.7864985766571775</v>
      </c>
      <c r="L7" s="6">
        <f t="shared" si="3"/>
        <v>2.9450996339975601</v>
      </c>
      <c r="M7" s="5">
        <f t="shared" si="4"/>
        <v>0.22429576629748174</v>
      </c>
      <c r="N7" s="5">
        <f>AVERAGE(D7,H7,L7)</f>
        <v>2.3121976051127127</v>
      </c>
      <c r="O7" s="5">
        <f t="shared" si="5"/>
        <v>0.62056270840645977</v>
      </c>
    </row>
    <row r="8" spans="1:16" x14ac:dyDescent="0.25">
      <c r="A8" s="2" t="s">
        <v>1</v>
      </c>
      <c r="B8" s="5">
        <v>1.7535583570557136</v>
      </c>
      <c r="C8" s="5">
        <v>1.8836925579503863</v>
      </c>
      <c r="D8" s="6">
        <f t="shared" si="0"/>
        <v>1.81862545750305</v>
      </c>
      <c r="E8" s="5">
        <f>STDEV(B8,C8)</f>
        <v>9.2018775916915513E-2</v>
      </c>
      <c r="F8" s="5">
        <v>1.8996575852315021</v>
      </c>
      <c r="G8" s="5">
        <v>1.9368765818073543</v>
      </c>
      <c r="H8" s="6">
        <f t="shared" si="1"/>
        <v>1.9182670835194282</v>
      </c>
      <c r="I8" s="5">
        <f t="shared" si="2"/>
        <v>2.6317804867744023E-2</v>
      </c>
      <c r="J8" s="5">
        <v>3.6567710451403008</v>
      </c>
      <c r="K8" s="5">
        <v>3.4127694184627897</v>
      </c>
      <c r="L8" s="6">
        <f t="shared" si="3"/>
        <v>3.534770231801545</v>
      </c>
      <c r="M8" s="5">
        <f t="shared" si="4"/>
        <v>0.17253520484421653</v>
      </c>
      <c r="N8" s="5">
        <f>AVERAGE(D8,H8,L8)</f>
        <v>2.4238875909413413</v>
      </c>
      <c r="O8" s="5">
        <f t="shared" si="5"/>
        <v>0.96334173310004667</v>
      </c>
    </row>
    <row r="9" spans="1:16" x14ac:dyDescent="0.25">
      <c r="A9" s="2" t="s">
        <v>3</v>
      </c>
      <c r="B9" s="5">
        <v>2.0138267588450591</v>
      </c>
      <c r="C9" s="5">
        <v>2.0382269215128104</v>
      </c>
      <c r="D9" s="6">
        <f>AVERAGE(B9,C9)</f>
        <v>2.0260268401789348</v>
      </c>
      <c r="E9" s="5">
        <f>STDEV(B9,C9)</f>
        <v>1.7253520484421747E-2</v>
      </c>
      <c r="F9" s="5">
        <v>4.2891171654012208</v>
      </c>
      <c r="G9" s="5">
        <v>4.42310555307429</v>
      </c>
      <c r="H9" s="6">
        <f>AVERAGE(F9,G9)</f>
        <v>4.3561113592377554</v>
      </c>
      <c r="I9" s="5">
        <f>STDEV(F9,G9)</f>
        <v>9.4744097523879245E-2</v>
      </c>
      <c r="J9" s="5">
        <v>3.9414396095973974</v>
      </c>
      <c r="K9" s="5">
        <v>3.9251728344855636</v>
      </c>
      <c r="L9" s="6">
        <f t="shared" si="3"/>
        <v>3.9333062220414803</v>
      </c>
      <c r="M9" s="5">
        <f>STDEV(J9,K9)</f>
        <v>1.1502346989614182E-2</v>
      </c>
      <c r="N9" s="5">
        <f>AVERAGE(D9,H9,L9)</f>
        <v>3.4384814738193903</v>
      </c>
      <c r="O9" s="5">
        <f>STDEV(D9,H9,L9)</f>
        <v>1.2413549512847573</v>
      </c>
    </row>
  </sheetData>
  <mergeCells count="3">
    <mergeCell ref="B3:E3"/>
    <mergeCell ref="F3:I3"/>
    <mergeCell ref="J3:M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"/>
  <sheetViews>
    <sheetView zoomScale="85" zoomScaleNormal="85" workbookViewId="0">
      <selection activeCell="B5" sqref="B5:O9"/>
    </sheetView>
  </sheetViews>
  <sheetFormatPr defaultRowHeight="15" x14ac:dyDescent="0.25"/>
  <cols>
    <col min="1" max="1" width="14.42578125" customWidth="1"/>
    <col min="2" max="2" width="11.42578125" customWidth="1"/>
    <col min="3" max="3" width="12.28515625" customWidth="1"/>
    <col min="4" max="4" width="10.7109375" customWidth="1"/>
    <col min="5" max="5" width="9.7109375" bestFit="1" customWidth="1"/>
    <col min="6" max="6" width="9.7109375" customWidth="1"/>
    <col min="7" max="13" width="9.7109375" bestFit="1" customWidth="1"/>
    <col min="14" max="14" width="10.28515625" customWidth="1"/>
    <col min="15" max="15" width="9.7109375" bestFit="1" customWidth="1"/>
  </cols>
  <sheetData>
    <row r="3" spans="1:16" x14ac:dyDescent="0.25">
      <c r="A3" s="2"/>
      <c r="B3" s="4" t="s">
        <v>14</v>
      </c>
      <c r="C3" s="4"/>
      <c r="D3" s="4"/>
      <c r="E3" s="4"/>
      <c r="F3" s="4" t="s">
        <v>13</v>
      </c>
      <c r="G3" s="4"/>
      <c r="H3" s="4"/>
      <c r="I3" s="4"/>
      <c r="J3" s="4" t="s">
        <v>16</v>
      </c>
      <c r="K3" s="4"/>
      <c r="L3" s="4"/>
      <c r="M3" s="4"/>
      <c r="N3" s="1" t="s">
        <v>10</v>
      </c>
      <c r="O3" s="1" t="s">
        <v>11</v>
      </c>
      <c r="P3" s="1"/>
    </row>
    <row r="4" spans="1:16" x14ac:dyDescent="0.25">
      <c r="A4" s="2" t="s">
        <v>4</v>
      </c>
      <c r="B4" s="3" t="s">
        <v>8</v>
      </c>
      <c r="C4" s="3" t="s">
        <v>9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6</v>
      </c>
      <c r="M4" s="3" t="s">
        <v>7</v>
      </c>
      <c r="N4" s="3" t="s">
        <v>12</v>
      </c>
      <c r="O4" s="3"/>
      <c r="P4" s="1"/>
    </row>
    <row r="5" spans="1:16" x14ac:dyDescent="0.25">
      <c r="A5" s="2" t="s">
        <v>5</v>
      </c>
      <c r="B5" s="5">
        <v>0.44238984141845611</v>
      </c>
      <c r="C5" s="5">
        <v>0.33315778180896066</v>
      </c>
      <c r="D5" s="6">
        <f>AVERAGE(B5,C5)</f>
        <v>0.38777381161370839</v>
      </c>
      <c r="E5" s="5">
        <f>STDEV(B5,C5)</f>
        <v>7.72387300728474E-2</v>
      </c>
      <c r="F5" s="5">
        <v>1.5169730570956133</v>
      </c>
      <c r="G5" s="5">
        <v>1.3671821807217197</v>
      </c>
      <c r="H5" s="6">
        <f>AVERAGE(F5,G5)</f>
        <v>1.4420776189086664</v>
      </c>
      <c r="I5" s="5">
        <f>STDEV(F5,G5)</f>
        <v>0.10591814444385593</v>
      </c>
      <c r="J5" s="5">
        <v>1.0653397667872937</v>
      </c>
      <c r="K5" s="5">
        <v>1.0653397667872937</v>
      </c>
      <c r="L5" s="6">
        <f>AVERAGE(J5,K5)</f>
        <v>1.0653397667872937</v>
      </c>
      <c r="M5" s="5">
        <f>STDEV(J5,K5)</f>
        <v>0</v>
      </c>
      <c r="N5" s="5">
        <f>AVERAGE(D5,H5,L5)</f>
        <v>0.96506373243655619</v>
      </c>
      <c r="O5" s="5">
        <f>STDEV(D5,H5,L5)</f>
        <v>0.53425704657776274</v>
      </c>
    </row>
    <row r="6" spans="1:16" x14ac:dyDescent="0.25">
      <c r="A6" s="2" t="s">
        <v>0</v>
      </c>
      <c r="B6" s="5">
        <v>6.9760755930840377</v>
      </c>
      <c r="C6" s="5">
        <v>6.9760755930840377</v>
      </c>
      <c r="D6" s="6">
        <f t="shared" ref="D6:D9" si="0">AVERAGE(B6,C6)</f>
        <v>6.9760755930840377</v>
      </c>
      <c r="E6" s="5">
        <f>STDEV(B6,C6)</f>
        <v>0</v>
      </c>
      <c r="F6" s="5">
        <v>7.3315825308822093</v>
      </c>
      <c r="G6" s="5">
        <v>7.1137048925201825</v>
      </c>
      <c r="H6" s="6">
        <f t="shared" ref="H6:H9" si="1">AVERAGE(F6,G6)</f>
        <v>7.2226437117011955</v>
      </c>
      <c r="I6" s="5">
        <f t="shared" ref="I6:I9" si="2">STDEV(F6,G6)</f>
        <v>0.15406275555469948</v>
      </c>
      <c r="J6" s="5">
        <v>8.4537595496582227</v>
      </c>
      <c r="K6" s="5">
        <v>8.3693204664254122</v>
      </c>
      <c r="L6" s="6">
        <f t="shared" ref="L6:L9" si="3">AVERAGE(J6,K6)</f>
        <v>8.4115400080418183</v>
      </c>
      <c r="M6" s="5">
        <f t="shared" ref="M6:M9" si="4">STDEV(J6,K6)</f>
        <v>5.9707448351095663E-2</v>
      </c>
      <c r="N6" s="5">
        <f>AVERAGE(D6,H6,L6)</f>
        <v>7.5367531042756832</v>
      </c>
      <c r="O6" s="5">
        <f t="shared" ref="O6:O8" si="5">STDEV(D6,H6,L6)</f>
        <v>0.76755329100340408</v>
      </c>
    </row>
    <row r="7" spans="1:16" x14ac:dyDescent="0.25">
      <c r="A7" s="2" t="s">
        <v>2</v>
      </c>
      <c r="B7" s="5">
        <v>0.48833936469642147</v>
      </c>
      <c r="C7" s="5">
        <v>0.80402134176464746</v>
      </c>
      <c r="D7" s="6">
        <f t="shared" si="0"/>
        <v>0.64618035323053447</v>
      </c>
      <c r="E7" s="5">
        <f>STDEV(B7,C7)</f>
        <v>0.22322086668331856</v>
      </c>
      <c r="F7" s="5">
        <v>0.91780955160003908</v>
      </c>
      <c r="G7" s="5">
        <v>1.1084524851668125</v>
      </c>
      <c r="H7" s="6">
        <f t="shared" si="1"/>
        <v>1.0131310183834259</v>
      </c>
      <c r="I7" s="5">
        <f t="shared" si="2"/>
        <v>0.13480491111036197</v>
      </c>
      <c r="J7" s="5">
        <v>1.2990954187335864</v>
      </c>
      <c r="K7" s="5">
        <v>1.3263301235288398</v>
      </c>
      <c r="L7" s="6">
        <f t="shared" si="3"/>
        <v>1.312712771131213</v>
      </c>
      <c r="M7" s="5">
        <f t="shared" si="4"/>
        <v>1.9257844444337514E-2</v>
      </c>
      <c r="N7" s="5">
        <f>AVERAGE(D7,H7,L7)</f>
        <v>0.99067471424839104</v>
      </c>
      <c r="O7" s="5">
        <f t="shared" si="5"/>
        <v>0.33383316226026033</v>
      </c>
    </row>
    <row r="8" spans="1:16" x14ac:dyDescent="0.25">
      <c r="A8" s="2" t="s">
        <v>1</v>
      </c>
      <c r="B8" s="5">
        <v>1.2201447527141134</v>
      </c>
      <c r="C8" s="5">
        <v>1.1779252110977081</v>
      </c>
      <c r="D8" s="6">
        <f t="shared" si="0"/>
        <v>1.1990349819059107</v>
      </c>
      <c r="E8" s="5">
        <f>STDEV(B8,C8)</f>
        <v>2.9853724175547831E-2</v>
      </c>
      <c r="F8" s="5">
        <v>1.8301721622410274</v>
      </c>
      <c r="G8" s="5">
        <v>1.7212333430600137</v>
      </c>
      <c r="H8" s="6">
        <f t="shared" si="1"/>
        <v>1.7757027526505205</v>
      </c>
      <c r="I8" s="5">
        <f t="shared" si="2"/>
        <v>7.7031377777349891E-2</v>
      </c>
      <c r="J8" s="5">
        <v>1.6122945238790001</v>
      </c>
      <c r="K8" s="5">
        <v>1.6122945238790001</v>
      </c>
      <c r="L8" s="6">
        <f t="shared" si="3"/>
        <v>1.6122945238790001</v>
      </c>
      <c r="M8" s="5">
        <f t="shared" si="4"/>
        <v>0</v>
      </c>
      <c r="N8" s="5">
        <f>AVERAGE(D8,H8,L8)</f>
        <v>1.5290107528118104</v>
      </c>
      <c r="O8" s="5">
        <f t="shared" si="5"/>
        <v>0.29721805016901154</v>
      </c>
    </row>
    <row r="9" spans="1:16" x14ac:dyDescent="0.25">
      <c r="A9" s="2" t="s">
        <v>3</v>
      </c>
      <c r="B9" s="5">
        <v>0.57277844792923227</v>
      </c>
      <c r="C9" s="5">
        <v>0.57277844792923227</v>
      </c>
      <c r="D9" s="6">
        <f t="shared" si="0"/>
        <v>0.57277844792923227</v>
      </c>
      <c r="E9" s="5">
        <f>STDEV(B9,C9)</f>
        <v>0</v>
      </c>
      <c r="F9" s="5">
        <v>0.9314269039976657</v>
      </c>
      <c r="G9" s="5">
        <v>1.0131310183834259</v>
      </c>
      <c r="H9" s="6">
        <f t="shared" si="1"/>
        <v>0.9722789611905458</v>
      </c>
      <c r="I9" s="5">
        <f t="shared" si="2"/>
        <v>5.7773533333012383E-2</v>
      </c>
      <c r="J9" s="5">
        <v>1.8</v>
      </c>
      <c r="K9" s="5">
        <v>1.8</v>
      </c>
      <c r="L9" s="6">
        <f t="shared" si="3"/>
        <v>1.8</v>
      </c>
      <c r="M9" s="5">
        <f t="shared" si="4"/>
        <v>0</v>
      </c>
      <c r="N9" s="5">
        <f>AVERAGE(D9,H9,L9)</f>
        <v>1.1150191363732593</v>
      </c>
      <c r="O9" s="5">
        <f>STDEV(D9,H9,L9)</f>
        <v>0.62593869721813844</v>
      </c>
    </row>
  </sheetData>
  <mergeCells count="3">
    <mergeCell ref="B3:E3"/>
    <mergeCell ref="F3:I3"/>
    <mergeCell ref="J3:M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P9"/>
  <sheetViews>
    <sheetView zoomScale="85" zoomScaleNormal="85" workbookViewId="0">
      <selection activeCell="B5" sqref="B5:O9"/>
    </sheetView>
  </sheetViews>
  <sheetFormatPr defaultRowHeight="15" x14ac:dyDescent="0.25"/>
  <cols>
    <col min="1" max="1" width="14.42578125" customWidth="1"/>
    <col min="2" max="2" width="11.42578125" customWidth="1"/>
    <col min="3" max="3" width="12.28515625" customWidth="1"/>
    <col min="4" max="4" width="10.7109375" customWidth="1"/>
    <col min="5" max="5" width="9.28515625" bestFit="1" customWidth="1"/>
    <col min="6" max="6" width="9.7109375" customWidth="1"/>
    <col min="7" max="8" width="9.7109375" bestFit="1" customWidth="1"/>
    <col min="9" max="9" width="9.28515625" bestFit="1" customWidth="1"/>
    <col min="10" max="12" width="10.7109375" bestFit="1" customWidth="1"/>
    <col min="13" max="13" width="9.28515625" bestFit="1" customWidth="1"/>
    <col min="14" max="14" width="10.28515625" customWidth="1"/>
    <col min="15" max="15" width="9.7109375" bestFit="1" customWidth="1"/>
  </cols>
  <sheetData>
    <row r="3" spans="1:16" x14ac:dyDescent="0.25">
      <c r="A3" s="2"/>
      <c r="B3" s="4" t="s">
        <v>14</v>
      </c>
      <c r="C3" s="4"/>
      <c r="D3" s="4"/>
      <c r="E3" s="4"/>
      <c r="F3" s="4" t="s">
        <v>15</v>
      </c>
      <c r="G3" s="4"/>
      <c r="H3" s="4"/>
      <c r="I3" s="4"/>
      <c r="J3" s="4" t="s">
        <v>16</v>
      </c>
      <c r="K3" s="4"/>
      <c r="L3" s="4"/>
      <c r="M3" s="4"/>
      <c r="N3" s="1" t="s">
        <v>10</v>
      </c>
      <c r="O3" s="1" t="s">
        <v>11</v>
      </c>
      <c r="P3" s="1"/>
    </row>
    <row r="4" spans="1:16" x14ac:dyDescent="0.25">
      <c r="A4" s="2" t="s">
        <v>4</v>
      </c>
      <c r="B4" s="3" t="s">
        <v>8</v>
      </c>
      <c r="C4" s="3" t="s">
        <v>9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6</v>
      </c>
      <c r="I4" s="3" t="s">
        <v>7</v>
      </c>
      <c r="J4" s="3" t="s">
        <v>8</v>
      </c>
      <c r="K4" s="3" t="s">
        <v>9</v>
      </c>
      <c r="L4" s="3" t="s">
        <v>6</v>
      </c>
      <c r="M4" s="3" t="s">
        <v>7</v>
      </c>
      <c r="N4" s="3" t="s">
        <v>12</v>
      </c>
      <c r="O4" s="3"/>
      <c r="P4" s="1"/>
    </row>
    <row r="5" spans="1:16" x14ac:dyDescent="0.25">
      <c r="A5" s="2" t="s">
        <v>5</v>
      </c>
      <c r="B5" s="5">
        <v>15.394530662912526</v>
      </c>
      <c r="C5" s="5">
        <v>16.170891915962162</v>
      </c>
      <c r="D5" s="6">
        <f>AVERAGE(B5,C5)</f>
        <v>15.782711289437344</v>
      </c>
      <c r="E5" s="5">
        <f>STDEV(B5,C5)</f>
        <v>0.54897030668188285</v>
      </c>
      <c r="F5" s="5">
        <v>18.762599101234141</v>
      </c>
      <c r="G5" s="5">
        <v>18.319826162476126</v>
      </c>
      <c r="H5" s="6">
        <f>AVERAGE(F5,G5)</f>
        <v>18.541212631855132</v>
      </c>
      <c r="I5" s="5">
        <f>STDEV(F5,G5)</f>
        <v>0.31308774752168833</v>
      </c>
      <c r="J5" s="5">
        <v>33.548247302697185</v>
      </c>
      <c r="K5" s="5">
        <v>36.472926684614308</v>
      </c>
      <c r="L5" s="6">
        <f>AVERAGE(J5,K5)</f>
        <v>35.01058699365575</v>
      </c>
      <c r="M5" s="5">
        <f>STDEV(J5,K5)</f>
        <v>2.0680606237500783</v>
      </c>
      <c r="N5" s="5">
        <f>AVERAGE(D5,H5,L5)</f>
        <v>23.111503638316076</v>
      </c>
      <c r="O5" s="5">
        <f>STDEV(D5,H5,L5)</f>
        <v>10.396800995355321</v>
      </c>
    </row>
    <row r="6" spans="1:16" x14ac:dyDescent="0.25">
      <c r="A6" s="2" t="s">
        <v>0</v>
      </c>
      <c r="B6" s="5">
        <v>93.580645252086939</v>
      </c>
      <c r="C6" s="5">
        <v>92.30134604004293</v>
      </c>
      <c r="D6" s="6">
        <f t="shared" ref="D6:D9" si="0">AVERAGE(B6,C6)</f>
        <v>92.940995646064934</v>
      </c>
      <c r="E6" s="5">
        <f t="shared" ref="E6:E9" si="1">STDEV(B6,C6)</f>
        <v>0.90460114800292579</v>
      </c>
      <c r="F6" s="5">
        <v>86.168799658627776</v>
      </c>
      <c r="G6" s="5">
        <v>90.7448429441515</v>
      </c>
      <c r="H6" s="6">
        <f t="shared" ref="H6:H9" si="2">AVERAGE(F6,G6)</f>
        <v>88.456821301389638</v>
      </c>
      <c r="I6" s="5">
        <f t="shared" ref="I6:I9" si="3">STDEV(F6,G6)</f>
        <v>3.2357512381969937</v>
      </c>
      <c r="J6" s="5">
        <v>109.84876026197151</v>
      </c>
      <c r="K6" s="5">
        <v>101.04024300078692</v>
      </c>
      <c r="L6" s="6">
        <f t="shared" ref="L6:L9" si="4">AVERAGE(J6,K6)</f>
        <v>105.44450163137921</v>
      </c>
      <c r="M6" s="5">
        <f t="shared" ref="M6:M9" si="5">STDEV(J6,K6)</f>
        <v>6.2285622875823794</v>
      </c>
      <c r="N6" s="5">
        <f>AVERAGE(D6,H6,L6)</f>
        <v>95.61410619294459</v>
      </c>
      <c r="O6" s="5">
        <f>STDEV(D6,H6,L6)</f>
        <v>8.8036617804955526</v>
      </c>
    </row>
    <row r="7" spans="1:16" x14ac:dyDescent="0.25">
      <c r="A7" s="2" t="s">
        <v>2</v>
      </c>
      <c r="B7" s="5">
        <v>21.925298403024161</v>
      </c>
      <c r="C7" s="5">
        <v>20.054732814999397</v>
      </c>
      <c r="D7" s="6">
        <f t="shared" si="0"/>
        <v>20.990015609011778</v>
      </c>
      <c r="E7" s="5">
        <f t="shared" si="1"/>
        <v>1.3226896119465124</v>
      </c>
      <c r="F7" s="5">
        <v>18.0304644706404</v>
      </c>
      <c r="G7" s="5">
        <v>18.247053266787532</v>
      </c>
      <c r="H7" s="6">
        <f t="shared" si="2"/>
        <v>18.138758868713964</v>
      </c>
      <c r="I7" s="5">
        <f t="shared" si="3"/>
        <v>0.15315140648466782</v>
      </c>
      <c r="J7" s="5">
        <v>21.567226314089982</v>
      </c>
      <c r="K7" s="5">
        <v>21.481553584614939</v>
      </c>
      <c r="L7" s="6">
        <f t="shared" si="4"/>
        <v>21.524389949352461</v>
      </c>
      <c r="M7" s="5">
        <f t="shared" si="5"/>
        <v>6.057976797456336E-2</v>
      </c>
      <c r="N7" s="5">
        <f>AVERAGE(D7,H7,L7)</f>
        <v>20.217721475692734</v>
      </c>
      <c r="O7" s="5">
        <f>STDEV(D7,H7,L7)</f>
        <v>1.8201519510237623</v>
      </c>
    </row>
    <row r="8" spans="1:16" x14ac:dyDescent="0.25">
      <c r="A8" s="2" t="s">
        <v>1</v>
      </c>
      <c r="B8" s="5">
        <v>15.633053113815254</v>
      </c>
      <c r="C8" s="5">
        <v>16.270650431393928</v>
      </c>
      <c r="D8" s="6">
        <f t="shared" si="0"/>
        <v>15.951851772604591</v>
      </c>
      <c r="E8" s="5">
        <f t="shared" si="1"/>
        <v>0.45084938692623305</v>
      </c>
      <c r="F8" s="5">
        <v>21.653240723534619</v>
      </c>
      <c r="G8" s="5">
        <v>23.447420577499031</v>
      </c>
      <c r="H8" s="6">
        <f t="shared" si="2"/>
        <v>22.550330650516827</v>
      </c>
      <c r="I8" s="5">
        <f t="shared" si="3"/>
        <v>1.2686767414065252</v>
      </c>
      <c r="J8" s="7">
        <v>31.10471846772846</v>
      </c>
      <c r="K8" s="7">
        <v>30.735511811238723</v>
      </c>
      <c r="L8" s="6">
        <f t="shared" si="4"/>
        <v>30.920115139483592</v>
      </c>
      <c r="M8" s="5">
        <f t="shared" si="5"/>
        <v>0.26106853046310552</v>
      </c>
      <c r="N8" s="5">
        <f>AVERAGE(D8,H8,L8)</f>
        <v>23.140765854201671</v>
      </c>
      <c r="O8" s="5">
        <f>STDEV(D8,H8,L8)</f>
        <v>7.5015789906109607</v>
      </c>
    </row>
    <row r="9" spans="1:16" x14ac:dyDescent="0.25">
      <c r="A9" s="2" t="s">
        <v>3</v>
      </c>
      <c r="B9" s="5">
        <v>43.660711823911782</v>
      </c>
      <c r="C9" s="5">
        <v>36.193212839132542</v>
      </c>
      <c r="D9" s="6">
        <f t="shared" si="0"/>
        <v>39.926962331522162</v>
      </c>
      <c r="E9" s="5">
        <f t="shared" si="1"/>
        <v>5.2803191706410599</v>
      </c>
      <c r="F9" s="5">
        <v>51.360700940013771</v>
      </c>
      <c r="G9" s="5">
        <v>50.148655190425409</v>
      </c>
      <c r="H9" s="6">
        <f t="shared" si="2"/>
        <v>50.754678065219593</v>
      </c>
      <c r="I9" s="5">
        <f t="shared" si="3"/>
        <v>0.85704576864226334</v>
      </c>
      <c r="J9" s="5">
        <v>55.160830802505522</v>
      </c>
      <c r="K9" s="5">
        <v>47.149988131871829</v>
      </c>
      <c r="L9" s="6">
        <f t="shared" si="4"/>
        <v>51.155409467188676</v>
      </c>
      <c r="M9" s="5">
        <f t="shared" si="5"/>
        <v>5.6645211754236362</v>
      </c>
      <c r="N9" s="5">
        <f>AVERAGE(D9,H9,L9)</f>
        <v>47.279016621310141</v>
      </c>
      <c r="O9" s="5">
        <f>STDEV(D9,H9,L9)</f>
        <v>6.3702176669344608</v>
      </c>
    </row>
  </sheetData>
  <mergeCells count="3">
    <mergeCell ref="B3:E3"/>
    <mergeCell ref="F3:I3"/>
    <mergeCell ref="J3:M3"/>
  </mergeCells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20" sqref="B20"/>
    </sheetView>
  </sheetViews>
  <sheetFormatPr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Bb</vt:lpstr>
      <vt:lpstr>C4d</vt:lpstr>
      <vt:lpstr>iC3b</vt:lpstr>
      <vt:lpstr>summury graphs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2021-01-19T07:52:30Z</dcterms:modified>
</cp:coreProperties>
</file>